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1.7\Prilohy\misc\"/>
    </mc:Choice>
  </mc:AlternateContent>
  <bookViews>
    <workbookView xWindow="0" yWindow="0" windowWidth="20490" windowHeight="7755"/>
  </bookViews>
  <sheets>
    <sheet name="R_2015" sheetId="1" r:id="rId1"/>
    <sheet name="Legenda" sheetId="2" r:id="rId2"/>
  </sheets>
  <definedNames>
    <definedName name="_xlnm.Print_Area" localSheetId="1">Legenda!$A$1:$B$48</definedName>
    <definedName name="_xlnm.Print_Area" localSheetId="0">R_2015!$A$1:$N$686</definedName>
  </definedNames>
  <calcPr calcId="152511"/>
</workbook>
</file>

<file path=xl/calcChain.xml><?xml version="1.0" encoding="utf-8"?>
<calcChain xmlns="http://schemas.openxmlformats.org/spreadsheetml/2006/main">
  <c r="K693" i="1" l="1"/>
  <c r="K696" i="1" s="1"/>
  <c r="L678" i="1"/>
  <c r="L679" i="1" s="1"/>
  <c r="K678" i="1"/>
  <c r="K679" i="1" s="1"/>
  <c r="J678" i="1"/>
  <c r="J679" i="1" s="1"/>
  <c r="I678" i="1"/>
  <c r="I679" i="1" s="1"/>
  <c r="H678" i="1"/>
  <c r="H679" i="1" s="1"/>
  <c r="M677" i="1"/>
  <c r="N677" i="1" s="1"/>
  <c r="N676" i="1"/>
  <c r="M676" i="1"/>
  <c r="M675" i="1"/>
  <c r="N675" i="1" s="1"/>
  <c r="M674" i="1"/>
  <c r="N674" i="1" s="1"/>
  <c r="M673" i="1"/>
  <c r="N673" i="1" s="1"/>
  <c r="N666" i="1"/>
  <c r="M666" i="1"/>
  <c r="N665" i="1"/>
  <c r="M663" i="1"/>
  <c r="N663" i="1" s="1"/>
  <c r="M662" i="1"/>
  <c r="N662" i="1" s="1"/>
  <c r="M661" i="1"/>
  <c r="N661" i="1" s="1"/>
  <c r="M660" i="1"/>
  <c r="N660" i="1" s="1"/>
  <c r="M659" i="1"/>
  <c r="N659" i="1" s="1"/>
  <c r="M658" i="1"/>
  <c r="N658" i="1" s="1"/>
  <c r="M657" i="1"/>
  <c r="N657" i="1" s="1"/>
  <c r="M656" i="1"/>
  <c r="N656" i="1" s="1"/>
  <c r="M655" i="1"/>
  <c r="K647" i="1"/>
  <c r="N646" i="1"/>
  <c r="M646" i="1"/>
  <c r="L646" i="1"/>
  <c r="K646" i="1"/>
  <c r="J646" i="1"/>
  <c r="I646" i="1"/>
  <c r="H646" i="1"/>
  <c r="N643" i="1"/>
  <c r="L640" i="1"/>
  <c r="L647" i="1" s="1"/>
  <c r="K640" i="1"/>
  <c r="J640" i="1"/>
  <c r="I640" i="1"/>
  <c r="I647" i="1" s="1"/>
  <c r="H640" i="1"/>
  <c r="H647" i="1" s="1"/>
  <c r="M631" i="1"/>
  <c r="N631" i="1" s="1"/>
  <c r="N627" i="1"/>
  <c r="M627" i="1"/>
  <c r="M626" i="1"/>
  <c r="N626" i="1" s="1"/>
  <c r="M624" i="1"/>
  <c r="N624" i="1" s="1"/>
  <c r="M622" i="1"/>
  <c r="N622" i="1" s="1"/>
  <c r="N621" i="1"/>
  <c r="M621" i="1"/>
  <c r="M620" i="1"/>
  <c r="N620" i="1" s="1"/>
  <c r="M618" i="1"/>
  <c r="N618" i="1" s="1"/>
  <c r="N617" i="1"/>
  <c r="N616" i="1"/>
  <c r="M616" i="1"/>
  <c r="L613" i="1"/>
  <c r="K613" i="1"/>
  <c r="J613" i="1"/>
  <c r="I613" i="1"/>
  <c r="H613" i="1"/>
  <c r="N612" i="1"/>
  <c r="M611" i="1"/>
  <c r="N611" i="1" s="1"/>
  <c r="M610" i="1"/>
  <c r="L609" i="1"/>
  <c r="K609" i="1"/>
  <c r="J609" i="1"/>
  <c r="I609" i="1"/>
  <c r="H609" i="1"/>
  <c r="M608" i="1"/>
  <c r="N608" i="1" s="1"/>
  <c r="N609" i="1" s="1"/>
  <c r="L606" i="1"/>
  <c r="K606" i="1"/>
  <c r="J606" i="1"/>
  <c r="I606" i="1"/>
  <c r="H606" i="1"/>
  <c r="M605" i="1"/>
  <c r="N605" i="1" s="1"/>
  <c r="M604" i="1"/>
  <c r="N604" i="1" s="1"/>
  <c r="N606" i="1" s="1"/>
  <c r="L604" i="1"/>
  <c r="L602" i="1"/>
  <c r="K602" i="1"/>
  <c r="J602" i="1"/>
  <c r="I602" i="1"/>
  <c r="H602" i="1"/>
  <c r="M601" i="1"/>
  <c r="N601" i="1" s="1"/>
  <c r="N600" i="1"/>
  <c r="M600" i="1"/>
  <c r="M599" i="1"/>
  <c r="N599" i="1" s="1"/>
  <c r="N598" i="1"/>
  <c r="M598" i="1"/>
  <c r="L598" i="1"/>
  <c r="K598" i="1"/>
  <c r="J598" i="1"/>
  <c r="I598" i="1"/>
  <c r="H598" i="1"/>
  <c r="N587" i="1"/>
  <c r="M587" i="1"/>
  <c r="L587" i="1"/>
  <c r="K587" i="1"/>
  <c r="J587" i="1"/>
  <c r="I587" i="1"/>
  <c r="H587" i="1"/>
  <c r="K576" i="1"/>
  <c r="J576" i="1"/>
  <c r="I576" i="1"/>
  <c r="H576" i="1"/>
  <c r="M575" i="1"/>
  <c r="N575" i="1" s="1"/>
  <c r="M574" i="1"/>
  <c r="N574" i="1" s="1"/>
  <c r="M567" i="1"/>
  <c r="N567" i="1" s="1"/>
  <c r="M566" i="1"/>
  <c r="N566" i="1" s="1"/>
  <c r="N564" i="1"/>
  <c r="M564" i="1"/>
  <c r="M563" i="1"/>
  <c r="N563" i="1" s="1"/>
  <c r="M562" i="1"/>
  <c r="N562" i="1" s="1"/>
  <c r="M561" i="1"/>
  <c r="N561" i="1" s="1"/>
  <c r="M560" i="1"/>
  <c r="N560" i="1" s="1"/>
  <c r="M559" i="1"/>
  <c r="N559" i="1" s="1"/>
  <c r="M558" i="1"/>
  <c r="L558" i="1"/>
  <c r="L576" i="1" s="1"/>
  <c r="L555" i="1"/>
  <c r="K555" i="1"/>
  <c r="J555" i="1"/>
  <c r="I555" i="1"/>
  <c r="H555" i="1"/>
  <c r="M553" i="1"/>
  <c r="N553" i="1" s="1"/>
  <c r="N548" i="1"/>
  <c r="M548" i="1"/>
  <c r="M547" i="1"/>
  <c r="N547" i="1" s="1"/>
  <c r="M546" i="1"/>
  <c r="M555" i="1" s="1"/>
  <c r="M545" i="1"/>
  <c r="N545" i="1" s="1"/>
  <c r="L543" i="1"/>
  <c r="K543" i="1"/>
  <c r="J543" i="1"/>
  <c r="I543" i="1"/>
  <c r="H543" i="1"/>
  <c r="M539" i="1"/>
  <c r="N539" i="1" s="1"/>
  <c r="N538" i="1"/>
  <c r="M538" i="1"/>
  <c r="M537" i="1"/>
  <c r="N537" i="1" s="1"/>
  <c r="L530" i="1"/>
  <c r="K530" i="1"/>
  <c r="J530" i="1"/>
  <c r="I530" i="1"/>
  <c r="H530" i="1"/>
  <c r="M529" i="1"/>
  <c r="N529" i="1" s="1"/>
  <c r="M528" i="1"/>
  <c r="N528" i="1" s="1"/>
  <c r="M527" i="1"/>
  <c r="N527" i="1" s="1"/>
  <c r="N526" i="1"/>
  <c r="M526" i="1"/>
  <c r="M525" i="1"/>
  <c r="N525" i="1" s="1"/>
  <c r="L524" i="1"/>
  <c r="K524" i="1"/>
  <c r="K531" i="1" s="1"/>
  <c r="J524" i="1"/>
  <c r="M523" i="1"/>
  <c r="N521" i="1" s="1"/>
  <c r="M522" i="1"/>
  <c r="N522" i="1" s="1"/>
  <c r="M521" i="1"/>
  <c r="N520" i="1"/>
  <c r="M520" i="1"/>
  <c r="M519" i="1"/>
  <c r="N519" i="1" s="1"/>
  <c r="K519" i="1"/>
  <c r="I519" i="1"/>
  <c r="M518" i="1"/>
  <c r="K518" i="1"/>
  <c r="I518" i="1"/>
  <c r="H518" i="1"/>
  <c r="M517" i="1"/>
  <c r="N517" i="1" s="1"/>
  <c r="I517" i="1"/>
  <c r="H517" i="1"/>
  <c r="M516" i="1"/>
  <c r="N516" i="1" s="1"/>
  <c r="K516" i="1"/>
  <c r="I516" i="1"/>
  <c r="H516" i="1"/>
  <c r="N515" i="1"/>
  <c r="M515" i="1"/>
  <c r="N514" i="1"/>
  <c r="I513" i="1"/>
  <c r="N512" i="1"/>
  <c r="M512" i="1"/>
  <c r="L509" i="1"/>
  <c r="L531" i="1" s="1"/>
  <c r="K509" i="1"/>
  <c r="J509" i="1"/>
  <c r="I509" i="1"/>
  <c r="H509" i="1"/>
  <c r="M507" i="1"/>
  <c r="N507" i="1" s="1"/>
  <c r="M504" i="1"/>
  <c r="N504" i="1" s="1"/>
  <c r="M503" i="1"/>
  <c r="N503" i="1" s="1"/>
  <c r="M502" i="1"/>
  <c r="N502" i="1" s="1"/>
  <c r="L502" i="1"/>
  <c r="M501" i="1"/>
  <c r="N501" i="1" s="1"/>
  <c r="M500" i="1"/>
  <c r="N500" i="1" s="1"/>
  <c r="M499" i="1"/>
  <c r="N499" i="1" s="1"/>
  <c r="N492" i="1"/>
  <c r="M492" i="1"/>
  <c r="L492" i="1"/>
  <c r="K492" i="1"/>
  <c r="J492" i="1"/>
  <c r="I492" i="1"/>
  <c r="H492" i="1"/>
  <c r="L489" i="1"/>
  <c r="K489" i="1"/>
  <c r="J489" i="1"/>
  <c r="I489" i="1"/>
  <c r="H489" i="1"/>
  <c r="M488" i="1"/>
  <c r="N488" i="1" s="1"/>
  <c r="M487" i="1"/>
  <c r="N487" i="1" s="1"/>
  <c r="M486" i="1"/>
  <c r="N486" i="1" s="1"/>
  <c r="K483" i="1"/>
  <c r="J483" i="1"/>
  <c r="I483" i="1"/>
  <c r="H483" i="1"/>
  <c r="M480" i="1"/>
  <c r="N480" i="1" s="1"/>
  <c r="L480" i="1"/>
  <c r="M476" i="1"/>
  <c r="N476" i="1" s="1"/>
  <c r="M474" i="1"/>
  <c r="N474" i="1" s="1"/>
  <c r="M473" i="1"/>
  <c r="N473" i="1" s="1"/>
  <c r="M472" i="1"/>
  <c r="N472" i="1" s="1"/>
  <c r="N471" i="1"/>
  <c r="L471" i="1"/>
  <c r="M469" i="1"/>
  <c r="N469" i="1" s="1"/>
  <c r="M468" i="1"/>
  <c r="N468" i="1" s="1"/>
  <c r="N467" i="1"/>
  <c r="M467" i="1"/>
  <c r="N465" i="1"/>
  <c r="M464" i="1"/>
  <c r="N464" i="1" s="1"/>
  <c r="N463" i="1"/>
  <c r="M463" i="1"/>
  <c r="M462" i="1"/>
  <c r="N462" i="1" s="1"/>
  <c r="L459" i="1"/>
  <c r="K459" i="1"/>
  <c r="J459" i="1"/>
  <c r="I459" i="1"/>
  <c r="H459" i="1"/>
  <c r="H493" i="1" s="1"/>
  <c r="M458" i="1"/>
  <c r="M459" i="1" s="1"/>
  <c r="H454" i="1"/>
  <c r="L453" i="1"/>
  <c r="K453" i="1"/>
  <c r="J453" i="1"/>
  <c r="I453" i="1"/>
  <c r="H453" i="1"/>
  <c r="M452" i="1"/>
  <c r="M451" i="1"/>
  <c r="N451" i="1" s="1"/>
  <c r="M450" i="1"/>
  <c r="N449" i="1"/>
  <c r="M449" i="1"/>
  <c r="M448" i="1"/>
  <c r="N448" i="1" s="1"/>
  <c r="M447" i="1"/>
  <c r="N447" i="1" s="1"/>
  <c r="M446" i="1"/>
  <c r="N446" i="1" s="1"/>
  <c r="M445" i="1"/>
  <c r="N445" i="1" s="1"/>
  <c r="M444" i="1"/>
  <c r="N444" i="1" s="1"/>
  <c r="M443" i="1"/>
  <c r="N443" i="1" s="1"/>
  <c r="M442" i="1"/>
  <c r="N442" i="1" s="1"/>
  <c r="N441" i="1"/>
  <c r="M441" i="1"/>
  <c r="N440" i="1"/>
  <c r="M439" i="1"/>
  <c r="N439" i="1" s="1"/>
  <c r="N438" i="1"/>
  <c r="M438" i="1"/>
  <c r="M437" i="1"/>
  <c r="K433" i="1"/>
  <c r="J433" i="1"/>
  <c r="I433" i="1"/>
  <c r="H433" i="1"/>
  <c r="M432" i="1"/>
  <c r="N432" i="1" s="1"/>
  <c r="M431" i="1"/>
  <c r="N431" i="1" s="1"/>
  <c r="N430" i="1"/>
  <c r="L430" i="1"/>
  <c r="M428" i="1"/>
  <c r="N428" i="1" s="1"/>
  <c r="M427" i="1"/>
  <c r="N427" i="1" s="1"/>
  <c r="M426" i="1"/>
  <c r="N426" i="1" s="1"/>
  <c r="M425" i="1"/>
  <c r="N425" i="1" s="1"/>
  <c r="L425" i="1"/>
  <c r="M423" i="1"/>
  <c r="N423" i="1" s="1"/>
  <c r="M422" i="1"/>
  <c r="N422" i="1" s="1"/>
  <c r="M415" i="1"/>
  <c r="K414" i="1"/>
  <c r="K454" i="1" s="1"/>
  <c r="J414" i="1"/>
  <c r="I414" i="1"/>
  <c r="I454" i="1" s="1"/>
  <c r="H414" i="1"/>
  <c r="N413" i="1"/>
  <c r="M413" i="1"/>
  <c r="N412" i="1"/>
  <c r="L412" i="1"/>
  <c r="N411" i="1"/>
  <c r="M411" i="1"/>
  <c r="M406" i="1"/>
  <c r="N406" i="1" s="1"/>
  <c r="M404" i="1"/>
  <c r="N404" i="1" s="1"/>
  <c r="M403" i="1"/>
  <c r="N403" i="1" s="1"/>
  <c r="M401" i="1"/>
  <c r="N401" i="1" s="1"/>
  <c r="M400" i="1"/>
  <c r="N400" i="1" s="1"/>
  <c r="M395" i="1"/>
  <c r="N395" i="1" s="1"/>
  <c r="M392" i="1"/>
  <c r="N392" i="1" s="1"/>
  <c r="N391" i="1"/>
  <c r="M391" i="1"/>
  <c r="M390" i="1"/>
  <c r="N390" i="1" s="1"/>
  <c r="M389" i="1"/>
  <c r="N389" i="1" s="1"/>
  <c r="L388" i="1"/>
  <c r="N387" i="1"/>
  <c r="M387" i="1"/>
  <c r="M386" i="1"/>
  <c r="N386" i="1" s="1"/>
  <c r="M385" i="1"/>
  <c r="N385" i="1" s="1"/>
  <c r="M381" i="1"/>
  <c r="N381" i="1" s="1"/>
  <c r="N379" i="1"/>
  <c r="M379" i="1"/>
  <c r="M377" i="1"/>
  <c r="N370" i="1"/>
  <c r="M370" i="1"/>
  <c r="L370" i="1"/>
  <c r="K370" i="1"/>
  <c r="J370" i="1"/>
  <c r="I370" i="1"/>
  <c r="H370" i="1"/>
  <c r="L366" i="1"/>
  <c r="K366" i="1"/>
  <c r="J366" i="1"/>
  <c r="I366" i="1"/>
  <c r="H366" i="1"/>
  <c r="N365" i="1"/>
  <c r="M363" i="1"/>
  <c r="N363" i="1" s="1"/>
  <c r="N366" i="1" s="1"/>
  <c r="L362" i="1"/>
  <c r="K362" i="1"/>
  <c r="K371" i="1" s="1"/>
  <c r="J362" i="1"/>
  <c r="I362" i="1"/>
  <c r="H362" i="1"/>
  <c r="N359" i="1"/>
  <c r="M359" i="1"/>
  <c r="M358" i="1"/>
  <c r="N358" i="1" s="1"/>
  <c r="M357" i="1"/>
  <c r="N357" i="1" s="1"/>
  <c r="M356" i="1"/>
  <c r="N356" i="1" s="1"/>
  <c r="M355" i="1"/>
  <c r="N355" i="1" s="1"/>
  <c r="M354" i="1"/>
  <c r="N354" i="1" s="1"/>
  <c r="M352" i="1"/>
  <c r="N352" i="1" s="1"/>
  <c r="N347" i="1"/>
  <c r="M347" i="1"/>
  <c r="L347" i="1"/>
  <c r="K347" i="1"/>
  <c r="J347" i="1"/>
  <c r="I347" i="1"/>
  <c r="H347" i="1"/>
  <c r="N345" i="1"/>
  <c r="L345" i="1"/>
  <c r="K345" i="1"/>
  <c r="J345" i="1"/>
  <c r="I345" i="1"/>
  <c r="H345" i="1"/>
  <c r="M343" i="1"/>
  <c r="N343" i="1" s="1"/>
  <c r="L342" i="1"/>
  <c r="K342" i="1"/>
  <c r="J342" i="1"/>
  <c r="I342" i="1"/>
  <c r="H342" i="1"/>
  <c r="H348" i="1" s="1"/>
  <c r="M341" i="1"/>
  <c r="N341" i="1" s="1"/>
  <c r="M340" i="1"/>
  <c r="K339" i="1"/>
  <c r="J339" i="1"/>
  <c r="J348" i="1" s="1"/>
  <c r="I339" i="1"/>
  <c r="H339" i="1"/>
  <c r="M338" i="1"/>
  <c r="N338" i="1" s="1"/>
  <c r="N337" i="1"/>
  <c r="M337" i="1"/>
  <c r="M336" i="1"/>
  <c r="N336" i="1" s="1"/>
  <c r="L336" i="1"/>
  <c r="L339" i="1" s="1"/>
  <c r="L348" i="1" s="1"/>
  <c r="M335" i="1"/>
  <c r="N335" i="1" s="1"/>
  <c r="N330" i="1"/>
  <c r="M330" i="1"/>
  <c r="L330" i="1"/>
  <c r="K330" i="1"/>
  <c r="J330" i="1"/>
  <c r="I330" i="1"/>
  <c r="H330" i="1"/>
  <c r="L325" i="1"/>
  <c r="K325" i="1"/>
  <c r="J325" i="1"/>
  <c r="I325" i="1"/>
  <c r="H325" i="1"/>
  <c r="M324" i="1"/>
  <c r="N324" i="1" s="1"/>
  <c r="M323" i="1"/>
  <c r="N322" i="1"/>
  <c r="M322" i="1"/>
  <c r="N320" i="1"/>
  <c r="L320" i="1"/>
  <c r="K320" i="1"/>
  <c r="J320" i="1"/>
  <c r="I320" i="1"/>
  <c r="H320" i="1"/>
  <c r="M319" i="1"/>
  <c r="N319" i="1" s="1"/>
  <c r="K315" i="1"/>
  <c r="J315" i="1"/>
  <c r="I315" i="1"/>
  <c r="I331" i="1" s="1"/>
  <c r="H315" i="1"/>
  <c r="N313" i="1"/>
  <c r="M313" i="1"/>
  <c r="N311" i="1"/>
  <c r="M311" i="1"/>
  <c r="N310" i="1"/>
  <c r="M310" i="1"/>
  <c r="N309" i="1"/>
  <c r="M309" i="1"/>
  <c r="L308" i="1"/>
  <c r="M307" i="1"/>
  <c r="N307" i="1" s="1"/>
  <c r="N306" i="1"/>
  <c r="M306" i="1"/>
  <c r="M304" i="1"/>
  <c r="N304" i="1" s="1"/>
  <c r="M303" i="1"/>
  <c r="N303" i="1" s="1"/>
  <c r="M302" i="1"/>
  <c r="N302" i="1" s="1"/>
  <c r="N301" i="1"/>
  <c r="M301" i="1"/>
  <c r="M300" i="1"/>
  <c r="N300" i="1" s="1"/>
  <c r="M297" i="1"/>
  <c r="N297" i="1" s="1"/>
  <c r="M296" i="1"/>
  <c r="N296" i="1" s="1"/>
  <c r="L291" i="1"/>
  <c r="K291" i="1"/>
  <c r="J291" i="1"/>
  <c r="I291" i="1"/>
  <c r="H291" i="1"/>
  <c r="M290" i="1"/>
  <c r="N290" i="1" s="1"/>
  <c r="N289" i="1"/>
  <c r="M289" i="1"/>
  <c r="M288" i="1"/>
  <c r="M291" i="1" s="1"/>
  <c r="L287" i="1"/>
  <c r="K287" i="1"/>
  <c r="J287" i="1"/>
  <c r="I287" i="1"/>
  <c r="H287" i="1"/>
  <c r="N286" i="1"/>
  <c r="M286" i="1"/>
  <c r="M285" i="1"/>
  <c r="L281" i="1"/>
  <c r="K281" i="1"/>
  <c r="J281" i="1"/>
  <c r="I281" i="1"/>
  <c r="H281" i="1"/>
  <c r="M280" i="1"/>
  <c r="M279" i="1"/>
  <c r="N279" i="1" s="1"/>
  <c r="L277" i="1"/>
  <c r="K277" i="1"/>
  <c r="J277" i="1"/>
  <c r="I277" i="1"/>
  <c r="H277" i="1"/>
  <c r="M268" i="1"/>
  <c r="N268" i="1" s="1"/>
  <c r="N265" i="1"/>
  <c r="N277" i="1" s="1"/>
  <c r="M265" i="1"/>
  <c r="M277" i="1" s="1"/>
  <c r="M261" i="1"/>
  <c r="L261" i="1"/>
  <c r="K261" i="1"/>
  <c r="J261" i="1"/>
  <c r="I261" i="1"/>
  <c r="H261" i="1"/>
  <c r="N259" i="1"/>
  <c r="M259" i="1"/>
  <c r="N254" i="1"/>
  <c r="M254" i="1"/>
  <c r="N253" i="1"/>
  <c r="M253" i="1"/>
  <c r="N252" i="1"/>
  <c r="M252" i="1"/>
  <c r="N251" i="1"/>
  <c r="M251" i="1"/>
  <c r="N249" i="1"/>
  <c r="M249" i="1"/>
  <c r="N248" i="1"/>
  <c r="M248" i="1"/>
  <c r="L245" i="1"/>
  <c r="K245" i="1"/>
  <c r="J245" i="1"/>
  <c r="I245" i="1"/>
  <c r="H245" i="1"/>
  <c r="M243" i="1"/>
  <c r="N243" i="1" s="1"/>
  <c r="N245" i="1" s="1"/>
  <c r="L238" i="1"/>
  <c r="K238" i="1"/>
  <c r="J238" i="1"/>
  <c r="I238" i="1"/>
  <c r="H238" i="1"/>
  <c r="M232" i="1"/>
  <c r="N232" i="1" s="1"/>
  <c r="N230" i="1"/>
  <c r="M230" i="1"/>
  <c r="M229" i="1"/>
  <c r="N229" i="1" s="1"/>
  <c r="M228" i="1"/>
  <c r="N228" i="1" s="1"/>
  <c r="H228" i="1"/>
  <c r="M227" i="1"/>
  <c r="N227" i="1" s="1"/>
  <c r="M226" i="1"/>
  <c r="N226" i="1" s="1"/>
  <c r="M225" i="1"/>
  <c r="N225" i="1" s="1"/>
  <c r="N224" i="1"/>
  <c r="M224" i="1"/>
  <c r="M223" i="1"/>
  <c r="N223" i="1" s="1"/>
  <c r="M222" i="1"/>
  <c r="N222" i="1" s="1"/>
  <c r="M221" i="1"/>
  <c r="N221" i="1" s="1"/>
  <c r="N220" i="1"/>
  <c r="M220" i="1"/>
  <c r="M238" i="1" s="1"/>
  <c r="L219" i="1"/>
  <c r="K219" i="1"/>
  <c r="J219" i="1"/>
  <c r="I219" i="1"/>
  <c r="H219" i="1"/>
  <c r="M218" i="1"/>
  <c r="N218" i="1" s="1"/>
  <c r="N217" i="1"/>
  <c r="M217" i="1"/>
  <c r="M216" i="1"/>
  <c r="N216" i="1" s="1"/>
  <c r="M215" i="1"/>
  <c r="N215" i="1" s="1"/>
  <c r="M214" i="1"/>
  <c r="N214" i="1" s="1"/>
  <c r="N213" i="1"/>
  <c r="N212" i="1"/>
  <c r="M211" i="1"/>
  <c r="L211" i="1"/>
  <c r="K211" i="1"/>
  <c r="J211" i="1"/>
  <c r="I211" i="1"/>
  <c r="H211" i="1"/>
  <c r="N210" i="1"/>
  <c r="N211" i="1" s="1"/>
  <c r="M210" i="1"/>
  <c r="K209" i="1"/>
  <c r="J209" i="1"/>
  <c r="M208" i="1"/>
  <c r="N208" i="1" s="1"/>
  <c r="N207" i="1"/>
  <c r="M207" i="1"/>
  <c r="M206" i="1"/>
  <c r="N206" i="1" s="1"/>
  <c r="M205" i="1"/>
  <c r="N205" i="1" s="1"/>
  <c r="M204" i="1"/>
  <c r="N204" i="1" s="1"/>
  <c r="N203" i="1"/>
  <c r="M203" i="1"/>
  <c r="I203" i="1"/>
  <c r="I209" i="1" s="1"/>
  <c r="H203" i="1"/>
  <c r="H209" i="1" s="1"/>
  <c r="N201" i="1"/>
  <c r="M201" i="1"/>
  <c r="M200" i="1"/>
  <c r="N200" i="1" s="1"/>
  <c r="N198" i="1"/>
  <c r="N196" i="1"/>
  <c r="M196" i="1"/>
  <c r="M195" i="1"/>
  <c r="N195" i="1" s="1"/>
  <c r="M192" i="1"/>
  <c r="N192" i="1" s="1"/>
  <c r="N191" i="1"/>
  <c r="N189" i="1"/>
  <c r="M189" i="1"/>
  <c r="M186" i="1"/>
  <c r="N186" i="1" s="1"/>
  <c r="M185" i="1"/>
  <c r="N185" i="1" s="1"/>
  <c r="M184" i="1"/>
  <c r="N184" i="1" s="1"/>
  <c r="N183" i="1"/>
  <c r="M183" i="1"/>
  <c r="M182" i="1"/>
  <c r="N182" i="1" s="1"/>
  <c r="M181" i="1"/>
  <c r="N181" i="1" s="1"/>
  <c r="M180" i="1"/>
  <c r="N180" i="1" s="1"/>
  <c r="N178" i="1"/>
  <c r="M178" i="1"/>
  <c r="L176" i="1"/>
  <c r="L209" i="1" s="1"/>
  <c r="M175" i="1"/>
  <c r="N175" i="1" s="1"/>
  <c r="M174" i="1"/>
  <c r="N174" i="1" s="1"/>
  <c r="N173" i="1"/>
  <c r="M173" i="1"/>
  <c r="M172" i="1"/>
  <c r="N169" i="1"/>
  <c r="M169" i="1"/>
  <c r="L169" i="1"/>
  <c r="K169" i="1"/>
  <c r="J169" i="1"/>
  <c r="I169" i="1"/>
  <c r="H169" i="1"/>
  <c r="L158" i="1"/>
  <c r="L239" i="1" s="1"/>
  <c r="K158" i="1"/>
  <c r="J158" i="1"/>
  <c r="I158" i="1"/>
  <c r="H158" i="1"/>
  <c r="H239" i="1" s="1"/>
  <c r="M157" i="1"/>
  <c r="M158" i="1" s="1"/>
  <c r="L152" i="1"/>
  <c r="K152" i="1"/>
  <c r="J152" i="1"/>
  <c r="I152" i="1"/>
  <c r="H152" i="1"/>
  <c r="N150" i="1"/>
  <c r="N148" i="1"/>
  <c r="M148" i="1"/>
  <c r="M152" i="1" s="1"/>
  <c r="L147" i="1"/>
  <c r="L153" i="1" s="1"/>
  <c r="K147" i="1"/>
  <c r="J147" i="1"/>
  <c r="I147" i="1"/>
  <c r="I153" i="1" s="1"/>
  <c r="H147" i="1"/>
  <c r="H153" i="1" s="1"/>
  <c r="M146" i="1"/>
  <c r="N146" i="1" s="1"/>
  <c r="M145" i="1"/>
  <c r="N145" i="1" s="1"/>
  <c r="N144" i="1"/>
  <c r="M144" i="1"/>
  <c r="M143" i="1"/>
  <c r="N143" i="1" s="1"/>
  <c r="N138" i="1"/>
  <c r="M138" i="1"/>
  <c r="L138" i="1"/>
  <c r="K138" i="1"/>
  <c r="J138" i="1"/>
  <c r="I138" i="1"/>
  <c r="H138" i="1"/>
  <c r="L134" i="1"/>
  <c r="K134" i="1"/>
  <c r="J134" i="1"/>
  <c r="I134" i="1"/>
  <c r="H134" i="1"/>
  <c r="M130" i="1"/>
  <c r="N130" i="1" s="1"/>
  <c r="M125" i="1"/>
  <c r="N125" i="1" s="1"/>
  <c r="M122" i="1"/>
  <c r="N122" i="1" s="1"/>
  <c r="N120" i="1"/>
  <c r="M120" i="1"/>
  <c r="M119" i="1"/>
  <c r="N119" i="1" s="1"/>
  <c r="N134" i="1" s="1"/>
  <c r="L116" i="1"/>
  <c r="K116" i="1"/>
  <c r="J116" i="1"/>
  <c r="I116" i="1"/>
  <c r="H116" i="1"/>
  <c r="M114" i="1"/>
  <c r="N114" i="1" s="1"/>
  <c r="N113" i="1"/>
  <c r="M113" i="1"/>
  <c r="M116" i="1" s="1"/>
  <c r="N108" i="1"/>
  <c r="M108" i="1"/>
  <c r="L108" i="1"/>
  <c r="K108" i="1"/>
  <c r="J108" i="1"/>
  <c r="J139" i="1" s="1"/>
  <c r="I108" i="1"/>
  <c r="H108" i="1"/>
  <c r="N107" i="1"/>
  <c r="K106" i="1"/>
  <c r="K139" i="1" s="1"/>
  <c r="J106" i="1"/>
  <c r="I106" i="1"/>
  <c r="H106" i="1"/>
  <c r="N103" i="1"/>
  <c r="L103" i="1"/>
  <c r="N102" i="1"/>
  <c r="L102" i="1"/>
  <c r="L106" i="1" s="1"/>
  <c r="M100" i="1"/>
  <c r="N100" i="1" s="1"/>
  <c r="M99" i="1"/>
  <c r="N99" i="1" s="1"/>
  <c r="M98" i="1"/>
  <c r="N98" i="1" s="1"/>
  <c r="M97" i="1"/>
  <c r="N97" i="1" s="1"/>
  <c r="L89" i="1"/>
  <c r="J89" i="1"/>
  <c r="I89" i="1"/>
  <c r="H89" i="1"/>
  <c r="K82" i="1"/>
  <c r="K89" i="1" s="1"/>
  <c r="M81" i="1"/>
  <c r="M89" i="1" s="1"/>
  <c r="L80" i="1"/>
  <c r="K80" i="1"/>
  <c r="J80" i="1"/>
  <c r="I80" i="1"/>
  <c r="H80" i="1"/>
  <c r="M78" i="1"/>
  <c r="N78" i="1" s="1"/>
  <c r="M77" i="1"/>
  <c r="N77" i="1" s="1"/>
  <c r="M76" i="1"/>
  <c r="N76" i="1" s="1"/>
  <c r="M75" i="1"/>
  <c r="N75" i="1" s="1"/>
  <c r="M74" i="1"/>
  <c r="N74" i="1" s="1"/>
  <c r="M73" i="1"/>
  <c r="N73" i="1" s="1"/>
  <c r="M71" i="1"/>
  <c r="N71" i="1" s="1"/>
  <c r="N70" i="1"/>
  <c r="M69" i="1"/>
  <c r="N69" i="1" s="1"/>
  <c r="M68" i="1"/>
  <c r="N68" i="1" s="1"/>
  <c r="N67" i="1"/>
  <c r="M67" i="1"/>
  <c r="M66" i="1"/>
  <c r="N66" i="1" s="1"/>
  <c r="M65" i="1"/>
  <c r="N65" i="1" s="1"/>
  <c r="M64" i="1"/>
  <c r="N64" i="1" s="1"/>
  <c r="N63" i="1"/>
  <c r="M63" i="1"/>
  <c r="M62" i="1"/>
  <c r="N62" i="1" s="1"/>
  <c r="M61" i="1"/>
  <c r="N61" i="1" s="1"/>
  <c r="M60" i="1"/>
  <c r="N60" i="1" s="1"/>
  <c r="N59" i="1"/>
  <c r="M59" i="1"/>
  <c r="M58" i="1"/>
  <c r="N58" i="1" s="1"/>
  <c r="M57" i="1"/>
  <c r="N57" i="1" s="1"/>
  <c r="M56" i="1"/>
  <c r="N56" i="1" s="1"/>
  <c r="N55" i="1"/>
  <c r="M55" i="1"/>
  <c r="L54" i="1"/>
  <c r="K54" i="1"/>
  <c r="J54" i="1"/>
  <c r="I54" i="1"/>
  <c r="H54" i="1"/>
  <c r="H90" i="1" s="1"/>
  <c r="H684" i="1" s="1"/>
  <c r="M53" i="1"/>
  <c r="N53" i="1" s="1"/>
  <c r="M51" i="1"/>
  <c r="N51" i="1" s="1"/>
  <c r="L51" i="1"/>
  <c r="L52" i="1" s="1"/>
  <c r="M52" i="1" s="1"/>
  <c r="N52" i="1" s="1"/>
  <c r="N48" i="1"/>
  <c r="M47" i="1"/>
  <c r="N47" i="1" s="1"/>
  <c r="N45" i="1"/>
  <c r="M45" i="1"/>
  <c r="M44" i="1"/>
  <c r="N44" i="1" s="1"/>
  <c r="M43" i="1"/>
  <c r="N43" i="1" s="1"/>
  <c r="M42" i="1"/>
  <c r="N42" i="1" s="1"/>
  <c r="N41" i="1"/>
  <c r="M41" i="1"/>
  <c r="N40" i="1"/>
  <c r="M39" i="1"/>
  <c r="N39" i="1" s="1"/>
  <c r="M38" i="1"/>
  <c r="N38" i="1" s="1"/>
  <c r="M37" i="1"/>
  <c r="N37" i="1" s="1"/>
  <c r="M36" i="1"/>
  <c r="N36" i="1" s="1"/>
  <c r="M35" i="1"/>
  <c r="N35" i="1" s="1"/>
  <c r="N34" i="1"/>
  <c r="M33" i="1"/>
  <c r="N33" i="1" s="1"/>
  <c r="N32" i="1"/>
  <c r="M32" i="1"/>
  <c r="M31" i="1"/>
  <c r="N31" i="1" s="1"/>
  <c r="M30" i="1"/>
  <c r="N30" i="1" s="1"/>
  <c r="M29" i="1"/>
  <c r="N29" i="1" s="1"/>
  <c r="N28" i="1"/>
  <c r="M28" i="1"/>
  <c r="M27" i="1"/>
  <c r="N27" i="1" s="1"/>
  <c r="M26" i="1"/>
  <c r="N26" i="1" s="1"/>
  <c r="M25" i="1"/>
  <c r="N25" i="1" s="1"/>
  <c r="N24" i="1"/>
  <c r="M24" i="1"/>
  <c r="N23" i="1"/>
  <c r="M22" i="1"/>
  <c r="N22" i="1" s="1"/>
  <c r="N21" i="1"/>
  <c r="M21" i="1"/>
  <c r="M20" i="1"/>
  <c r="N20" i="1" s="1"/>
  <c r="M19" i="1"/>
  <c r="N19" i="1" s="1"/>
  <c r="M18" i="1"/>
  <c r="N18" i="1" s="1"/>
  <c r="N17" i="1"/>
  <c r="M17" i="1"/>
  <c r="M16" i="1"/>
  <c r="N16" i="1" s="1"/>
  <c r="M15" i="1"/>
  <c r="N15" i="1" s="1"/>
  <c r="M14" i="1"/>
  <c r="N14" i="1" s="1"/>
  <c r="N13" i="1"/>
  <c r="M13" i="1"/>
  <c r="M12" i="1"/>
  <c r="N12" i="1" s="1"/>
  <c r="M11" i="1"/>
  <c r="N11" i="1" s="1"/>
  <c r="L10" i="1"/>
  <c r="L90" i="1" s="1"/>
  <c r="L684" i="1" s="1"/>
  <c r="K10" i="1"/>
  <c r="J10" i="1"/>
  <c r="J90" i="1" s="1"/>
  <c r="J684" i="1" s="1"/>
  <c r="I10" i="1"/>
  <c r="H10" i="1"/>
  <c r="M9" i="1"/>
  <c r="N9" i="1" s="1"/>
  <c r="N8" i="1"/>
  <c r="M8" i="1"/>
  <c r="M7" i="1"/>
  <c r="N7" i="1" s="1"/>
  <c r="M6" i="1"/>
  <c r="N6" i="1" s="1"/>
  <c r="M5" i="1"/>
  <c r="N5" i="1" s="1"/>
  <c r="N4" i="1"/>
  <c r="M4" i="1"/>
  <c r="M3" i="1"/>
  <c r="N3" i="1" s="1"/>
  <c r="N640" i="1" l="1"/>
  <c r="N647" i="1" s="1"/>
  <c r="N54" i="1"/>
  <c r="N147" i="1"/>
  <c r="J153" i="1"/>
  <c r="N483" i="1"/>
  <c r="N530" i="1"/>
  <c r="H649" i="1"/>
  <c r="L649" i="1"/>
  <c r="K90" i="1"/>
  <c r="K684" i="1" s="1"/>
  <c r="N152" i="1"/>
  <c r="K153" i="1"/>
  <c r="N238" i="1"/>
  <c r="L292" i="1"/>
  <c r="J331" i="1"/>
  <c r="M320" i="1"/>
  <c r="M325" i="1"/>
  <c r="K348" i="1"/>
  <c r="J371" i="1"/>
  <c r="L433" i="1"/>
  <c r="I493" i="1"/>
  <c r="N489" i="1"/>
  <c r="M489" i="1"/>
  <c r="I524" i="1"/>
  <c r="H524" i="1"/>
  <c r="N546" i="1"/>
  <c r="M602" i="1"/>
  <c r="M606" i="1"/>
  <c r="M609" i="1"/>
  <c r="M649" i="1" s="1"/>
  <c r="M281" i="1"/>
  <c r="K292" i="1"/>
  <c r="K331" i="1"/>
  <c r="H531" i="1"/>
  <c r="N543" i="1"/>
  <c r="H589" i="1"/>
  <c r="L589" i="1"/>
  <c r="M613" i="1"/>
  <c r="J239" i="1"/>
  <c r="N219" i="1"/>
  <c r="I90" i="1"/>
  <c r="I684" i="1" s="1"/>
  <c r="M10" i="1"/>
  <c r="N81" i="1"/>
  <c r="N89" i="1" s="1"/>
  <c r="L139" i="1"/>
  <c r="H139" i="1"/>
  <c r="K239" i="1"/>
  <c r="J292" i="1"/>
  <c r="H292" i="1"/>
  <c r="H331" i="1"/>
  <c r="M345" i="1"/>
  <c r="N458" i="1"/>
  <c r="N459" i="1" s="1"/>
  <c r="K493" i="1"/>
  <c r="J493" i="1"/>
  <c r="I531" i="1"/>
  <c r="M524" i="1"/>
  <c r="J531" i="1"/>
  <c r="I589" i="1"/>
  <c r="N610" i="1"/>
  <c r="N613" i="1" s="1"/>
  <c r="N80" i="1"/>
  <c r="N339" i="1"/>
  <c r="N106" i="1"/>
  <c r="H680" i="1"/>
  <c r="H685" i="1" s="1"/>
  <c r="H686" i="1" s="1"/>
  <c r="N10" i="1"/>
  <c r="N90" i="1" s="1"/>
  <c r="N684" i="1" s="1"/>
  <c r="M54" i="1"/>
  <c r="N116" i="1"/>
  <c r="N153" i="1"/>
  <c r="M209" i="1"/>
  <c r="M106" i="1"/>
  <c r="M147" i="1"/>
  <c r="M153" i="1" s="1"/>
  <c r="M287" i="1"/>
  <c r="N285" i="1"/>
  <c r="N287" i="1" s="1"/>
  <c r="N415" i="1"/>
  <c r="N433" i="1" s="1"/>
  <c r="M433" i="1"/>
  <c r="L493" i="1"/>
  <c r="L483" i="1"/>
  <c r="M543" i="1"/>
  <c r="I649" i="1"/>
  <c r="M80" i="1"/>
  <c r="M134" i="1"/>
  <c r="M239" i="1"/>
  <c r="N172" i="1"/>
  <c r="N209" i="1" s="1"/>
  <c r="M176" i="1"/>
  <c r="N176" i="1" s="1"/>
  <c r="M219" i="1"/>
  <c r="N261" i="1"/>
  <c r="N292" i="1" s="1"/>
  <c r="N280" i="1"/>
  <c r="N281" i="1" s="1"/>
  <c r="N288" i="1"/>
  <c r="N291" i="1" s="1"/>
  <c r="M342" i="1"/>
  <c r="N340" i="1"/>
  <c r="N342" i="1" s="1"/>
  <c r="H371" i="1"/>
  <c r="L371" i="1"/>
  <c r="N377" i="1"/>
  <c r="M414" i="1"/>
  <c r="N493" i="1"/>
  <c r="M509" i="1"/>
  <c r="K649" i="1"/>
  <c r="M640" i="1"/>
  <c r="M647" i="1" s="1"/>
  <c r="M678" i="1"/>
  <c r="M679" i="1" s="1"/>
  <c r="N655" i="1"/>
  <c r="N678" i="1" s="1"/>
  <c r="N679" i="1" s="1"/>
  <c r="I139" i="1"/>
  <c r="I239" i="1"/>
  <c r="L315" i="1"/>
  <c r="L331" i="1" s="1"/>
  <c r="M308" i="1"/>
  <c r="N308" i="1" s="1"/>
  <c r="N315" i="1" s="1"/>
  <c r="N362" i="1"/>
  <c r="N371" i="1" s="1"/>
  <c r="N157" i="1"/>
  <c r="N158" i="1" s="1"/>
  <c r="I292" i="1"/>
  <c r="M245" i="1"/>
  <c r="N323" i="1"/>
  <c r="N325" i="1" s="1"/>
  <c r="I348" i="1"/>
  <c r="N509" i="1"/>
  <c r="M576" i="1"/>
  <c r="N558" i="1"/>
  <c r="N576" i="1" s="1"/>
  <c r="J647" i="1"/>
  <c r="J649" i="1" s="1"/>
  <c r="M339" i="1"/>
  <c r="M362" i="1"/>
  <c r="I371" i="1"/>
  <c r="M366" i="1"/>
  <c r="L414" i="1"/>
  <c r="L454" i="1" s="1"/>
  <c r="M388" i="1"/>
  <c r="N388" i="1" s="1"/>
  <c r="J454" i="1"/>
  <c r="J680" i="1" s="1"/>
  <c r="J685" i="1" s="1"/>
  <c r="J686" i="1" s="1"/>
  <c r="N437" i="1"/>
  <c r="N453" i="1" s="1"/>
  <c r="M453" i="1"/>
  <c r="M483" i="1"/>
  <c r="M493" i="1" s="1"/>
  <c r="N523" i="1"/>
  <c r="N524" i="1" s="1"/>
  <c r="J589" i="1"/>
  <c r="N602" i="1"/>
  <c r="M530" i="1"/>
  <c r="K589" i="1"/>
  <c r="K680" i="1" s="1"/>
  <c r="K685" i="1" s="1"/>
  <c r="K686" i="1" s="1"/>
  <c r="N555" i="1"/>
  <c r="N589" i="1" s="1"/>
  <c r="N649" i="1" l="1"/>
  <c r="N331" i="1"/>
  <c r="N414" i="1"/>
  <c r="N454" i="1" s="1"/>
  <c r="N139" i="1"/>
  <c r="M348" i="1"/>
  <c r="L680" i="1"/>
  <c r="L685" i="1" s="1"/>
  <c r="L686" i="1" s="1"/>
  <c r="M90" i="1"/>
  <c r="M684" i="1" s="1"/>
  <c r="M454" i="1"/>
  <c r="M531" i="1"/>
  <c r="M315" i="1"/>
  <c r="M331" i="1" s="1"/>
  <c r="M589" i="1"/>
  <c r="M139" i="1"/>
  <c r="N531" i="1"/>
  <c r="N239" i="1"/>
  <c r="N348" i="1"/>
  <c r="M371" i="1"/>
  <c r="M292" i="1"/>
  <c r="I680" i="1"/>
  <c r="I685" i="1" s="1"/>
  <c r="I686" i="1" s="1"/>
  <c r="N680" i="1" l="1"/>
  <c r="N685" i="1" s="1"/>
  <c r="N686" i="1" s="1"/>
  <c r="M680" i="1"/>
  <c r="M685" i="1" s="1"/>
  <c r="M686" i="1" s="1"/>
</calcChain>
</file>

<file path=xl/sharedStrings.xml><?xml version="1.0" encoding="utf-8"?>
<sst xmlns="http://schemas.openxmlformats.org/spreadsheetml/2006/main" count="3837" uniqueCount="730">
  <si>
    <t>Príjmy</t>
  </si>
  <si>
    <t>FK-03</t>
  </si>
  <si>
    <t>FK-15</t>
  </si>
  <si>
    <t>EK</t>
  </si>
  <si>
    <t>A</t>
  </si>
  <si>
    <t>Z</t>
  </si>
  <si>
    <t>D</t>
  </si>
  <si>
    <t>Názov</t>
  </si>
  <si>
    <t>Č 2012</t>
  </si>
  <si>
    <t>Č 2013</t>
  </si>
  <si>
    <t>S 2014</t>
  </si>
  <si>
    <t>O 2014</t>
  </si>
  <si>
    <t>R 2015</t>
  </si>
  <si>
    <t>R 2016</t>
  </si>
  <si>
    <t>R 2017</t>
  </si>
  <si>
    <t>111003</t>
  </si>
  <si>
    <t>41</t>
  </si>
  <si>
    <t>B</t>
  </si>
  <si>
    <t>Výnos dane z príjmov poukázaný územnej samospráve</t>
  </si>
  <si>
    <t>121001</t>
  </si>
  <si>
    <t>Z pozemkov</t>
  </si>
  <si>
    <t>121002</t>
  </si>
  <si>
    <t>Zo stavieb</t>
  </si>
  <si>
    <t>121003</t>
  </si>
  <si>
    <t>Z bytov a nebytových priestorov v bytovom dome</t>
  </si>
  <si>
    <t>133001</t>
  </si>
  <si>
    <t>Za psa</t>
  </si>
  <si>
    <t>133012</t>
  </si>
  <si>
    <t>Za užívanie verejného priestranstva</t>
  </si>
  <si>
    <t>133013</t>
  </si>
  <si>
    <t>Za komunálne odpady a drobné stavebné odpady</t>
  </si>
  <si>
    <t>∑</t>
  </si>
  <si>
    <t>Daňové príjmy</t>
  </si>
  <si>
    <t>212002</t>
  </si>
  <si>
    <t>Z prenajatých pozemkov</t>
  </si>
  <si>
    <t>212003</t>
  </si>
  <si>
    <t>01</t>
  </si>
  <si>
    <t>Z prenajatých budov, priestorov a objektov</t>
  </si>
  <si>
    <t>02</t>
  </si>
  <si>
    <t>Z prenajatých budov - telocvičňa ZŠ</t>
  </si>
  <si>
    <t>221004</t>
  </si>
  <si>
    <t>Ostatné poplatky - administratívne</t>
  </si>
  <si>
    <t>Ostatné poplatky - stavebné</t>
  </si>
  <si>
    <t>221005</t>
  </si>
  <si>
    <t>Licencie</t>
  </si>
  <si>
    <t>222003</t>
  </si>
  <si>
    <t>Za porušenie predpisov</t>
  </si>
  <si>
    <t>223001</t>
  </si>
  <si>
    <t>Obradné siene</t>
  </si>
  <si>
    <t>Vodné, stočné</t>
  </si>
  <si>
    <t>03</t>
  </si>
  <si>
    <t>Odpadové nádoby</t>
  </si>
  <si>
    <t>04</t>
  </si>
  <si>
    <t>Relácie MR</t>
  </si>
  <si>
    <t>05</t>
  </si>
  <si>
    <t>Kopírovanie</t>
  </si>
  <si>
    <t>06</t>
  </si>
  <si>
    <t>Opatrovateľská služba</t>
  </si>
  <si>
    <t>07</t>
  </si>
  <si>
    <t>Rybárske lístky</t>
  </si>
  <si>
    <t>08</t>
  </si>
  <si>
    <t>Dopravné služby</t>
  </si>
  <si>
    <t>09</t>
  </si>
  <si>
    <t>Vodovodný materiál</t>
  </si>
  <si>
    <t>10</t>
  </si>
  <si>
    <t>Železný a iný šrot</t>
  </si>
  <si>
    <t>11</t>
  </si>
  <si>
    <t>Knižnica - zápisné a iné príspevky</t>
  </si>
  <si>
    <t>12</t>
  </si>
  <si>
    <t>Sponzorstvo</t>
  </si>
  <si>
    <t>13</t>
  </si>
  <si>
    <t>Predaj kníh, CD</t>
  </si>
  <si>
    <t>14</t>
  </si>
  <si>
    <t>Vstupné na kultúrne podujatia - Chomút, Rocknes</t>
  </si>
  <si>
    <t>15</t>
  </si>
  <si>
    <t>CVČ – vystúpenia Žiarinky</t>
  </si>
  <si>
    <t>16</t>
  </si>
  <si>
    <t>Poplatky od obyvateľov DOS</t>
  </si>
  <si>
    <t>17</t>
  </si>
  <si>
    <t>Predaj dreva</t>
  </si>
  <si>
    <t>18</t>
  </si>
  <si>
    <t>Preplatenie elektriny - bytovka pri ZŠ – nová položka</t>
  </si>
  <si>
    <t>19</t>
  </si>
  <si>
    <t>Mulčovanie - lesná fréza SEPPI</t>
  </si>
  <si>
    <t>72</t>
  </si>
  <si>
    <t>Predaj výrobkov – sociálny podnik – zrušený</t>
  </si>
  <si>
    <t>99</t>
  </si>
  <si>
    <t>Služby na úhradu rôzne</t>
  </si>
  <si>
    <t>223002</t>
  </si>
  <si>
    <t>Príspevok rodičov MŠ</t>
  </si>
  <si>
    <t>Príspevok členov CVČ</t>
  </si>
  <si>
    <t>223003</t>
  </si>
  <si>
    <t>Poplatok za stravné – preplatenie stravy súťaž DHZ</t>
  </si>
  <si>
    <t>229002</t>
  </si>
  <si>
    <t>Za odber podzemnej vody</t>
  </si>
  <si>
    <t>229005</t>
  </si>
  <si>
    <t>Za znečisťovanie ovzdušia</t>
  </si>
  <si>
    <t>233001</t>
  </si>
  <si>
    <t>43</t>
  </si>
  <si>
    <t>K</t>
  </si>
  <si>
    <t>Príjem z predaja pozemkov</t>
  </si>
  <si>
    <t>243</t>
  </si>
  <si>
    <t>Z účtov finančného hospodárenia</t>
  </si>
  <si>
    <t>292006</t>
  </si>
  <si>
    <t>Z náhrad poistného plnenia</t>
  </si>
  <si>
    <t>292008</t>
  </si>
  <si>
    <t>Z odvodov z hazardných hier a iných podobných hier</t>
  </si>
  <si>
    <t>292012</t>
  </si>
  <si>
    <t>Z dobropisov (elektrina a plyn)</t>
  </si>
  <si>
    <t>292017</t>
  </si>
  <si>
    <t>Z vratiek</t>
  </si>
  <si>
    <t>292027</t>
  </si>
  <si>
    <t>Iné – mylná platba</t>
  </si>
  <si>
    <t>Stravné zamestnanci</t>
  </si>
  <si>
    <t>Stravné sociálny fond</t>
  </si>
  <si>
    <t>Príjmy z účtovníctva RO ZŠ</t>
  </si>
  <si>
    <t>Nedaňové príjmy</t>
  </si>
  <si>
    <t>312001</t>
  </si>
  <si>
    <t>111</t>
  </si>
  <si>
    <t>Prídavky na deti</t>
  </si>
  <si>
    <t>ZŠ z OÚ-OŠ</t>
  </si>
  <si>
    <t>ZŠ stravné ŠJ</t>
  </si>
  <si>
    <t>ZŠ školské potreby</t>
  </si>
  <si>
    <t>ZŠ žiaci zo SZP</t>
  </si>
  <si>
    <t>ZŠ vzdelávacie poukazy</t>
  </si>
  <si>
    <t>Stavebný úrad</t>
  </si>
  <si>
    <t>Cestná doprava</t>
  </si>
  <si>
    <t>Matrika</t>
  </si>
  <si>
    <t>CO sklad</t>
  </si>
  <si>
    <t>Voľby</t>
  </si>
  <si>
    <t>MŠ z OÚ-OŠ</t>
  </si>
  <si>
    <t>Životné prostredie</t>
  </si>
  <si>
    <t>Register obyvateľstva</t>
  </si>
  <si>
    <t>CVČ vzdelávacie poukazy</t>
  </si>
  <si>
    <t>Chránená dielňa</t>
  </si>
  <si>
    <t>Dom opatrovateľských služieb</t>
  </si>
  <si>
    <t>Regionálny rozvoj</t>
  </si>
  <si>
    <t>ZŠ - asistent učiteľa</t>
  </si>
  <si>
    <t>20</t>
  </si>
  <si>
    <t>Školstvo - zvýšenie platov</t>
  </si>
  <si>
    <t>21</t>
  </si>
  <si>
    <t>ZŠ – havárie – umelé ihrisko</t>
  </si>
  <si>
    <t>97</t>
  </si>
  <si>
    <t>Sociálny podnik – zrušený</t>
  </si>
  <si>
    <t>98</t>
  </si>
  <si>
    <t>Ochrana pred povodňami</t>
  </si>
  <si>
    <t>322001</t>
  </si>
  <si>
    <t>Dom opatrovateľských služieb – rekonštrukcia interiéru</t>
  </si>
  <si>
    <t>Prevencia kriminality – kamerový systém</t>
  </si>
  <si>
    <t>Granty a transfery</t>
  </si>
  <si>
    <t>F</t>
  </si>
  <si>
    <t>Od fyzickej osoby – sociálne pôžičky</t>
  </si>
  <si>
    <t>131D</t>
  </si>
  <si>
    <t>Zostatok – transfer na havárie ZŠ a DOS 2013</t>
  </si>
  <si>
    <t>131E</t>
  </si>
  <si>
    <t>Zostatok – transfer DOS 2014</t>
  </si>
  <si>
    <t>Zostatok – transfer prevencia kriminality</t>
  </si>
  <si>
    <t>Zostatok – transfer ZŠ – OÚ-OŠ 12/2014</t>
  </si>
  <si>
    <t>Zostatok prostriedkov z predchádzajúcich rokov</t>
  </si>
  <si>
    <t>Prevod prostriedkov z rezervného fondu</t>
  </si>
  <si>
    <t>Spotrebný úver – Zetor Proxima</t>
  </si>
  <si>
    <t>Finančné operácie</t>
  </si>
  <si>
    <t>Príjmy spolu</t>
  </si>
  <si>
    <t>Výdaje</t>
  </si>
  <si>
    <t>Program 1 – Riadenie</t>
  </si>
  <si>
    <t>01.1.1.6</t>
  </si>
  <si>
    <t>01.1.1</t>
  </si>
  <si>
    <t>610</t>
  </si>
  <si>
    <t>Mzdy, platy, služobné príjmy a ostatné osobné vyrovnania</t>
  </si>
  <si>
    <t>620</t>
  </si>
  <si>
    <t>Poistné a príspevok do poisťovní</t>
  </si>
  <si>
    <t>632003</t>
  </si>
  <si>
    <t>Poštové služby a telekomunikačné služby</t>
  </si>
  <si>
    <t>633006</t>
  </si>
  <si>
    <t>Všeobecný materiál</t>
  </si>
  <si>
    <t>633016</t>
  </si>
  <si>
    <t>Reprezentačné</t>
  </si>
  <si>
    <t>634001</t>
  </si>
  <si>
    <t>Palivo, mazivá, oleje, špeciálne kvapaliny</t>
  </si>
  <si>
    <t>637014</t>
  </si>
  <si>
    <t>Stravovanie</t>
  </si>
  <si>
    <t>637026</t>
  </si>
  <si>
    <t>Odmeny a príspevky – obecné zastupiteľstvo</t>
  </si>
  <si>
    <t>Odmeny a príspevky – komisie</t>
  </si>
  <si>
    <t>642012</t>
  </si>
  <si>
    <t>Odstupné</t>
  </si>
  <si>
    <t>713001</t>
  </si>
  <si>
    <t>Interiérové vybavenie</t>
  </si>
  <si>
    <t>P 1.1</t>
  </si>
  <si>
    <t>Manažment obce</t>
  </si>
  <si>
    <t>04.4.3</t>
  </si>
  <si>
    <t>716</t>
  </si>
  <si>
    <t>Prípravná a projektová dokumentácia</t>
  </si>
  <si>
    <t>P 1.2</t>
  </si>
  <si>
    <t>Plánovanie</t>
  </si>
  <si>
    <t>01.1.2</t>
  </si>
  <si>
    <t>633002</t>
  </si>
  <si>
    <t>Výpočtová technika</t>
  </si>
  <si>
    <t>633009</t>
  </si>
  <si>
    <t>Knihy, časopisy, noviny</t>
  </si>
  <si>
    <t>637005</t>
  </si>
  <si>
    <t>Špeciálne služby – audit</t>
  </si>
  <si>
    <t>637016</t>
  </si>
  <si>
    <t>Prídel do sociálneho fondu</t>
  </si>
  <si>
    <t>P 1.3</t>
  </si>
  <si>
    <t>Kontrolná činnosť</t>
  </si>
  <si>
    <t>631001</t>
  </si>
  <si>
    <t>Tuzemské cestovné náhrady</t>
  </si>
  <si>
    <t>633013</t>
  </si>
  <si>
    <t>Softvér</t>
  </si>
  <si>
    <t>637004</t>
  </si>
  <si>
    <t>Všeobecné služby</t>
  </si>
  <si>
    <t>637012</t>
  </si>
  <si>
    <t>Bankové poplatky</t>
  </si>
  <si>
    <t>637027</t>
  </si>
  <si>
    <t>Odmeny zamestnancov mimopracovného pomeru</t>
  </si>
  <si>
    <t>637031</t>
  </si>
  <si>
    <t>Pokuty a penále</t>
  </si>
  <si>
    <t>637035</t>
  </si>
  <si>
    <t>Zrážková daň – bankové účty</t>
  </si>
  <si>
    <t>642015</t>
  </si>
  <si>
    <t>Na nemocenské dávky</t>
  </si>
  <si>
    <t>819003</t>
  </si>
  <si>
    <t>Kurzové rozdiely</t>
  </si>
  <si>
    <t>P 1.4</t>
  </si>
  <si>
    <t>Finančná a rozpočtová politika</t>
  </si>
  <si>
    <t>641006</t>
  </si>
  <si>
    <t>09.1.1.1</t>
  </si>
  <si>
    <t>MŠ - spracovanie miezd</t>
  </si>
  <si>
    <t>09.1.2.1</t>
  </si>
  <si>
    <t>ZŠ - školský metodik</t>
  </si>
  <si>
    <t>P 1.5</t>
  </si>
  <si>
    <t>Spoločný obecný úrad</t>
  </si>
  <si>
    <t>P 1</t>
  </si>
  <si>
    <t>Spolu za program</t>
  </si>
  <si>
    <t>Program 2 – Propagácia a marketing</t>
  </si>
  <si>
    <t>637003</t>
  </si>
  <si>
    <t>Propagácia, reklama a inzercia</t>
  </si>
  <si>
    <t>P 2.1</t>
  </si>
  <si>
    <t>Propagácia a prezentácia obce</t>
  </si>
  <si>
    <t>642014</t>
  </si>
  <si>
    <t>Transfer jednotlivcovi</t>
  </si>
  <si>
    <t>P 2.2</t>
  </si>
  <si>
    <t>Obecný informačný systém</t>
  </si>
  <si>
    <t>P 2</t>
  </si>
  <si>
    <t>Program 3 – Interné služby</t>
  </si>
  <si>
    <t>Špeciálne služby</t>
  </si>
  <si>
    <t>P 3.1</t>
  </si>
  <si>
    <t>Právne služby</t>
  </si>
  <si>
    <t>01.6.0</t>
  </si>
  <si>
    <t>635006</t>
  </si>
  <si>
    <t>Údržba budov, objektov alebo ich častí</t>
  </si>
  <si>
    <t>637009</t>
  </si>
  <si>
    <t>Náhrada mzdy a platu</t>
  </si>
  <si>
    <t>Odmeny a príspevky</t>
  </si>
  <si>
    <t>P 3.2</t>
  </si>
  <si>
    <t>632001</t>
  </si>
  <si>
    <t>Energie – elektina obecný úrad</t>
  </si>
  <si>
    <t>Energie – elektrina pekáreň</t>
  </si>
  <si>
    <t>Energie – plyn obecný úrad</t>
  </si>
  <si>
    <t>23</t>
  </si>
  <si>
    <t>Energie – plyn skrinka horná škola</t>
  </si>
  <si>
    <t>633001</t>
  </si>
  <si>
    <t>633004</t>
  </si>
  <si>
    <t>Prevádzkové stroje, prístroje, zariadenie,</t>
  </si>
  <si>
    <t>633005</t>
  </si>
  <si>
    <t>Špeciálne stroje, prístroje, zariadenia, technika</t>
  </si>
  <si>
    <t>Čistiace, hygienické a dezinfekčné prostriedky</t>
  </si>
  <si>
    <t>634006</t>
  </si>
  <si>
    <t>Pracovné odevy, obuv a pracovné pomôcky</t>
  </si>
  <si>
    <t>635004</t>
  </si>
  <si>
    <t>Prevádzkových strojov, prístrojov, zariadení</t>
  </si>
  <si>
    <t>Údržba administratívnych budov</t>
  </si>
  <si>
    <t>Údržba kotolní a pivníc</t>
  </si>
  <si>
    <t>637011</t>
  </si>
  <si>
    <t>Štúdie, expertízy, posudky</t>
  </si>
  <si>
    <t>637015</t>
  </si>
  <si>
    <t>Poistenie obecného úradu</t>
  </si>
  <si>
    <t>Dohody – správca telocvične</t>
  </si>
  <si>
    <t>Dohody – ostatné</t>
  </si>
  <si>
    <t>711001</t>
  </si>
  <si>
    <t>Výkup pozemkov</t>
  </si>
  <si>
    <t>Prípravná a projektová dokumentácia – zateplenie, garáž</t>
  </si>
  <si>
    <t>717002</t>
  </si>
  <si>
    <t>Rekonštrukcia a modernizácia – schodisko a dvere</t>
  </si>
  <si>
    <t>Rekonštrukcia a modernizácia – zateplenie OcÚ/strecha</t>
  </si>
  <si>
    <t>Rekonštrukcia a modernizácia – staré roky</t>
  </si>
  <si>
    <t>04.2.2</t>
  </si>
  <si>
    <t>Všeobecný materiál – stromy do rúbaniska</t>
  </si>
  <si>
    <t>Údržba lesných ciest po ťažbe</t>
  </si>
  <si>
    <t>Všeobecné služby - výkon OLH</t>
  </si>
  <si>
    <t>Všeobecné služby – ťažba dreva, výsadba stromov</t>
  </si>
  <si>
    <t>Všeobecné služby – zmena programu starostlivosti o lesy</t>
  </si>
  <si>
    <t>06.1.0</t>
  </si>
  <si>
    <t>Energie - byt HK</t>
  </si>
  <si>
    <t>07.6.0</t>
  </si>
  <si>
    <t>ZS - Energie – elektrická energia</t>
  </si>
  <si>
    <t>22</t>
  </si>
  <si>
    <t>ZS - Energie – plyn</t>
  </si>
  <si>
    <t>ZS - údržba budov, objektov alebo ich častí</t>
  </si>
  <si>
    <t>ZS - poistné budovy</t>
  </si>
  <si>
    <t>642001</t>
  </si>
  <si>
    <t>ZS - transfer do fondu SVB</t>
  </si>
  <si>
    <t>P 3.3</t>
  </si>
  <si>
    <t>Hospodárska správa, údržba a evidencia majetku obce</t>
  </si>
  <si>
    <t>637001</t>
  </si>
  <si>
    <t>Školenia, kurzy, semináre, porady, konferencie</t>
  </si>
  <si>
    <t>P 3.4</t>
  </si>
  <si>
    <t>Vzdelávanie zamestnancov obce</t>
  </si>
  <si>
    <t>633003</t>
  </si>
  <si>
    <t>Telekomunikačná technika</t>
  </si>
  <si>
    <t>635002</t>
  </si>
  <si>
    <t>Výpočtovej techniky</t>
  </si>
  <si>
    <t>635010</t>
  </si>
  <si>
    <t>Komunikačnej infraštruktúry</t>
  </si>
  <si>
    <t>P 3.5</t>
  </si>
  <si>
    <t>Správa kancelárskej a výpočtovej techniky a materiálu</t>
  </si>
  <si>
    <t>PHM - PickUp</t>
  </si>
  <si>
    <t>PHM - Patrol</t>
  </si>
  <si>
    <t>PHM - Octavia</t>
  </si>
  <si>
    <t>PHM - Zetor</t>
  </si>
  <si>
    <t>PHM - UNC</t>
  </si>
  <si>
    <t>PHM - iné rozvozy</t>
  </si>
  <si>
    <t>PHM - Avia</t>
  </si>
  <si>
    <t>Mazivá, oleje, špeciálne kvapaliny</t>
  </si>
  <si>
    <t>634002</t>
  </si>
  <si>
    <t>Servis, údržba, opravy a výdavky s tým spojené</t>
  </si>
  <si>
    <t>Pneumatiky</t>
  </si>
  <si>
    <t>634003</t>
  </si>
  <si>
    <t>Povinné zmluvné poistenie</t>
  </si>
  <si>
    <t>Havarijné poistenie – traktor</t>
  </si>
  <si>
    <t>634005</t>
  </si>
  <si>
    <t>Karty, známky, poplatky</t>
  </si>
  <si>
    <t>637002</t>
  </si>
  <si>
    <t>Konkurzy a súťaže – verejné obstarávanie traktor</t>
  </si>
  <si>
    <t>651004</t>
  </si>
  <si>
    <t>Splátka úroku úveru – traktor</t>
  </si>
  <si>
    <t>714004</t>
  </si>
  <si>
    <t>Kúpa traktora Zetor Proxima</t>
  </si>
  <si>
    <t>52</t>
  </si>
  <si>
    <t>Kúpa traktora Zetor Proxima – spotrebný úver</t>
  </si>
  <si>
    <t>821005</t>
  </si>
  <si>
    <t>Splácanie istiny - traktor</t>
  </si>
  <si>
    <t>P 3.6</t>
  </si>
  <si>
    <t>Doprava</t>
  </si>
  <si>
    <t>P 3</t>
  </si>
  <si>
    <t>Program 4 – Služby občanom</t>
  </si>
  <si>
    <t>01.3.3</t>
  </si>
  <si>
    <t>UP 4.1</t>
  </si>
  <si>
    <t>PP 4.1</t>
  </si>
  <si>
    <t>Evidencia obyvateľstva</t>
  </si>
  <si>
    <t>¼</t>
  </si>
  <si>
    <t>Energie - plyn</t>
  </si>
  <si>
    <t>Všeobecný materiál – matrika</t>
  </si>
  <si>
    <t>Všeobecný materiál – evidencia obyvateľstva</t>
  </si>
  <si>
    <t>633010</t>
  </si>
  <si>
    <t>Dohody – spoločenské obrady</t>
  </si>
  <si>
    <t>P 4.1</t>
  </si>
  <si>
    <t>Matrika a evidencia obyvateľstva</t>
  </si>
  <si>
    <t>Cestovné náhrady</t>
  </si>
  <si>
    <t>Poplatky a odvody</t>
  </si>
  <si>
    <t>637018</t>
  </si>
  <si>
    <t>Vrátenie príjmov z minulých rokov</t>
  </si>
  <si>
    <t>UP 4.3</t>
  </si>
  <si>
    <t>625003</t>
  </si>
  <si>
    <t>Na úrazové poistenie</t>
  </si>
  <si>
    <t>UP 4.4</t>
  </si>
  <si>
    <t>Organizácia občianskych obradov</t>
  </si>
  <si>
    <t>08.4.0</t>
  </si>
  <si>
    <t>Interiérové vybavenie – lavice</t>
  </si>
  <si>
    <t>Údržba cintorína a domu smútku</t>
  </si>
  <si>
    <t>Dokumentácia – rozšírenie cintorína Vojtek</t>
  </si>
  <si>
    <t>Poistenie domu smútku</t>
  </si>
  <si>
    <t>637034</t>
  </si>
  <si>
    <t>Pohrebná služba Ján Lisko</t>
  </si>
  <si>
    <t>P 4.2</t>
  </si>
  <si>
    <t>Cintorínske služby</t>
  </si>
  <si>
    <t>08.3.0</t>
  </si>
  <si>
    <t>Elektroinštalačný materiál</t>
  </si>
  <si>
    <t>Poplatky SOZA</t>
  </si>
  <si>
    <t>Poplatky za služby verejnosti</t>
  </si>
  <si>
    <t>P 4.3</t>
  </si>
  <si>
    <t>Miestny rozhlas</t>
  </si>
  <si>
    <t>P 4</t>
  </si>
  <si>
    <t>Program 5 – Bezpečnosť, právo a poriadok</t>
  </si>
  <si>
    <t>03.2.0</t>
  </si>
  <si>
    <t>Energie - elektrina</t>
  </si>
  <si>
    <t>633015</t>
  </si>
  <si>
    <t>Palivá ako zdroj energie</t>
  </si>
  <si>
    <t>Údržba strojov</t>
  </si>
  <si>
    <t>Údržba budov</t>
  </si>
  <si>
    <t>Školenia, kurzy, semináre, porady, konferencie,</t>
  </si>
  <si>
    <t>Súťaže a športové podujatia</t>
  </si>
  <si>
    <t>Poistenie zbrojnice</t>
  </si>
  <si>
    <t>718005</t>
  </si>
  <si>
    <t>Špeciálnych strojov, prístrojov, zariadení,</t>
  </si>
  <si>
    <t>P 5.1</t>
  </si>
  <si>
    <t>Požiarna ochrana</t>
  </si>
  <si>
    <t>02.2.0</t>
  </si>
  <si>
    <t>Všeobecný materiál – následky povodní</t>
  </si>
  <si>
    <t>Všeobecné služby – následky povodní</t>
  </si>
  <si>
    <t>P 5.2</t>
  </si>
  <si>
    <t>Civilná ochrana</t>
  </si>
  <si>
    <t>06.4.0</t>
  </si>
  <si>
    <t>P 5.3</t>
  </si>
  <si>
    <t>Verejné osvetlenie</t>
  </si>
  <si>
    <t>03.6.0</t>
  </si>
  <si>
    <t>Konkurzy a súťaže – verejné obstarávanie</t>
  </si>
  <si>
    <t>713003</t>
  </si>
  <si>
    <t>719014</t>
  </si>
  <si>
    <t>Vratky – nevyčerpaná dotácia</t>
  </si>
  <si>
    <t>P 5.4</t>
  </si>
  <si>
    <t>Prevencia kriminality (kamerový systém)</t>
  </si>
  <si>
    <t>P 5</t>
  </si>
  <si>
    <t>Program 6 – Odpadové hospodárstvo</t>
  </si>
  <si>
    <t>05.1.0</t>
  </si>
  <si>
    <t>Odvoz TKO</t>
  </si>
  <si>
    <t>Manipulačný poplatok</t>
  </si>
  <si>
    <t>Zákonný poplatok</t>
  </si>
  <si>
    <t>P 6.1</t>
  </si>
  <si>
    <t>Tuhý komunálny odpad</t>
  </si>
  <si>
    <t>Plastové vrecia</t>
  </si>
  <si>
    <t>Odvoz skla a plastov</t>
  </si>
  <si>
    <t>P 6.2</t>
  </si>
  <si>
    <t>Separovaný zber</t>
  </si>
  <si>
    <t>Pokuty</t>
  </si>
  <si>
    <t>P 6.3</t>
  </si>
  <si>
    <t>Likvidácia nelegálnych skládok</t>
  </si>
  <si>
    <t>Realizácia nových stavieb</t>
  </si>
  <si>
    <t>P 6.4</t>
  </si>
  <si>
    <t>Zberný dvor</t>
  </si>
  <si>
    <t>P 6</t>
  </si>
  <si>
    <t>Program 7 – Správa a údržba miestnych komunikácií</t>
  </si>
  <si>
    <t>04.5.1</t>
  </si>
  <si>
    <t>Posypový materiál</t>
  </si>
  <si>
    <t>Údržba ciest a chodníkov – dotácia 2013</t>
  </si>
  <si>
    <t>Údržba ciest a chodníkov</t>
  </si>
  <si>
    <t>Údržba - odvod povrchovej vody</t>
  </si>
  <si>
    <t>Zimná údržba ciest a chodníkov</t>
  </si>
  <si>
    <t>Asfaltovanie komunikácií</t>
  </si>
  <si>
    <t>Úprava povrchov a podkladov</t>
  </si>
  <si>
    <t>Údržba po Váhostave</t>
  </si>
  <si>
    <t>636001</t>
  </si>
  <si>
    <t>Nájom pozemku – Puškátka</t>
  </si>
  <si>
    <t>Transfer jednotlivcovi (K&amp;K)</t>
  </si>
  <si>
    <t>P 7.1</t>
  </si>
  <si>
    <t>Správa a údržba miestnych komunikácií</t>
  </si>
  <si>
    <t>717001</t>
  </si>
  <si>
    <t>717003</t>
  </si>
  <si>
    <t>Prístavby, nadstavby, stavebné úpravy</t>
  </si>
  <si>
    <t>P 7.2</t>
  </si>
  <si>
    <t>Výstavba a rekonštrukcia miestnych komunikácií</t>
  </si>
  <si>
    <t>01.7.0</t>
  </si>
  <si>
    <t>Splátka úroku úveru</t>
  </si>
  <si>
    <t>653001</t>
  </si>
  <si>
    <t>Administrácia úveru</t>
  </si>
  <si>
    <t>Splácanie istiny</t>
  </si>
  <si>
    <t>UP 7.3</t>
  </si>
  <si>
    <t>Splátky úverov 2001 – ukončený podprogram</t>
  </si>
  <si>
    <t>P 7</t>
  </si>
  <si>
    <t>Program 8 – Vzdelávanie</t>
  </si>
  <si>
    <t>Všeobecný materiál – OÚ-OŠ</t>
  </si>
  <si>
    <t>Tlačivá a tlačiarenské služby</t>
  </si>
  <si>
    <t>Učebné pomôcky – dotácia OÚ-OŠ</t>
  </si>
  <si>
    <t>Učebné a kompenzačné pomôcky</t>
  </si>
  <si>
    <t>634004</t>
  </si>
  <si>
    <t>Prepravné a nájom dopravných prostriedkov</t>
  </si>
  <si>
    <t>635001</t>
  </si>
  <si>
    <t>Údržba interiérového vybavenia</t>
  </si>
  <si>
    <t>Údržba prevádzkových strojov, prístrojov</t>
  </si>
  <si>
    <t>Čistiace a upratovacie práce</t>
  </si>
  <si>
    <t>Poistenie detí</t>
  </si>
  <si>
    <t>Poistenie majetku</t>
  </si>
  <si>
    <t>Nákup interiérového vybavenia</t>
  </si>
  <si>
    <t>713002</t>
  </si>
  <si>
    <t>Nákup výpočtovej techniky</t>
  </si>
  <si>
    <t>Realizácia nových stavieb – vstupná brána</t>
  </si>
  <si>
    <t>Rekonštrukcia a modernizácia – zateplenie, trieda zo ŠJ</t>
  </si>
  <si>
    <t>Prístavby, nadstavby, stavebné úpravy – podkrovie</t>
  </si>
  <si>
    <t>P 8.1</t>
  </si>
  <si>
    <t>Materská škola</t>
  </si>
  <si>
    <t>Rozpočtované v účtovníctve RO</t>
  </si>
  <si>
    <t>09.2.1.1</t>
  </si>
  <si>
    <t>Údržba zariadení – kúrenie, elektrina ZŠ – poruchy</t>
  </si>
  <si>
    <t>Údržba budov (2014 – ihrisko)</t>
  </si>
  <si>
    <t>Údržba – dotácia havárie 2013 – umelé ihrisko</t>
  </si>
  <si>
    <t>Konkurzy a súťaže</t>
  </si>
  <si>
    <t>Poistenie budovy ZŠ, ŠJ a telocvične</t>
  </si>
  <si>
    <t>Transfer - školské potreby</t>
  </si>
  <si>
    <t>Transfer - príspevok prvákom</t>
  </si>
  <si>
    <t>Transfer - príspevok na stravu v núdzi</t>
  </si>
  <si>
    <t>Transfer - mliečny program</t>
  </si>
  <si>
    <t>Ralizácia nových stavieb – oplotenie areálu</t>
  </si>
  <si>
    <t>Rekonštrukcia a modernizácia – WC</t>
  </si>
  <si>
    <t>718002</t>
  </si>
  <si>
    <t>P 8.2</t>
  </si>
  <si>
    <t>Základná škola</t>
  </si>
  <si>
    <t>09.5.0.2</t>
  </si>
  <si>
    <t>09.5.0</t>
  </si>
  <si>
    <t>Knihy, časopisy, noviny, učebnice, učebné pomôcky</t>
  </si>
  <si>
    <t>637007</t>
  </si>
  <si>
    <t>Poistné</t>
  </si>
  <si>
    <t>P 8.3</t>
  </si>
  <si>
    <t>Centrum voľného času</t>
  </si>
  <si>
    <t>P 8</t>
  </si>
  <si>
    <t>Program 9 – Šport</t>
  </si>
  <si>
    <t>08.1.0</t>
  </si>
  <si>
    <t>UP 9.1</t>
  </si>
  <si>
    <t>PP 9.1</t>
  </si>
  <si>
    <t>Podpora športových aktivít obce</t>
  </si>
  <si>
    <t>Elektrická energia</t>
  </si>
  <si>
    <t>Palivá ako zdroj energie – PHM kosačka</t>
  </si>
  <si>
    <t>Prenájom budov, objektov alebo častí</t>
  </si>
  <si>
    <t>Súťaže a športové podujatia – pľacový turnaj</t>
  </si>
  <si>
    <t>Všeobecné služby – rozhodcovia/kameraman</t>
  </si>
  <si>
    <t>Poplatky a odvody – Slovenský futbalový zväz</t>
  </si>
  <si>
    <t>Poistenie tribúny</t>
  </si>
  <si>
    <t>642002</t>
  </si>
  <si>
    <t>Transfer futbalovému klubu</t>
  </si>
  <si>
    <t>P 9.1</t>
  </si>
  <si>
    <t>Futbalový klub</t>
  </si>
  <si>
    <t>08.2.0.3</t>
  </si>
  <si>
    <t>Transfer šachový klub</t>
  </si>
  <si>
    <t>Transfer stolnotenisový klub</t>
  </si>
  <si>
    <t>Transfer kluby</t>
  </si>
  <si>
    <t>P 9.2</t>
  </si>
  <si>
    <t>Záujmové kluby</t>
  </si>
  <si>
    <t>Rekonštrukcia a modernizácia</t>
  </si>
  <si>
    <t>UP 9.4</t>
  </si>
  <si>
    <t>Stavebná príprava pre športové aktivity</t>
  </si>
  <si>
    <t>P 9</t>
  </si>
  <si>
    <t>Program 10 – Kultúra</t>
  </si>
  <si>
    <t>08.2.0.9</t>
  </si>
  <si>
    <t>08.2.0</t>
  </si>
  <si>
    <t>Údržba kultúrneho domu</t>
  </si>
  <si>
    <t>Kultúrne podujatia</t>
  </si>
  <si>
    <t>Poistenie kultúrneho domu</t>
  </si>
  <si>
    <t>Rekonštrukcia WC</t>
  </si>
  <si>
    <t>P 10.1</t>
  </si>
  <si>
    <t>Podpora kultúrnych domov</t>
  </si>
  <si>
    <t>08.2.0.7</t>
  </si>
  <si>
    <t>642007</t>
  </si>
  <si>
    <t>Transfer cirkvi – sokel kostola, dlažba</t>
  </si>
  <si>
    <t>Knihy – Grešák/Osady/Bubulík/Dedinka</t>
  </si>
  <si>
    <t>Dychovka – dotácia na noty, nástroje a odevy</t>
  </si>
  <si>
    <t>Dotácia na Neslušský chomút</t>
  </si>
  <si>
    <t>Dotácia na Rocknes</t>
  </si>
  <si>
    <t>Deň obce</t>
  </si>
  <si>
    <t>Hody a ostatné podujatia obce</t>
  </si>
  <si>
    <t>Všeobecné služby – nájom toaliet na Chomút</t>
  </si>
  <si>
    <t>Odmeny a príspevky – autorská odmena</t>
  </si>
  <si>
    <t>Dychovka – dohoda</t>
  </si>
  <si>
    <t>Fašiangy – dohody</t>
  </si>
  <si>
    <t>P 10.2</t>
  </si>
  <si>
    <t>Podpora kultúrnych a spoločenských aktivít</t>
  </si>
  <si>
    <t>08.2.0.5</t>
  </si>
  <si>
    <t>P 10.3</t>
  </si>
  <si>
    <t>Knižnica</t>
  </si>
  <si>
    <t>P 10</t>
  </si>
  <si>
    <t>Program 11 – Prostredie pre život</t>
  </si>
  <si>
    <t>06.2.0</t>
  </si>
  <si>
    <t>Stroje, prístroje, zariadenia, technika, náradie</t>
  </si>
  <si>
    <t>P 11.1</t>
  </si>
  <si>
    <t>Obecné služby – aktivačná činnosť UoZ</t>
  </si>
  <si>
    <t>PHM – kosačky, krovinorezy</t>
  </si>
  <si>
    <t>Údržba komunikačnej infraštruktúry</t>
  </si>
  <si>
    <t>636002</t>
  </si>
  <si>
    <t>Nájom prevádzkových strojov, prístrojov, zariadení</t>
  </si>
  <si>
    <t>713005</t>
  </si>
  <si>
    <t>Nákup špeciálnych strojov</t>
  </si>
  <si>
    <t>Rekonštrukcia a modernizácia – centrum obce</t>
  </si>
  <si>
    <t>P 11.2</t>
  </si>
  <si>
    <t>Správa a údržba verejných priestranstiev a zelene</t>
  </si>
  <si>
    <t>06.3.0</t>
  </si>
  <si>
    <t>632002</t>
  </si>
  <si>
    <t>Poštové služby a telekomunikačné služby – Orange</t>
  </si>
  <si>
    <t>Dezinfekčné prostriedky</t>
  </si>
  <si>
    <t>Špeciálne služby – exekúcia pokuty SMI</t>
  </si>
  <si>
    <t>Rozbor vody</t>
  </si>
  <si>
    <t>Poplatky a odvody - odber podzemnej vody</t>
  </si>
  <si>
    <t>Pokuty a penále – SMI</t>
  </si>
  <si>
    <t>Transfer jednotlivcovi – skupinové vodovody</t>
  </si>
  <si>
    <t>P 11.3</t>
  </si>
  <si>
    <t>Zásobovanie vodou</t>
  </si>
  <si>
    <t>P 11.4</t>
  </si>
  <si>
    <t>UP 11.5</t>
  </si>
  <si>
    <t>Ochrana pred povodňami – zrušený program</t>
  </si>
  <si>
    <t>P 11</t>
  </si>
  <si>
    <t>Program 12 – Sociálne služby</t>
  </si>
  <si>
    <t>10.2.0.2</t>
  </si>
  <si>
    <t>10.2.0</t>
  </si>
  <si>
    <t>P 12.1</t>
  </si>
  <si>
    <t>Rozvoz stravy</t>
  </si>
  <si>
    <t>P 12.2</t>
  </si>
  <si>
    <t>Starostlivosť o starých občanov</t>
  </si>
  <si>
    <t>812001</t>
  </si>
  <si>
    <t>Úvery a pôžičky jednotlivcovi</t>
  </si>
  <si>
    <t>10.4.0</t>
  </si>
  <si>
    <t>10.7.0.1</t>
  </si>
  <si>
    <t>10.7.0</t>
  </si>
  <si>
    <t>642026</t>
  </si>
  <si>
    <t>Na dávku v hmotnej núdzi a príspevky k dávke</t>
  </si>
  <si>
    <t>P 12.3</t>
  </si>
  <si>
    <t>Jednorázové dávky sociálnej pomoci</t>
  </si>
  <si>
    <t>Príspevok pri narodení dieťaťa</t>
  </si>
  <si>
    <t>P 12.4</t>
  </si>
  <si>
    <t>Príspevok pre novonarodené deti</t>
  </si>
  <si>
    <t>Dotácia klubu invalidov</t>
  </si>
  <si>
    <t>Dotácia červenému krížu</t>
  </si>
  <si>
    <t>Dotácia cirkvi na elektrinu a prestavbu WC</t>
  </si>
  <si>
    <t>P 12.5</t>
  </si>
  <si>
    <t>Príspevok neziskovým organizáciám</t>
  </si>
  <si>
    <t>10.2.0.1</t>
  </si>
  <si>
    <t>Poštové služby a telekomunikačné služby – Telekom</t>
  </si>
  <si>
    <t>Koks</t>
  </si>
  <si>
    <t>637006</t>
  </si>
  <si>
    <t>Náhrady</t>
  </si>
  <si>
    <t>Stravovanie zamestnanci</t>
  </si>
  <si>
    <t>Stravovanie obyvatelia</t>
  </si>
  <si>
    <t>637037</t>
  </si>
  <si>
    <t>Vratky – neobsadené lôžka DOS 2013</t>
  </si>
  <si>
    <t>Vratky – neobsadené lôžka DOS 2014</t>
  </si>
  <si>
    <t>131C</t>
  </si>
  <si>
    <t>Rekonštrukcia a modernizácia – interiér</t>
  </si>
  <si>
    <t>Rekonštrukcia a modernizácia – výmena okien</t>
  </si>
  <si>
    <t>P 12.6.1</t>
  </si>
  <si>
    <t>P 12.6.2</t>
  </si>
  <si>
    <t>P 12.6</t>
  </si>
  <si>
    <t>Spolu za DOS</t>
  </si>
  <si>
    <t>UP 12.7</t>
  </si>
  <si>
    <t>Sociálny podnik – ukončený program</t>
  </si>
  <si>
    <t>P 12</t>
  </si>
  <si>
    <t>Program 13 – Administratíva</t>
  </si>
  <si>
    <t>Telefón, fax, internet</t>
  </si>
  <si>
    <t>Poštové služby</t>
  </si>
  <si>
    <t>Papier</t>
  </si>
  <si>
    <t>Kancelárske potreby</t>
  </si>
  <si>
    <t>Služby BOZP, požiarnej ochrany a zdravotná služba</t>
  </si>
  <si>
    <t>821004</t>
  </si>
  <si>
    <t>Splácanie tuzemskej istiny – kontokorentný úver</t>
  </si>
  <si>
    <t>Poplatky a odvody - bežný účet</t>
  </si>
  <si>
    <t>Poplatky a odvody - decentralizačný účet</t>
  </si>
  <si>
    <t>Poplatky a odvody - školský účet</t>
  </si>
  <si>
    <t>Poplatky a odvody - účet CP</t>
  </si>
  <si>
    <t>Bankové účty - zrážková daň</t>
  </si>
  <si>
    <t>P 13.1</t>
  </si>
  <si>
    <t>Podporná činnosť – správa obce</t>
  </si>
  <si>
    <t>P 13</t>
  </si>
  <si>
    <t>Spolu výdaje</t>
  </si>
  <si>
    <t>Sumár</t>
  </si>
  <si>
    <t>Druh</t>
  </si>
  <si>
    <t>Rozdiel</t>
  </si>
  <si>
    <t>B1-B</t>
  </si>
  <si>
    <t>B2-S</t>
  </si>
  <si>
    <t>B3-Š</t>
  </si>
  <si>
    <t>B4-D</t>
  </si>
  <si>
    <t>P1-O</t>
  </si>
  <si>
    <t>dotácie</t>
  </si>
  <si>
    <t>RF</t>
  </si>
  <si>
    <t>zostatok</t>
  </si>
  <si>
    <t>Skratka</t>
  </si>
  <si>
    <t>Význam</t>
  </si>
  <si>
    <t>zmiešaný zdroj (štátny rozpočet/vlastné zdroje)</t>
  </si>
  <si>
    <t>analytika</t>
  </si>
  <si>
    <t>CD</t>
  </si>
  <si>
    <t>kompaktný disk</t>
  </si>
  <si>
    <t>CO</t>
  </si>
  <si>
    <t>civilná obrana</t>
  </si>
  <si>
    <t>CP</t>
  </si>
  <si>
    <t>cenné papiere</t>
  </si>
  <si>
    <t>CVČ</t>
  </si>
  <si>
    <t>centrum voľného času</t>
  </si>
  <si>
    <t>D: B-K-F</t>
  </si>
  <si>
    <t>druh rozpočtu: bežný, kapitálový, finančné operácie</t>
  </si>
  <si>
    <t>DHZ</t>
  </si>
  <si>
    <t>dobrovoľný hasičský zbor</t>
  </si>
  <si>
    <t>DOS</t>
  </si>
  <si>
    <t>dom opatrovateľských služieb</t>
  </si>
  <si>
    <t>ekonomická klasifikácia</t>
  </si>
  <si>
    <t>funkčná klasifikácia podľa vyhlášky ŠÚ č. 195/2003</t>
  </si>
  <si>
    <t>funkčná klasifikácia podľa vyhlášky ŠÚ č. 257/2014</t>
  </si>
  <si>
    <t>HK</t>
  </si>
  <si>
    <t>horný koniec</t>
  </si>
  <si>
    <t>HŠ</t>
  </si>
  <si>
    <t>horná škola</t>
  </si>
  <si>
    <t>MR</t>
  </si>
  <si>
    <t>miestny rozhlas</t>
  </si>
  <si>
    <t>MŠ</t>
  </si>
  <si>
    <t>materská škola</t>
  </si>
  <si>
    <t>OÚ-OŠ</t>
  </si>
  <si>
    <t>Okresný úrad – odbor školstva</t>
  </si>
  <si>
    <t>OZ</t>
  </si>
  <si>
    <t>obecné zastupiteľstvo</t>
  </si>
  <si>
    <t>P</t>
  </si>
  <si>
    <t>rozpočtový program/podprogram/prvok</t>
  </si>
  <si>
    <t>PHM</t>
  </si>
  <si>
    <t>pohonné hmoty</t>
  </si>
  <si>
    <t>PP #</t>
  </si>
  <si>
    <t>presunutý program/podprogram/prvok do #</t>
  </si>
  <si>
    <t>R</t>
  </si>
  <si>
    <t>schválený rozpočet</t>
  </si>
  <si>
    <t>RO</t>
  </si>
  <si>
    <t>rozpočtová organizácia</t>
  </si>
  <si>
    <t>SOZA</t>
  </si>
  <si>
    <t>Slovenský ochranný zväz autorský</t>
  </si>
  <si>
    <t>SVB</t>
  </si>
  <si>
    <t>spoločenstvo vlastníkov bytov</t>
  </si>
  <si>
    <t>SZP</t>
  </si>
  <si>
    <t>sociálne znevýhodnené prostredie</t>
  </si>
  <si>
    <t>ŠJ</t>
  </si>
  <si>
    <t>školská jedáleň</t>
  </si>
  <si>
    <t>ŠÚ</t>
  </si>
  <si>
    <t>štatistický úrad</t>
  </si>
  <si>
    <t>TKO</t>
  </si>
  <si>
    <t>tuhý komunálny odpad</t>
  </si>
  <si>
    <t>UNC</t>
  </si>
  <si>
    <t>UNC nakladač</t>
  </si>
  <si>
    <t>UoZ</t>
  </si>
  <si>
    <t>uchádzači o zamestnanie</t>
  </si>
  <si>
    <t>UP</t>
  </si>
  <si>
    <t>ukončený program/podprogram/prvok</t>
  </si>
  <si>
    <t>VPP</t>
  </si>
  <si>
    <t>verejnoprospešné práce</t>
  </si>
  <si>
    <t>XXX</t>
  </si>
  <si>
    <t>návrh na zrušenie/presun (pod)programu/prvku</t>
  </si>
  <si>
    <t>kód zdroja</t>
  </si>
  <si>
    <t>ZS</t>
  </si>
  <si>
    <t>zdravotné stredisko</t>
  </si>
  <si>
    <t>ZŠ</t>
  </si>
  <si>
    <t>základná škola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</si>
</sst>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&quot;.&quot;mm&quot;.&quot;yyyy"/>
    <numFmt numFmtId="165" formatCode="#,##0.00&quot; &quot;[$€-41B];[Red]&quot;-&quot;#,##0.00&quot; &quot;[$€-41B]"/>
  </numFmts>
  <fonts count="24">
    <font>
      <sz val="11"/>
      <color theme="1"/>
      <name val="Arial1"/>
      <charset val="238"/>
    </font>
    <font>
      <sz val="11"/>
      <color theme="1"/>
      <name val="Arial1"/>
      <charset val="238"/>
    </font>
    <font>
      <sz val="11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rgb="FF008000"/>
      <name val="Calibri"/>
      <family val="2"/>
      <charset val="238"/>
    </font>
    <font>
      <b/>
      <i/>
      <sz val="16"/>
      <color theme="1"/>
      <name val="Arial1"/>
      <charset val="238"/>
    </font>
    <font>
      <b/>
      <sz val="11"/>
      <color rgb="FFFFFFFF"/>
      <name val="Calibri"/>
      <family val="2"/>
      <charset val="238"/>
    </font>
    <font>
      <b/>
      <sz val="15"/>
      <color rgb="FF333399"/>
      <name val="Calibri"/>
      <family val="2"/>
      <charset val="238"/>
    </font>
    <font>
      <b/>
      <sz val="13"/>
      <color rgb="FF333399"/>
      <name val="Calibri"/>
      <family val="2"/>
      <charset val="238"/>
    </font>
    <font>
      <b/>
      <sz val="11"/>
      <color rgb="FF333399"/>
      <name val="Calibri"/>
      <family val="2"/>
      <charset val="238"/>
    </font>
    <font>
      <sz val="11"/>
      <color rgb="FF808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i/>
      <u/>
      <sz val="11"/>
      <color theme="1"/>
      <name val="Arial1"/>
      <charset val="238"/>
    </font>
    <font>
      <b/>
      <sz val="11"/>
      <color rgb="FF000000"/>
      <name val="Calibri"/>
      <family val="2"/>
      <charset val="238"/>
    </font>
    <font>
      <b/>
      <sz val="18"/>
      <color rgb="FF333399"/>
      <name val="Cambria"/>
      <family val="1"/>
      <charset val="238"/>
    </font>
    <font>
      <sz val="11"/>
      <color rgb="FF333399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424242"/>
      <name val="Calibri"/>
      <family val="2"/>
      <charset val="238"/>
    </font>
    <font>
      <i/>
      <sz val="11"/>
      <color rgb="FF808080"/>
      <name val="Calibri"/>
      <family val="2"/>
      <charset val="238"/>
    </font>
    <font>
      <sz val="11"/>
      <color rgb="FF800080"/>
      <name val="Calibri"/>
      <family val="2"/>
      <charset val="238"/>
    </font>
    <font>
      <b/>
      <sz val="11"/>
      <color theme="1"/>
      <name val="Arial1"/>
      <charset val="238"/>
    </font>
    <font>
      <b/>
      <sz val="11"/>
      <color theme="1"/>
      <name val="Arial2"/>
      <charset val="238"/>
    </font>
    <font>
      <sz val="8"/>
      <color theme="1"/>
      <name val="Arial1"/>
      <charset val="238"/>
    </font>
    <font>
      <sz val="11"/>
      <color theme="1"/>
      <name val="Arial2"/>
      <charset val="238"/>
    </font>
  </fonts>
  <fills count="20">
    <fill>
      <patternFill patternType="none"/>
    </fill>
    <fill>
      <patternFill patternType="gray125"/>
    </fill>
    <fill>
      <patternFill patternType="solid">
        <fgColor rgb="FFA6CAF0"/>
        <bgColor rgb="FFA6CAF0"/>
      </patternFill>
    </fill>
    <fill>
      <patternFill patternType="solid">
        <fgColor rgb="FFFF8080"/>
        <bgColor rgb="FFFF8080"/>
      </patternFill>
    </fill>
    <fill>
      <patternFill patternType="solid">
        <fgColor rgb="FFFFFFC0"/>
        <bgColor rgb="FFFFFFC0"/>
      </patternFill>
    </fill>
    <fill>
      <patternFill patternType="solid">
        <fgColor rgb="FFE3E3E3"/>
        <bgColor rgb="FFE3E3E3"/>
      </patternFill>
    </fill>
    <fill>
      <patternFill patternType="solid">
        <fgColor rgb="FFA0E0E0"/>
        <bgColor rgb="FFA0E0E0"/>
      </patternFill>
    </fill>
    <fill>
      <patternFill patternType="solid">
        <fgColor rgb="FFFFFF99"/>
        <bgColor rgb="FFFFFF99"/>
      </patternFill>
    </fill>
    <fill>
      <patternFill patternType="solid">
        <fgColor rgb="FFCC9CCC"/>
        <bgColor rgb="FFCC9CCC"/>
      </patternFill>
    </fill>
    <fill>
      <patternFill patternType="solid">
        <fgColor rgb="FF996666"/>
        <bgColor rgb="FF996666"/>
      </patternFill>
    </fill>
    <fill>
      <patternFill patternType="solid">
        <fgColor rgb="FF999933"/>
        <bgColor rgb="FF999933"/>
      </patternFill>
    </fill>
    <fill>
      <patternFill patternType="solid">
        <fgColor rgb="FF969696"/>
        <bgColor rgb="FF969696"/>
      </patternFill>
    </fill>
    <fill>
      <patternFill patternType="solid">
        <fgColor rgb="FFFFFFFF"/>
        <bgColor rgb="FFFFFFFF"/>
      </patternFill>
    </fill>
    <fill>
      <patternFill patternType="solid">
        <fgColor rgb="FFCC99FF"/>
        <bgColor rgb="FFCC99FF"/>
      </patternFill>
    </fill>
    <fill>
      <patternFill patternType="solid">
        <fgColor rgb="FF3333CC"/>
        <bgColor rgb="FF3333CC"/>
      </patternFill>
    </fill>
    <fill>
      <patternFill patternType="solid">
        <fgColor rgb="FF666699"/>
        <bgColor rgb="FF666699"/>
      </patternFill>
    </fill>
    <fill>
      <patternFill patternType="solid">
        <fgColor rgb="FF33CCCC"/>
        <bgColor rgb="FF33CCCC"/>
      </patternFill>
    </fill>
    <fill>
      <patternFill patternType="solid">
        <fgColor rgb="FFFF0000"/>
        <bgColor rgb="FFFF0000"/>
      </patternFill>
    </fill>
    <fill>
      <patternFill patternType="solid">
        <fgColor rgb="FFDDDDDD"/>
        <bgColor rgb="FFDDDDDD"/>
      </patternFill>
    </fill>
    <fill>
      <patternFill patternType="solid">
        <fgColor rgb="FFE6E6E6"/>
        <bgColor rgb="FFE6E6E6"/>
      </patternFill>
    </fill>
  </fills>
  <borders count="15">
    <border>
      <left/>
      <right/>
      <top/>
      <bottom/>
      <diagonal/>
    </border>
    <border>
      <left style="double">
        <color rgb="FF424242"/>
      </left>
      <right style="double">
        <color rgb="FF424242"/>
      </right>
      <top style="double">
        <color rgb="FF424242"/>
      </top>
      <bottom style="double">
        <color rgb="FF424242"/>
      </bottom>
      <diagonal/>
    </border>
    <border>
      <left/>
      <right/>
      <top/>
      <bottom style="thick">
        <color rgb="FF3333CC"/>
      </bottom>
      <diagonal/>
    </border>
    <border>
      <left/>
      <right/>
      <top/>
      <bottom style="thick">
        <color rgb="FFA0E0E0"/>
      </bottom>
      <diagonal/>
    </border>
    <border>
      <left/>
      <right/>
      <top/>
      <bottom style="medium">
        <color rgb="FFA0E0E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0000"/>
      </bottom>
      <diagonal/>
    </border>
    <border>
      <left/>
      <right/>
      <top style="thin">
        <color rgb="FF3333CC"/>
      </top>
      <bottom style="double">
        <color rgb="FF3333CC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 style="thin">
        <color rgb="FF42424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46">
    <xf numFmtId="0" fontId="0" fillId="0" borderId="0"/>
    <xf numFmtId="0" fontId="14" fillId="0" borderId="0"/>
    <xf numFmtId="0" fontId="7" fillId="0" borderId="2"/>
    <xf numFmtId="0" fontId="8" fillId="0" borderId="3"/>
    <xf numFmtId="0" fontId="9" fillId="0" borderId="4"/>
    <xf numFmtId="0" fontId="9" fillId="0" borderId="0"/>
    <xf numFmtId="0" fontId="4" fillId="6" borderId="0"/>
    <xf numFmtId="0" fontId="19" fillId="13" borderId="0"/>
    <xf numFmtId="0" fontId="10" fillId="7" borderId="0"/>
    <xf numFmtId="0" fontId="15" fillId="7" borderId="8"/>
    <xf numFmtId="0" fontId="17" fillId="12" borderId="9"/>
    <xf numFmtId="0" fontId="16" fillId="12" borderId="8"/>
    <xf numFmtId="0" fontId="11" fillId="0" borderId="6"/>
    <xf numFmtId="0" fontId="6" fillId="11" borderId="1"/>
    <xf numFmtId="0" fontId="11" fillId="0" borderId="0"/>
    <xf numFmtId="0" fontId="1" fillId="4" borderId="5"/>
    <xf numFmtId="0" fontId="18" fillId="0" borderId="0"/>
    <xf numFmtId="0" fontId="13" fillId="0" borderId="7"/>
    <xf numFmtId="0" fontId="3" fillId="14" borderId="0"/>
    <xf numFmtId="0" fontId="2" fillId="2" borderId="0"/>
    <xf numFmtId="0" fontId="2" fillId="6" borderId="0"/>
    <xf numFmtId="0" fontId="3" fillId="6" borderId="0"/>
    <xf numFmtId="0" fontId="3" fillId="9" borderId="0"/>
    <xf numFmtId="0" fontId="2" fillId="3" borderId="0"/>
    <xf numFmtId="0" fontId="2" fillId="3" borderId="0"/>
    <xf numFmtId="0" fontId="3" fillId="9" borderId="0"/>
    <xf numFmtId="0" fontId="3" fillId="10" borderId="0"/>
    <xf numFmtId="0" fontId="2" fillId="4" borderId="0"/>
    <xf numFmtId="0" fontId="2" fillId="7" borderId="0"/>
    <xf numFmtId="0" fontId="3" fillId="10" borderId="0"/>
    <xf numFmtId="0" fontId="3" fillId="15" borderId="0"/>
    <xf numFmtId="0" fontId="2" fillId="5" borderId="0"/>
    <xf numFmtId="0" fontId="2" fillId="8" borderId="0"/>
    <xf numFmtId="0" fontId="3" fillId="8" borderId="0"/>
    <xf numFmtId="0" fontId="3" fillId="16" borderId="0"/>
    <xf numFmtId="0" fontId="2" fillId="6" borderId="0"/>
    <xf numFmtId="0" fontId="2" fillId="6" borderId="0"/>
    <xf numFmtId="0" fontId="3" fillId="6" borderId="0"/>
    <xf numFmtId="0" fontId="3" fillId="17" borderId="0"/>
    <xf numFmtId="0" fontId="2" fillId="4" borderId="0"/>
    <xf numFmtId="0" fontId="2" fillId="4" borderId="0"/>
    <xf numFmtId="0" fontId="3" fillId="3" borderId="0"/>
    <xf numFmtId="0" fontId="5" fillId="0" borderId="0">
      <alignment horizontal="center"/>
    </xf>
    <xf numFmtId="0" fontId="5" fillId="0" borderId="0">
      <alignment horizontal="center" textRotation="90"/>
    </xf>
    <xf numFmtId="0" fontId="12" fillId="0" borderId="0"/>
    <xf numFmtId="165" fontId="12" fillId="0" borderId="0"/>
  </cellStyleXfs>
  <cellXfs count="56">
    <xf numFmtId="0" fontId="0" fillId="0" borderId="0" xfId="0"/>
    <xf numFmtId="0" fontId="20" fillId="0" borderId="10" xfId="0" applyFont="1" applyBorder="1"/>
    <xf numFmtId="4" fontId="20" fillId="0" borderId="10" xfId="0" applyNumberFormat="1" applyFont="1" applyBorder="1"/>
    <xf numFmtId="4" fontId="20" fillId="18" borderId="10" xfId="0" applyNumberFormat="1" applyFont="1" applyFill="1" applyBorder="1"/>
    <xf numFmtId="0" fontId="0" fillId="0" borderId="10" xfId="0" applyBorder="1"/>
    <xf numFmtId="49" fontId="0" fillId="0" borderId="10" xfId="0" applyNumberFormat="1" applyBorder="1"/>
    <xf numFmtId="4" fontId="0" fillId="0" borderId="10" xfId="0" applyNumberFormat="1" applyBorder="1"/>
    <xf numFmtId="4" fontId="0" fillId="18" borderId="10" xfId="0" applyNumberFormat="1" applyFill="1" applyBorder="1"/>
    <xf numFmtId="0" fontId="0" fillId="0" borderId="10" xfId="0" applyFill="1" applyBorder="1"/>
    <xf numFmtId="49" fontId="0" fillId="0" borderId="10" xfId="0" applyNumberFormat="1" applyFill="1" applyBorder="1"/>
    <xf numFmtId="4" fontId="0" fillId="0" borderId="10" xfId="0" applyNumberFormat="1" applyFill="1" applyBorder="1"/>
    <xf numFmtId="0" fontId="0" fillId="0" borderId="0" xfId="0" applyFill="1"/>
    <xf numFmtId="0" fontId="20" fillId="0" borderId="10" xfId="0" applyFont="1" applyFill="1" applyBorder="1"/>
    <xf numFmtId="0" fontId="21" fillId="0" borderId="10" xfId="0" applyFont="1" applyFill="1" applyBorder="1"/>
    <xf numFmtId="4" fontId="20" fillId="0" borderId="10" xfId="0" applyNumberFormat="1" applyFont="1" applyFill="1" applyBorder="1"/>
    <xf numFmtId="0" fontId="20" fillId="0" borderId="0" xfId="0" applyFont="1" applyFill="1"/>
    <xf numFmtId="0" fontId="21" fillId="0" borderId="10" xfId="0" applyFont="1" applyBorder="1"/>
    <xf numFmtId="0" fontId="20" fillId="0" borderId="0" xfId="0" applyFont="1"/>
    <xf numFmtId="0" fontId="0" fillId="0" borderId="10" xfId="0" applyBorder="1" applyAlignment="1">
      <alignment horizontal="left"/>
    </xf>
    <xf numFmtId="4" fontId="0" fillId="0" borderId="10" xfId="0" applyNumberFormat="1" applyBorder="1" applyAlignment="1"/>
    <xf numFmtId="0" fontId="22" fillId="0" borderId="10" xfId="0" applyFont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4" fontId="0" fillId="0" borderId="10" xfId="0" applyNumberFormat="1" applyFill="1" applyBorder="1" applyAlignment="1"/>
    <xf numFmtId="4" fontId="0" fillId="0" borderId="0" xfId="0" applyNumberFormat="1"/>
    <xf numFmtId="164" fontId="0" fillId="0" borderId="10" xfId="0" applyNumberFormat="1" applyBorder="1"/>
    <xf numFmtId="164" fontId="0" fillId="0" borderId="10" xfId="0" applyNumberFormat="1" applyFill="1" applyBorder="1"/>
    <xf numFmtId="0" fontId="20" fillId="0" borderId="0" xfId="0" applyFont="1" applyBorder="1"/>
    <xf numFmtId="4" fontId="20" fillId="0" borderId="0" xfId="0" applyNumberFormat="1" applyFont="1" applyBorder="1"/>
    <xf numFmtId="0" fontId="0" fillId="0" borderId="10" xfId="0" applyFont="1" applyBorder="1"/>
    <xf numFmtId="4" fontId="0" fillId="0" borderId="10" xfId="0" applyNumberFormat="1" applyFont="1" applyBorder="1"/>
    <xf numFmtId="4" fontId="0" fillId="18" borderId="10" xfId="0" applyNumberFormat="1" applyFont="1" applyFill="1" applyBorder="1"/>
    <xf numFmtId="0" fontId="0" fillId="0" borderId="10" xfId="0" applyFont="1" applyFill="1" applyBorder="1"/>
    <xf numFmtId="0" fontId="23" fillId="0" borderId="10" xfId="0" applyFont="1" applyFill="1" applyBorder="1"/>
    <xf numFmtId="4" fontId="0" fillId="0" borderId="10" xfId="0" applyNumberFormat="1" applyFont="1" applyFill="1" applyBorder="1"/>
    <xf numFmtId="49" fontId="0" fillId="0" borderId="10" xfId="0" applyNumberFormat="1" applyFont="1" applyFill="1" applyBorder="1"/>
    <xf numFmtId="0" fontId="0" fillId="0" borderId="0" xfId="0" applyFont="1" applyFill="1"/>
    <xf numFmtId="0" fontId="20" fillId="0" borderId="0" xfId="0" applyFont="1" applyFill="1" applyBorder="1"/>
    <xf numFmtId="4" fontId="20" fillId="0" borderId="0" xfId="0" applyNumberFormat="1" applyFont="1" applyFill="1" applyBorder="1"/>
    <xf numFmtId="49" fontId="22" fillId="0" borderId="10" xfId="0" applyNumberFormat="1" applyFont="1" applyFill="1" applyBorder="1"/>
    <xf numFmtId="0" fontId="22" fillId="0" borderId="10" xfId="0" applyFont="1" applyFill="1" applyBorder="1"/>
    <xf numFmtId="4" fontId="0" fillId="0" borderId="0" xfId="0" applyNumberFormat="1" applyFill="1"/>
    <xf numFmtId="4" fontId="0" fillId="0" borderId="0" xfId="0" applyNumberFormat="1" applyProtection="1"/>
    <xf numFmtId="4" fontId="0" fillId="0" borderId="0" xfId="0" applyNumberFormat="1" applyFill="1" applyProtection="1"/>
    <xf numFmtId="4" fontId="0" fillId="18" borderId="0" xfId="0" applyNumberFormat="1" applyFill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49" fontId="0" fillId="0" borderId="10" xfId="0" applyNumberFormat="1" applyFont="1" applyBorder="1"/>
    <xf numFmtId="0" fontId="0" fillId="0" borderId="0" xfId="0" applyFont="1"/>
    <xf numFmtId="0" fontId="0" fillId="0" borderId="10" xfId="0" applyFont="1" applyFill="1" applyBorder="1" applyAlignment="1">
      <alignment horizontal="left"/>
    </xf>
    <xf numFmtId="0" fontId="20" fillId="19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left"/>
    </xf>
    <xf numFmtId="0" fontId="0" fillId="0" borderId="10" xfId="0" applyFill="1" applyBorder="1"/>
    <xf numFmtId="0" fontId="20" fillId="0" borderId="10" xfId="0" applyFont="1" applyFill="1" applyBorder="1"/>
  </cellXfs>
  <cellStyles count="46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Heading" xfId="42"/>
    <cellStyle name="Heading1" xfId="43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álne" xfId="0" builtinId="0" customBuiltin="1"/>
    <cellStyle name="Poznámka" xfId="15" builtinId="10" customBuiltin="1"/>
    <cellStyle name="Prepojená bunka" xfId="12" builtinId="24" customBuiltin="1"/>
    <cellStyle name="Result" xfId="44"/>
    <cellStyle name="Result2" xfId="45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18"/>
  <sheetViews>
    <sheetView tabSelected="1" workbookViewId="0">
      <selection sqref="A1:N1"/>
    </sheetView>
  </sheetViews>
  <sheetFormatPr defaultRowHeight="12.75" customHeight="1"/>
  <cols>
    <col min="1" max="1" width="7.875" bestFit="1" customWidth="1"/>
    <col min="2" max="2" width="7.375" bestFit="1" customWidth="1"/>
    <col min="3" max="3" width="6.875" bestFit="1" customWidth="1"/>
    <col min="4" max="4" width="2.875" bestFit="1" customWidth="1"/>
    <col min="5" max="5" width="4" bestFit="1" customWidth="1"/>
    <col min="6" max="6" width="2.625" bestFit="1" customWidth="1"/>
    <col min="7" max="7" width="50.25" bestFit="1" customWidth="1"/>
    <col min="8" max="11" width="11.375" style="24" bestFit="1" customWidth="1"/>
    <col min="12" max="12" width="11.375" style="44" bestFit="1" customWidth="1"/>
    <col min="13" max="14" width="11.375" style="24" bestFit="1" customWidth="1"/>
    <col min="15" max="243" width="8.5" customWidth="1"/>
    <col min="244" max="1011" width="10.75" customWidth="1"/>
    <col min="1012" max="1012" width="10.625" customWidth="1"/>
    <col min="1013" max="1020" width="10.75" customWidth="1"/>
    <col min="1021" max="1021" width="10.625" customWidth="1"/>
    <col min="1022" max="1024" width="10.75" customWidth="1"/>
  </cols>
  <sheetData>
    <row r="1" spans="1:1015" ht="12.75" customHeight="1">
      <c r="A1" s="53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015" ht="12.75" customHeigh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3" t="s">
        <v>12</v>
      </c>
      <c r="M2" s="2" t="s">
        <v>13</v>
      </c>
      <c r="N2" s="2" t="s">
        <v>14</v>
      </c>
    </row>
    <row r="3" spans="1:1015" ht="12.75" customHeight="1">
      <c r="A3" s="4"/>
      <c r="B3" s="4"/>
      <c r="C3" s="5" t="s">
        <v>15</v>
      </c>
      <c r="D3" s="4"/>
      <c r="E3" s="5" t="s">
        <v>16</v>
      </c>
      <c r="F3" s="4" t="s">
        <v>17</v>
      </c>
      <c r="G3" s="4" t="s">
        <v>18</v>
      </c>
      <c r="H3" s="6">
        <v>628059.32999999996</v>
      </c>
      <c r="I3" s="6">
        <v>646648.12</v>
      </c>
      <c r="J3" s="6">
        <v>663686</v>
      </c>
      <c r="K3" s="6">
        <v>665548.61</v>
      </c>
      <c r="L3" s="7">
        <v>718698</v>
      </c>
      <c r="M3" s="6">
        <f t="shared" ref="M3:N9" si="0">L3</f>
        <v>718698</v>
      </c>
      <c r="N3" s="6">
        <f t="shared" si="0"/>
        <v>718698</v>
      </c>
    </row>
    <row r="4" spans="1:1015" ht="12.75" customHeight="1">
      <c r="A4" s="8"/>
      <c r="B4" s="8"/>
      <c r="C4" s="9" t="s">
        <v>19</v>
      </c>
      <c r="D4" s="8"/>
      <c r="E4" s="9" t="s">
        <v>16</v>
      </c>
      <c r="F4" s="8" t="s">
        <v>17</v>
      </c>
      <c r="G4" s="8" t="s">
        <v>20</v>
      </c>
      <c r="H4" s="10">
        <v>23257.83</v>
      </c>
      <c r="I4" s="10">
        <v>15820.85</v>
      </c>
      <c r="J4" s="10">
        <v>8200</v>
      </c>
      <c r="K4" s="6">
        <v>19434.099999999999</v>
      </c>
      <c r="L4" s="7">
        <v>19000</v>
      </c>
      <c r="M4" s="6">
        <f t="shared" si="0"/>
        <v>19000</v>
      </c>
      <c r="N4" s="6">
        <f t="shared" si="0"/>
        <v>19000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</row>
    <row r="5" spans="1:1015" ht="12.75" customHeight="1">
      <c r="A5" s="8"/>
      <c r="B5" s="8"/>
      <c r="C5" s="9" t="s">
        <v>21</v>
      </c>
      <c r="D5" s="8"/>
      <c r="E5" s="9" t="s">
        <v>16</v>
      </c>
      <c r="F5" s="8" t="s">
        <v>17</v>
      </c>
      <c r="G5" s="8" t="s">
        <v>22</v>
      </c>
      <c r="H5" s="10">
        <v>16113.34</v>
      </c>
      <c r="I5" s="10">
        <v>14131.51</v>
      </c>
      <c r="J5" s="10">
        <v>13300</v>
      </c>
      <c r="K5" s="6">
        <v>17418.939999999999</v>
      </c>
      <c r="L5" s="7">
        <v>17000</v>
      </c>
      <c r="M5" s="6">
        <f t="shared" si="0"/>
        <v>17000</v>
      </c>
      <c r="N5" s="6">
        <f t="shared" si="0"/>
        <v>17000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</row>
    <row r="6" spans="1:1015" ht="12.75" customHeight="1">
      <c r="A6" s="8"/>
      <c r="B6" s="8"/>
      <c r="C6" s="9" t="s">
        <v>23</v>
      </c>
      <c r="D6" s="8"/>
      <c r="E6" s="9" t="s">
        <v>16</v>
      </c>
      <c r="F6" s="8" t="s">
        <v>17</v>
      </c>
      <c r="G6" s="8" t="s">
        <v>24</v>
      </c>
      <c r="H6" s="10">
        <v>0</v>
      </c>
      <c r="I6" s="10">
        <v>99.65</v>
      </c>
      <c r="J6" s="10">
        <v>100</v>
      </c>
      <c r="K6" s="6">
        <v>108.83</v>
      </c>
      <c r="L6" s="7">
        <v>100</v>
      </c>
      <c r="M6" s="6">
        <f t="shared" si="0"/>
        <v>100</v>
      </c>
      <c r="N6" s="6">
        <f t="shared" si="0"/>
        <v>100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</row>
    <row r="7" spans="1:1015" ht="12.75" customHeight="1">
      <c r="A7" s="8"/>
      <c r="B7" s="8"/>
      <c r="C7" s="9" t="s">
        <v>25</v>
      </c>
      <c r="D7" s="8"/>
      <c r="E7" s="9" t="s">
        <v>16</v>
      </c>
      <c r="F7" s="8" t="s">
        <v>17</v>
      </c>
      <c r="G7" s="8" t="s">
        <v>26</v>
      </c>
      <c r="H7" s="10">
        <v>1935.97</v>
      </c>
      <c r="I7" s="10">
        <v>1894.51</v>
      </c>
      <c r="J7" s="10">
        <v>1900</v>
      </c>
      <c r="K7" s="6">
        <v>2088.92</v>
      </c>
      <c r="L7" s="7">
        <v>2000</v>
      </c>
      <c r="M7" s="6">
        <f t="shared" si="0"/>
        <v>2000</v>
      </c>
      <c r="N7" s="6">
        <f t="shared" si="0"/>
        <v>2000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</row>
    <row r="8" spans="1:1015" ht="12.75" customHeight="1">
      <c r="A8" s="8"/>
      <c r="B8" s="8"/>
      <c r="C8" s="9" t="s">
        <v>27</v>
      </c>
      <c r="D8" s="8"/>
      <c r="E8" s="9" t="s">
        <v>16</v>
      </c>
      <c r="F8" s="8" t="s">
        <v>17</v>
      </c>
      <c r="G8" s="8" t="s">
        <v>28</v>
      </c>
      <c r="H8" s="10">
        <v>1647</v>
      </c>
      <c r="I8" s="10">
        <v>1326</v>
      </c>
      <c r="J8" s="10">
        <v>1400</v>
      </c>
      <c r="K8" s="6">
        <v>1029</v>
      </c>
      <c r="L8" s="7">
        <v>1000</v>
      </c>
      <c r="M8" s="6">
        <f t="shared" si="0"/>
        <v>1000</v>
      </c>
      <c r="N8" s="6">
        <f t="shared" si="0"/>
        <v>1000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</row>
    <row r="9" spans="1:1015" ht="12.75" customHeight="1">
      <c r="A9" s="8"/>
      <c r="B9" s="8"/>
      <c r="C9" s="9" t="s">
        <v>29</v>
      </c>
      <c r="D9" s="8"/>
      <c r="E9" s="9" t="s">
        <v>16</v>
      </c>
      <c r="F9" s="8" t="s">
        <v>17</v>
      </c>
      <c r="G9" s="8" t="s">
        <v>30</v>
      </c>
      <c r="H9" s="10">
        <v>16832.28</v>
      </c>
      <c r="I9" s="10">
        <v>15353.82</v>
      </c>
      <c r="J9" s="10">
        <v>15600</v>
      </c>
      <c r="K9" s="6">
        <v>21806.6</v>
      </c>
      <c r="L9" s="7">
        <v>30000</v>
      </c>
      <c r="M9" s="10">
        <f t="shared" si="0"/>
        <v>30000</v>
      </c>
      <c r="N9" s="10">
        <f t="shared" si="0"/>
        <v>30000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</row>
    <row r="10" spans="1:1015" ht="12.75" customHeight="1">
      <c r="A10" s="12"/>
      <c r="B10" s="12"/>
      <c r="C10" s="12"/>
      <c r="D10" s="12"/>
      <c r="E10" s="13" t="s">
        <v>31</v>
      </c>
      <c r="F10" s="13"/>
      <c r="G10" s="12" t="s">
        <v>32</v>
      </c>
      <c r="H10" s="14">
        <f t="shared" ref="H10:N10" si="1">SUM(H3:H9)</f>
        <v>687845.74999999988</v>
      </c>
      <c r="I10" s="14">
        <f t="shared" si="1"/>
        <v>695274.46</v>
      </c>
      <c r="J10" s="14">
        <f t="shared" si="1"/>
        <v>704186</v>
      </c>
      <c r="K10" s="14">
        <f t="shared" si="1"/>
        <v>727434.99999999988</v>
      </c>
      <c r="L10" s="3">
        <f t="shared" si="1"/>
        <v>787798</v>
      </c>
      <c r="M10" s="14">
        <f t="shared" si="1"/>
        <v>787798</v>
      </c>
      <c r="N10" s="14">
        <f t="shared" si="1"/>
        <v>787798</v>
      </c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1"/>
      <c r="ALY10" s="11"/>
      <c r="ALZ10" s="11"/>
      <c r="AMA10" s="11"/>
    </row>
    <row r="11" spans="1:1015" ht="12.75" customHeight="1">
      <c r="A11" s="8"/>
      <c r="B11" s="8"/>
      <c r="C11" s="9" t="s">
        <v>33</v>
      </c>
      <c r="D11" s="8"/>
      <c r="E11" s="9" t="s">
        <v>16</v>
      </c>
      <c r="F11" s="8" t="s">
        <v>17</v>
      </c>
      <c r="G11" s="8" t="s">
        <v>34</v>
      </c>
      <c r="H11" s="10">
        <v>1464.56</v>
      </c>
      <c r="I11" s="10">
        <v>571.15</v>
      </c>
      <c r="J11" s="10">
        <v>600</v>
      </c>
      <c r="K11" s="6">
        <v>353.63</v>
      </c>
      <c r="L11" s="7">
        <v>600</v>
      </c>
      <c r="M11" s="6">
        <f t="shared" ref="M11:N22" si="2">L11</f>
        <v>600</v>
      </c>
      <c r="N11" s="6">
        <f t="shared" si="2"/>
        <v>600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</row>
    <row r="12" spans="1:1015" ht="12.75" customHeight="1">
      <c r="A12" s="8"/>
      <c r="B12" s="8"/>
      <c r="C12" s="9" t="s">
        <v>35</v>
      </c>
      <c r="D12" s="9" t="s">
        <v>36</v>
      </c>
      <c r="E12" s="9" t="s">
        <v>16</v>
      </c>
      <c r="F12" s="8" t="s">
        <v>17</v>
      </c>
      <c r="G12" s="8" t="s">
        <v>37</v>
      </c>
      <c r="H12" s="10">
        <v>7478.02</v>
      </c>
      <c r="I12" s="10">
        <v>8669.16</v>
      </c>
      <c r="J12" s="10">
        <v>6600</v>
      </c>
      <c r="K12" s="6">
        <v>7174.58</v>
      </c>
      <c r="L12" s="7">
        <v>7200</v>
      </c>
      <c r="M12" s="6">
        <f t="shared" si="2"/>
        <v>7200</v>
      </c>
      <c r="N12" s="6">
        <f t="shared" si="2"/>
        <v>7200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</row>
    <row r="13" spans="1:1015" ht="12.75" customHeight="1">
      <c r="A13" s="8"/>
      <c r="B13" s="8"/>
      <c r="C13" s="9" t="s">
        <v>35</v>
      </c>
      <c r="D13" s="9" t="s">
        <v>38</v>
      </c>
      <c r="E13" s="9" t="s">
        <v>16</v>
      </c>
      <c r="F13" s="8" t="s">
        <v>17</v>
      </c>
      <c r="G13" s="8" t="s">
        <v>39</v>
      </c>
      <c r="H13" s="10">
        <v>2745.06</v>
      </c>
      <c r="I13" s="10">
        <v>1988.17</v>
      </c>
      <c r="J13" s="10">
        <v>2100</v>
      </c>
      <c r="K13" s="6">
        <v>3297.42</v>
      </c>
      <c r="L13" s="7">
        <v>0</v>
      </c>
      <c r="M13" s="6">
        <f t="shared" si="2"/>
        <v>0</v>
      </c>
      <c r="N13" s="6">
        <f t="shared" si="2"/>
        <v>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</row>
    <row r="14" spans="1:1015" ht="12.75" customHeight="1">
      <c r="A14" s="8"/>
      <c r="B14" s="8"/>
      <c r="C14" s="9" t="s">
        <v>40</v>
      </c>
      <c r="D14" s="9" t="s">
        <v>36</v>
      </c>
      <c r="E14" s="9" t="s">
        <v>16</v>
      </c>
      <c r="F14" s="8" t="s">
        <v>17</v>
      </c>
      <c r="G14" s="8" t="s">
        <v>41</v>
      </c>
      <c r="H14" s="10">
        <v>1753.56</v>
      </c>
      <c r="I14" s="10">
        <v>2322.6</v>
      </c>
      <c r="J14" s="10">
        <v>2300</v>
      </c>
      <c r="K14" s="6">
        <v>2708.5</v>
      </c>
      <c r="L14" s="7">
        <v>2700</v>
      </c>
      <c r="M14" s="6">
        <f t="shared" si="2"/>
        <v>2700</v>
      </c>
      <c r="N14" s="6">
        <f t="shared" si="2"/>
        <v>2700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</row>
    <row r="15" spans="1:1015" ht="12.75" customHeight="1">
      <c r="A15" s="8"/>
      <c r="B15" s="8"/>
      <c r="C15" s="9" t="s">
        <v>40</v>
      </c>
      <c r="D15" s="9" t="s">
        <v>38</v>
      </c>
      <c r="E15" s="9" t="s">
        <v>16</v>
      </c>
      <c r="F15" s="8" t="s">
        <v>17</v>
      </c>
      <c r="G15" s="8" t="s">
        <v>42</v>
      </c>
      <c r="H15" s="10">
        <v>3756.23</v>
      </c>
      <c r="I15" s="10">
        <v>5840</v>
      </c>
      <c r="J15" s="10">
        <v>6000</v>
      </c>
      <c r="K15" s="6">
        <v>5511</v>
      </c>
      <c r="L15" s="7">
        <v>5500</v>
      </c>
      <c r="M15" s="6">
        <f t="shared" si="2"/>
        <v>5500</v>
      </c>
      <c r="N15" s="6">
        <f t="shared" si="2"/>
        <v>5500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</row>
    <row r="16" spans="1:1015" ht="12.75" customHeight="1">
      <c r="A16" s="8"/>
      <c r="B16" s="8"/>
      <c r="C16" s="9" t="s">
        <v>43</v>
      </c>
      <c r="D16" s="8"/>
      <c r="E16" s="9" t="s">
        <v>16</v>
      </c>
      <c r="F16" s="8" t="s">
        <v>17</v>
      </c>
      <c r="G16" s="8" t="s">
        <v>44</v>
      </c>
      <c r="H16" s="10">
        <v>0</v>
      </c>
      <c r="I16" s="10">
        <v>3300</v>
      </c>
      <c r="J16" s="10">
        <v>3300</v>
      </c>
      <c r="K16" s="6">
        <v>2400</v>
      </c>
      <c r="L16" s="7">
        <v>2400</v>
      </c>
      <c r="M16" s="6">
        <f t="shared" si="2"/>
        <v>2400</v>
      </c>
      <c r="N16" s="6">
        <f t="shared" si="2"/>
        <v>2400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</row>
    <row r="17" spans="1:1015" ht="12.75" customHeight="1">
      <c r="A17" s="8"/>
      <c r="B17" s="8"/>
      <c r="C17" s="9" t="s">
        <v>45</v>
      </c>
      <c r="D17" s="8"/>
      <c r="E17" s="9" t="s">
        <v>16</v>
      </c>
      <c r="F17" s="8" t="s">
        <v>17</v>
      </c>
      <c r="G17" s="8" t="s">
        <v>46</v>
      </c>
      <c r="H17" s="10">
        <v>333</v>
      </c>
      <c r="I17" s="10">
        <v>65</v>
      </c>
      <c r="J17" s="10">
        <v>50</v>
      </c>
      <c r="K17" s="6">
        <v>343</v>
      </c>
      <c r="L17" s="7">
        <v>300</v>
      </c>
      <c r="M17" s="6">
        <f t="shared" si="2"/>
        <v>300</v>
      </c>
      <c r="N17" s="6">
        <f t="shared" si="2"/>
        <v>300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</row>
    <row r="18" spans="1:1015" ht="12.75" customHeight="1">
      <c r="A18" s="8"/>
      <c r="B18" s="8"/>
      <c r="C18" s="9" t="s">
        <v>47</v>
      </c>
      <c r="D18" s="9" t="s">
        <v>36</v>
      </c>
      <c r="E18" s="9" t="s">
        <v>16</v>
      </c>
      <c r="F18" s="8" t="s">
        <v>17</v>
      </c>
      <c r="G18" s="8" t="s">
        <v>48</v>
      </c>
      <c r="H18" s="10">
        <v>20</v>
      </c>
      <c r="I18" s="10">
        <v>0</v>
      </c>
      <c r="J18" s="10">
        <v>30</v>
      </c>
      <c r="K18" s="6">
        <v>0</v>
      </c>
      <c r="L18" s="7">
        <v>30</v>
      </c>
      <c r="M18" s="6">
        <f t="shared" si="2"/>
        <v>30</v>
      </c>
      <c r="N18" s="6">
        <f t="shared" si="2"/>
        <v>30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</row>
    <row r="19" spans="1:1015" ht="12.75" customHeight="1">
      <c r="A19" s="8"/>
      <c r="B19" s="8"/>
      <c r="C19" s="9" t="s">
        <v>47</v>
      </c>
      <c r="D19" s="9" t="s">
        <v>38</v>
      </c>
      <c r="E19" s="9" t="s">
        <v>16</v>
      </c>
      <c r="F19" s="8" t="s">
        <v>17</v>
      </c>
      <c r="G19" s="8" t="s">
        <v>49</v>
      </c>
      <c r="H19" s="10">
        <v>14275.15</v>
      </c>
      <c r="I19" s="10">
        <v>14911.91</v>
      </c>
      <c r="J19" s="10">
        <v>15600</v>
      </c>
      <c r="K19" s="6">
        <v>15149.35</v>
      </c>
      <c r="L19" s="7">
        <v>15200</v>
      </c>
      <c r="M19" s="6">
        <f t="shared" si="2"/>
        <v>15200</v>
      </c>
      <c r="N19" s="6">
        <f t="shared" si="2"/>
        <v>15200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</row>
    <row r="20" spans="1:1015" ht="12.75" customHeight="1">
      <c r="A20" s="8"/>
      <c r="B20" s="8"/>
      <c r="C20" s="9" t="s">
        <v>47</v>
      </c>
      <c r="D20" s="9" t="s">
        <v>50</v>
      </c>
      <c r="E20" s="9" t="s">
        <v>16</v>
      </c>
      <c r="F20" s="8" t="s">
        <v>17</v>
      </c>
      <c r="G20" s="8" t="s">
        <v>51</v>
      </c>
      <c r="H20" s="10">
        <v>43.92</v>
      </c>
      <c r="I20" s="10">
        <v>89.76</v>
      </c>
      <c r="J20" s="10">
        <v>100</v>
      </c>
      <c r="K20" s="6">
        <v>89.64</v>
      </c>
      <c r="L20" s="7">
        <v>100</v>
      </c>
      <c r="M20" s="6">
        <f t="shared" si="2"/>
        <v>100</v>
      </c>
      <c r="N20" s="6">
        <f t="shared" si="2"/>
        <v>100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</row>
    <row r="21" spans="1:1015" ht="12.75" customHeight="1">
      <c r="A21" s="8"/>
      <c r="B21" s="8"/>
      <c r="C21" s="9" t="s">
        <v>47</v>
      </c>
      <c r="D21" s="9" t="s">
        <v>52</v>
      </c>
      <c r="E21" s="9" t="s">
        <v>16</v>
      </c>
      <c r="F21" s="8" t="s">
        <v>17</v>
      </c>
      <c r="G21" s="8" t="s">
        <v>53</v>
      </c>
      <c r="H21" s="10">
        <v>507</v>
      </c>
      <c r="I21" s="10">
        <v>471</v>
      </c>
      <c r="J21" s="10">
        <v>500</v>
      </c>
      <c r="K21" s="6">
        <v>297</v>
      </c>
      <c r="L21" s="7">
        <v>300</v>
      </c>
      <c r="M21" s="6">
        <f t="shared" si="2"/>
        <v>300</v>
      </c>
      <c r="N21" s="6">
        <f t="shared" si="2"/>
        <v>300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</row>
    <row r="22" spans="1:1015" ht="12.75" customHeight="1">
      <c r="A22" s="8"/>
      <c r="B22" s="8"/>
      <c r="C22" s="9" t="s">
        <v>47</v>
      </c>
      <c r="D22" s="9" t="s">
        <v>54</v>
      </c>
      <c r="E22" s="9" t="s">
        <v>16</v>
      </c>
      <c r="F22" s="8" t="s">
        <v>17</v>
      </c>
      <c r="G22" s="8" t="s">
        <v>55</v>
      </c>
      <c r="H22" s="10">
        <v>75.400000000000006</v>
      </c>
      <c r="I22" s="10">
        <v>78.2</v>
      </c>
      <c r="J22" s="10">
        <v>80</v>
      </c>
      <c r="K22" s="6">
        <v>33.119999999999997</v>
      </c>
      <c r="L22" s="7">
        <v>30</v>
      </c>
      <c r="M22" s="6">
        <f t="shared" si="2"/>
        <v>30</v>
      </c>
      <c r="N22" s="6">
        <f t="shared" si="2"/>
        <v>30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</row>
    <row r="23" spans="1:1015" ht="12.75" customHeight="1">
      <c r="A23" s="8"/>
      <c r="B23" s="8"/>
      <c r="C23" s="9" t="s">
        <v>47</v>
      </c>
      <c r="D23" s="9" t="s">
        <v>56</v>
      </c>
      <c r="E23" s="9" t="s">
        <v>16</v>
      </c>
      <c r="F23" s="8" t="s">
        <v>17</v>
      </c>
      <c r="G23" s="8" t="s">
        <v>57</v>
      </c>
      <c r="H23" s="10">
        <v>5101.8900000000003</v>
      </c>
      <c r="I23" s="10">
        <v>3965.31</v>
      </c>
      <c r="J23" s="10">
        <v>4200</v>
      </c>
      <c r="K23" s="6">
        <v>3437.59</v>
      </c>
      <c r="L23" s="7">
        <v>900</v>
      </c>
      <c r="M23" s="6">
        <v>0</v>
      </c>
      <c r="N23" s="6">
        <f t="shared" ref="N23:N45" si="3">M23</f>
        <v>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</row>
    <row r="24" spans="1:1015" ht="12.75" customHeight="1">
      <c r="A24" s="8"/>
      <c r="B24" s="8"/>
      <c r="C24" s="9" t="s">
        <v>47</v>
      </c>
      <c r="D24" s="9" t="s">
        <v>58</v>
      </c>
      <c r="E24" s="9" t="s">
        <v>16</v>
      </c>
      <c r="F24" s="8" t="s">
        <v>17</v>
      </c>
      <c r="G24" s="8" t="s">
        <v>59</v>
      </c>
      <c r="H24" s="10">
        <v>124.43</v>
      </c>
      <c r="I24" s="10">
        <v>201.3</v>
      </c>
      <c r="J24" s="10">
        <v>200</v>
      </c>
      <c r="K24" s="6">
        <v>231.45</v>
      </c>
      <c r="L24" s="7">
        <v>200</v>
      </c>
      <c r="M24" s="6">
        <f t="shared" ref="M24:M33" si="4">L24</f>
        <v>200</v>
      </c>
      <c r="N24" s="6">
        <f t="shared" si="3"/>
        <v>200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</row>
    <row r="25" spans="1:1015" ht="12.75" customHeight="1">
      <c r="A25" s="8"/>
      <c r="B25" s="8"/>
      <c r="C25" s="9" t="s">
        <v>47</v>
      </c>
      <c r="D25" s="9" t="s">
        <v>60</v>
      </c>
      <c r="E25" s="9" t="s">
        <v>16</v>
      </c>
      <c r="F25" s="8" t="s">
        <v>17</v>
      </c>
      <c r="G25" s="8" t="s">
        <v>61</v>
      </c>
      <c r="H25" s="10">
        <v>418.3</v>
      </c>
      <c r="I25" s="10">
        <v>933.4</v>
      </c>
      <c r="J25" s="10">
        <v>900</v>
      </c>
      <c r="K25" s="6">
        <v>824.2</v>
      </c>
      <c r="L25" s="7">
        <v>900</v>
      </c>
      <c r="M25" s="6">
        <f t="shared" si="4"/>
        <v>900</v>
      </c>
      <c r="N25" s="6">
        <f t="shared" si="3"/>
        <v>900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</row>
    <row r="26" spans="1:1015" ht="12.75" customHeight="1">
      <c r="A26" s="8"/>
      <c r="B26" s="8"/>
      <c r="C26" s="9" t="s">
        <v>47</v>
      </c>
      <c r="D26" s="9" t="s">
        <v>62</v>
      </c>
      <c r="E26" s="9" t="s">
        <v>16</v>
      </c>
      <c r="F26" s="8" t="s">
        <v>17</v>
      </c>
      <c r="G26" s="8" t="s">
        <v>63</v>
      </c>
      <c r="H26" s="10">
        <v>487.3</v>
      </c>
      <c r="I26" s="10">
        <v>1130.77</v>
      </c>
      <c r="J26" s="10">
        <v>900</v>
      </c>
      <c r="K26" s="6">
        <v>1607.13</v>
      </c>
      <c r="L26" s="7">
        <v>1000</v>
      </c>
      <c r="M26" s="6">
        <f t="shared" si="4"/>
        <v>1000</v>
      </c>
      <c r="N26" s="6">
        <f t="shared" si="3"/>
        <v>1000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</row>
    <row r="27" spans="1:1015" ht="12.75" customHeight="1">
      <c r="A27" s="8"/>
      <c r="B27" s="8"/>
      <c r="C27" s="9" t="s">
        <v>47</v>
      </c>
      <c r="D27" s="9" t="s">
        <v>64</v>
      </c>
      <c r="E27" s="9" t="s">
        <v>16</v>
      </c>
      <c r="F27" s="8" t="s">
        <v>17</v>
      </c>
      <c r="G27" s="8" t="s">
        <v>65</v>
      </c>
      <c r="H27" s="10">
        <v>1036</v>
      </c>
      <c r="I27" s="10">
        <v>383.5</v>
      </c>
      <c r="J27" s="10">
        <v>400</v>
      </c>
      <c r="K27" s="6">
        <v>591.1</v>
      </c>
      <c r="L27" s="7">
        <v>600</v>
      </c>
      <c r="M27" s="6">
        <f t="shared" si="4"/>
        <v>600</v>
      </c>
      <c r="N27" s="6">
        <f t="shared" si="3"/>
        <v>600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</row>
    <row r="28" spans="1:1015" ht="12.75" customHeight="1">
      <c r="A28" s="8"/>
      <c r="B28" s="8"/>
      <c r="C28" s="9" t="s">
        <v>47</v>
      </c>
      <c r="D28" s="9" t="s">
        <v>66</v>
      </c>
      <c r="E28" s="9" t="s">
        <v>16</v>
      </c>
      <c r="F28" s="8" t="s">
        <v>17</v>
      </c>
      <c r="G28" s="8" t="s">
        <v>67</v>
      </c>
      <c r="H28" s="10">
        <v>135.29</v>
      </c>
      <c r="I28" s="10">
        <v>122.84</v>
      </c>
      <c r="J28" s="10">
        <v>80</v>
      </c>
      <c r="K28" s="6">
        <v>119.11</v>
      </c>
      <c r="L28" s="7">
        <v>120</v>
      </c>
      <c r="M28" s="6">
        <f t="shared" si="4"/>
        <v>120</v>
      </c>
      <c r="N28" s="6">
        <f t="shared" si="3"/>
        <v>120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</row>
    <row r="29" spans="1:1015" ht="12.75" customHeight="1">
      <c r="A29" s="8"/>
      <c r="B29" s="8"/>
      <c r="C29" s="9" t="s">
        <v>47</v>
      </c>
      <c r="D29" s="9" t="s">
        <v>68</v>
      </c>
      <c r="E29" s="9" t="s">
        <v>16</v>
      </c>
      <c r="F29" s="8" t="s">
        <v>17</v>
      </c>
      <c r="G29" s="8" t="s">
        <v>69</v>
      </c>
      <c r="H29" s="10">
        <v>0</v>
      </c>
      <c r="I29" s="10">
        <v>0</v>
      </c>
      <c r="J29" s="10">
        <v>60</v>
      </c>
      <c r="K29" s="6">
        <v>100</v>
      </c>
      <c r="L29" s="7">
        <v>0</v>
      </c>
      <c r="M29" s="6">
        <f t="shared" si="4"/>
        <v>0</v>
      </c>
      <c r="N29" s="6">
        <f t="shared" si="3"/>
        <v>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</row>
    <row r="30" spans="1:1015" ht="12.75" customHeight="1">
      <c r="A30" s="8"/>
      <c r="B30" s="8"/>
      <c r="C30" s="9" t="s">
        <v>47</v>
      </c>
      <c r="D30" s="9" t="s">
        <v>70</v>
      </c>
      <c r="E30" s="9" t="s">
        <v>16</v>
      </c>
      <c r="F30" s="8" t="s">
        <v>17</v>
      </c>
      <c r="G30" s="8" t="s">
        <v>71</v>
      </c>
      <c r="H30" s="10">
        <v>1655.6</v>
      </c>
      <c r="I30" s="10">
        <v>720.5</v>
      </c>
      <c r="J30" s="10">
        <v>700</v>
      </c>
      <c r="K30" s="6">
        <v>654</v>
      </c>
      <c r="L30" s="7">
        <v>650</v>
      </c>
      <c r="M30" s="6">
        <f t="shared" si="4"/>
        <v>650</v>
      </c>
      <c r="N30" s="6">
        <f t="shared" si="3"/>
        <v>650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</row>
    <row r="31" spans="1:1015" s="11" customFormat="1" ht="12.75" customHeight="1">
      <c r="A31" s="8"/>
      <c r="B31" s="8"/>
      <c r="C31" s="9" t="s">
        <v>47</v>
      </c>
      <c r="D31" s="9" t="s">
        <v>72</v>
      </c>
      <c r="E31" s="9" t="s">
        <v>16</v>
      </c>
      <c r="F31" s="8" t="s">
        <v>17</v>
      </c>
      <c r="G31" s="8" t="s">
        <v>73</v>
      </c>
      <c r="H31" s="10">
        <v>950.4</v>
      </c>
      <c r="I31" s="10">
        <v>2298</v>
      </c>
      <c r="J31" s="10">
        <v>2300</v>
      </c>
      <c r="K31" s="10">
        <v>2162</v>
      </c>
      <c r="L31" s="7">
        <v>0</v>
      </c>
      <c r="M31" s="10">
        <f t="shared" si="4"/>
        <v>0</v>
      </c>
      <c r="N31" s="10">
        <f t="shared" si="3"/>
        <v>0</v>
      </c>
    </row>
    <row r="32" spans="1:1015" s="11" customFormat="1" ht="12.75" customHeight="1">
      <c r="A32" s="8"/>
      <c r="B32" s="8"/>
      <c r="C32" s="9" t="s">
        <v>47</v>
      </c>
      <c r="D32" s="9" t="s">
        <v>74</v>
      </c>
      <c r="E32" s="9" t="s">
        <v>16</v>
      </c>
      <c r="F32" s="8" t="s">
        <v>17</v>
      </c>
      <c r="G32" s="8" t="s">
        <v>75</v>
      </c>
      <c r="H32" s="10">
        <v>130</v>
      </c>
      <c r="I32" s="10">
        <v>430</v>
      </c>
      <c r="J32" s="10">
        <v>430</v>
      </c>
      <c r="K32" s="10">
        <v>200</v>
      </c>
      <c r="L32" s="7">
        <v>200</v>
      </c>
      <c r="M32" s="10">
        <f t="shared" si="4"/>
        <v>200</v>
      </c>
      <c r="N32" s="10">
        <f t="shared" si="3"/>
        <v>200</v>
      </c>
    </row>
    <row r="33" spans="1:1015" ht="12.75" customHeight="1">
      <c r="A33" s="8"/>
      <c r="B33" s="8"/>
      <c r="C33" s="9" t="s">
        <v>47</v>
      </c>
      <c r="D33" s="9" t="s">
        <v>76</v>
      </c>
      <c r="E33" s="9" t="s">
        <v>16</v>
      </c>
      <c r="F33" s="8" t="s">
        <v>17</v>
      </c>
      <c r="G33" s="8" t="s">
        <v>77</v>
      </c>
      <c r="H33" s="10">
        <v>19276.7</v>
      </c>
      <c r="I33" s="10">
        <v>17713.89</v>
      </c>
      <c r="J33" s="10">
        <v>12700</v>
      </c>
      <c r="K33" s="6">
        <v>18499.98</v>
      </c>
      <c r="L33" s="7">
        <v>18500</v>
      </c>
      <c r="M33" s="6">
        <f t="shared" si="4"/>
        <v>18500</v>
      </c>
      <c r="N33" s="6">
        <f t="shared" si="3"/>
        <v>18500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</row>
    <row r="34" spans="1:1015" ht="12.75" customHeight="1">
      <c r="A34" s="8"/>
      <c r="B34" s="8"/>
      <c r="C34" s="9" t="s">
        <v>47</v>
      </c>
      <c r="D34" s="9" t="s">
        <v>78</v>
      </c>
      <c r="E34" s="9" t="s">
        <v>16</v>
      </c>
      <c r="F34" s="8" t="s">
        <v>17</v>
      </c>
      <c r="G34" s="8" t="s">
        <v>79</v>
      </c>
      <c r="H34" s="10">
        <v>2644.64</v>
      </c>
      <c r="I34" s="10">
        <v>48508.04</v>
      </c>
      <c r="J34" s="10">
        <v>24250</v>
      </c>
      <c r="K34" s="6">
        <v>5342.44</v>
      </c>
      <c r="L34" s="7">
        <v>0</v>
      </c>
      <c r="M34" s="6">
        <v>0</v>
      </c>
      <c r="N34" s="6">
        <f t="shared" si="3"/>
        <v>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</row>
    <row r="35" spans="1:1015" ht="12.75" customHeight="1">
      <c r="A35" s="8"/>
      <c r="B35" s="8"/>
      <c r="C35" s="9" t="s">
        <v>47</v>
      </c>
      <c r="D35" s="9" t="s">
        <v>80</v>
      </c>
      <c r="E35" s="9" t="s">
        <v>16</v>
      </c>
      <c r="F35" s="8" t="s">
        <v>17</v>
      </c>
      <c r="G35" s="8" t="s">
        <v>81</v>
      </c>
      <c r="H35" s="10">
        <v>0</v>
      </c>
      <c r="I35" s="10">
        <v>581.75</v>
      </c>
      <c r="J35" s="10">
        <v>0</v>
      </c>
      <c r="K35" s="6">
        <v>0</v>
      </c>
      <c r="L35" s="7">
        <v>0</v>
      </c>
      <c r="M35" s="6">
        <f>L35</f>
        <v>0</v>
      </c>
      <c r="N35" s="6">
        <f t="shared" si="3"/>
        <v>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</row>
    <row r="36" spans="1:1015" ht="12.75" customHeight="1">
      <c r="A36" s="8"/>
      <c r="B36" s="8"/>
      <c r="C36" s="9" t="s">
        <v>47</v>
      </c>
      <c r="D36" s="9" t="s">
        <v>82</v>
      </c>
      <c r="E36" s="9" t="s">
        <v>16</v>
      </c>
      <c r="F36" s="8" t="s">
        <v>17</v>
      </c>
      <c r="G36" s="8" t="s">
        <v>83</v>
      </c>
      <c r="H36" s="10">
        <v>0</v>
      </c>
      <c r="I36" s="10">
        <v>730</v>
      </c>
      <c r="J36" s="10">
        <v>600</v>
      </c>
      <c r="K36" s="6">
        <v>897.5</v>
      </c>
      <c r="L36" s="7">
        <v>900</v>
      </c>
      <c r="M36" s="6">
        <f>L36</f>
        <v>900</v>
      </c>
      <c r="N36" s="6">
        <f t="shared" si="3"/>
        <v>900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</row>
    <row r="37" spans="1:1015" ht="12.75" customHeight="1">
      <c r="A37" s="8"/>
      <c r="B37" s="8"/>
      <c r="C37" s="9" t="s">
        <v>47</v>
      </c>
      <c r="D37" s="9" t="s">
        <v>84</v>
      </c>
      <c r="E37" s="9" t="s">
        <v>16</v>
      </c>
      <c r="F37" s="8" t="s">
        <v>17</v>
      </c>
      <c r="G37" s="8" t="s">
        <v>85</v>
      </c>
      <c r="H37" s="10">
        <v>724.25</v>
      </c>
      <c r="I37" s="10">
        <v>0</v>
      </c>
      <c r="J37" s="10">
        <v>0</v>
      </c>
      <c r="K37" s="10">
        <v>309.2</v>
      </c>
      <c r="L37" s="7">
        <v>0</v>
      </c>
      <c r="M37" s="6">
        <f>L37</f>
        <v>0</v>
      </c>
      <c r="N37" s="6">
        <f t="shared" si="3"/>
        <v>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</row>
    <row r="38" spans="1:1015" ht="12.75" customHeight="1">
      <c r="A38" s="8"/>
      <c r="B38" s="8"/>
      <c r="C38" s="9" t="s">
        <v>47</v>
      </c>
      <c r="D38" s="9" t="s">
        <v>86</v>
      </c>
      <c r="E38" s="9" t="s">
        <v>16</v>
      </c>
      <c r="F38" s="8" t="s">
        <v>17</v>
      </c>
      <c r="G38" s="8" t="s">
        <v>87</v>
      </c>
      <c r="H38" s="10">
        <v>112.9</v>
      </c>
      <c r="I38" s="10">
        <v>70</v>
      </c>
      <c r="J38" s="10">
        <v>100</v>
      </c>
      <c r="K38" s="10">
        <v>10</v>
      </c>
      <c r="L38" s="7">
        <v>50</v>
      </c>
      <c r="M38" s="6">
        <f>L38</f>
        <v>50</v>
      </c>
      <c r="N38" s="6">
        <f t="shared" si="3"/>
        <v>50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</row>
    <row r="39" spans="1:1015" ht="12.75" customHeight="1">
      <c r="A39" s="8"/>
      <c r="B39" s="8"/>
      <c r="C39" s="9" t="s">
        <v>88</v>
      </c>
      <c r="D39" s="9" t="s">
        <v>36</v>
      </c>
      <c r="E39" s="9" t="s">
        <v>16</v>
      </c>
      <c r="F39" s="8" t="s">
        <v>17</v>
      </c>
      <c r="G39" s="8" t="s">
        <v>89</v>
      </c>
      <c r="H39" s="10">
        <v>3976</v>
      </c>
      <c r="I39" s="10">
        <v>3623</v>
      </c>
      <c r="J39" s="10">
        <v>3600</v>
      </c>
      <c r="K39" s="10">
        <v>3246</v>
      </c>
      <c r="L39" s="7">
        <v>3600</v>
      </c>
      <c r="M39" s="6">
        <f>L39</f>
        <v>3600</v>
      </c>
      <c r="N39" s="6">
        <f t="shared" si="3"/>
        <v>3600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</row>
    <row r="40" spans="1:1015" ht="12.75" customHeight="1">
      <c r="A40" s="8"/>
      <c r="B40" s="8"/>
      <c r="C40" s="9" t="s">
        <v>88</v>
      </c>
      <c r="D40" s="9" t="s">
        <v>38</v>
      </c>
      <c r="E40" s="9" t="s">
        <v>16</v>
      </c>
      <c r="F40" s="8" t="s">
        <v>17</v>
      </c>
      <c r="G40" s="8" t="s">
        <v>90</v>
      </c>
      <c r="H40" s="10">
        <v>3895</v>
      </c>
      <c r="I40" s="10">
        <v>2127.5</v>
      </c>
      <c r="J40" s="10">
        <v>2400</v>
      </c>
      <c r="K40" s="10">
        <v>1289.2</v>
      </c>
      <c r="L40" s="7">
        <v>1300</v>
      </c>
      <c r="M40" s="6">
        <v>0</v>
      </c>
      <c r="N40" s="6">
        <f t="shared" si="3"/>
        <v>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</row>
    <row r="41" spans="1:1015" ht="12.75" customHeight="1">
      <c r="A41" s="8"/>
      <c r="B41" s="8"/>
      <c r="C41" s="9" t="s">
        <v>91</v>
      </c>
      <c r="D41" s="9"/>
      <c r="E41" s="9" t="s">
        <v>16</v>
      </c>
      <c r="F41" s="8" t="s">
        <v>17</v>
      </c>
      <c r="G41" s="8" t="s">
        <v>92</v>
      </c>
      <c r="H41" s="10">
        <v>0</v>
      </c>
      <c r="I41" s="10">
        <v>1912</v>
      </c>
      <c r="J41" s="10">
        <v>0</v>
      </c>
      <c r="K41" s="10">
        <v>0</v>
      </c>
      <c r="L41" s="7">
        <v>0</v>
      </c>
      <c r="M41" s="6">
        <f>L41</f>
        <v>0</v>
      </c>
      <c r="N41" s="6">
        <f t="shared" si="3"/>
        <v>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</row>
    <row r="42" spans="1:1015" ht="12.75" customHeight="1">
      <c r="A42" s="8"/>
      <c r="B42" s="8"/>
      <c r="C42" s="9" t="s">
        <v>93</v>
      </c>
      <c r="D42" s="8"/>
      <c r="E42" s="9" t="s">
        <v>16</v>
      </c>
      <c r="F42" s="8" t="s">
        <v>17</v>
      </c>
      <c r="G42" s="8" t="s">
        <v>94</v>
      </c>
      <c r="H42" s="10">
        <v>348</v>
      </c>
      <c r="I42" s="10">
        <v>104</v>
      </c>
      <c r="J42" s="10">
        <v>1900</v>
      </c>
      <c r="K42" s="10">
        <v>2640</v>
      </c>
      <c r="L42" s="7">
        <v>2000</v>
      </c>
      <c r="M42" s="6">
        <f>L42</f>
        <v>2000</v>
      </c>
      <c r="N42" s="6">
        <f t="shared" si="3"/>
        <v>2000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</row>
    <row r="43" spans="1:1015" ht="12.75" customHeight="1">
      <c r="A43" s="8"/>
      <c r="B43" s="8"/>
      <c r="C43" s="9" t="s">
        <v>95</v>
      </c>
      <c r="D43" s="8"/>
      <c r="E43" s="9" t="s">
        <v>16</v>
      </c>
      <c r="F43" s="8" t="s">
        <v>17</v>
      </c>
      <c r="G43" s="8" t="s">
        <v>96</v>
      </c>
      <c r="H43" s="10">
        <v>64</v>
      </c>
      <c r="I43" s="10">
        <v>0</v>
      </c>
      <c r="J43" s="10">
        <v>100</v>
      </c>
      <c r="K43" s="10">
        <v>72</v>
      </c>
      <c r="L43" s="7">
        <v>72</v>
      </c>
      <c r="M43" s="6">
        <f>L43</f>
        <v>72</v>
      </c>
      <c r="N43" s="6">
        <f t="shared" si="3"/>
        <v>72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</row>
    <row r="44" spans="1:1015" ht="12.75" customHeight="1">
      <c r="A44" s="8"/>
      <c r="B44" s="8"/>
      <c r="C44" s="9" t="s">
        <v>97</v>
      </c>
      <c r="D44" s="8"/>
      <c r="E44" s="9" t="s">
        <v>98</v>
      </c>
      <c r="F44" s="8" t="s">
        <v>99</v>
      </c>
      <c r="G44" s="8" t="s">
        <v>100</v>
      </c>
      <c r="H44" s="10">
        <v>3315</v>
      </c>
      <c r="I44" s="10">
        <v>0</v>
      </c>
      <c r="J44" s="10">
        <v>0</v>
      </c>
      <c r="K44" s="10">
        <v>1072.5</v>
      </c>
      <c r="L44" s="7">
        <v>0</v>
      </c>
      <c r="M44" s="6">
        <f>L44</f>
        <v>0</v>
      </c>
      <c r="N44" s="6">
        <f t="shared" si="3"/>
        <v>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</row>
    <row r="45" spans="1:1015" ht="12.75" customHeight="1">
      <c r="A45" s="8"/>
      <c r="B45" s="8"/>
      <c r="C45" s="9" t="s">
        <v>101</v>
      </c>
      <c r="D45" s="8"/>
      <c r="E45" s="9" t="s">
        <v>16</v>
      </c>
      <c r="F45" s="8" t="s">
        <v>17</v>
      </c>
      <c r="G45" s="8" t="s">
        <v>102</v>
      </c>
      <c r="H45" s="10">
        <v>11.56</v>
      </c>
      <c r="I45" s="10">
        <v>64.27</v>
      </c>
      <c r="J45" s="10">
        <v>70</v>
      </c>
      <c r="K45" s="10">
        <v>37.270000000000003</v>
      </c>
      <c r="L45" s="7">
        <v>40</v>
      </c>
      <c r="M45" s="6">
        <f>L45</f>
        <v>40</v>
      </c>
      <c r="N45" s="6">
        <f t="shared" si="3"/>
        <v>40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</row>
    <row r="46" spans="1:1015" ht="12.75" customHeight="1">
      <c r="A46" s="8"/>
      <c r="B46" s="8"/>
      <c r="C46" s="9" t="s">
        <v>103</v>
      </c>
      <c r="D46" s="8"/>
      <c r="E46" s="9" t="s">
        <v>16</v>
      </c>
      <c r="F46" s="8" t="s">
        <v>17</v>
      </c>
      <c r="G46" s="8" t="s">
        <v>104</v>
      </c>
      <c r="H46" s="10">
        <v>0</v>
      </c>
      <c r="I46" s="10">
        <v>495.23</v>
      </c>
      <c r="J46" s="10">
        <v>0</v>
      </c>
      <c r="K46" s="10">
        <v>0</v>
      </c>
      <c r="L46" s="7">
        <v>0</v>
      </c>
      <c r="M46" s="6">
        <v>0</v>
      </c>
      <c r="N46" s="6">
        <v>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</row>
    <row r="47" spans="1:1015" ht="12.75" customHeight="1">
      <c r="A47" s="4"/>
      <c r="B47" s="4"/>
      <c r="C47" s="5" t="s">
        <v>105</v>
      </c>
      <c r="D47" s="4"/>
      <c r="E47" s="5" t="s">
        <v>16</v>
      </c>
      <c r="F47" s="4" t="s">
        <v>17</v>
      </c>
      <c r="G47" s="4" t="s">
        <v>106</v>
      </c>
      <c r="H47" s="6">
        <v>60.14</v>
      </c>
      <c r="I47" s="6">
        <v>51.27</v>
      </c>
      <c r="J47" s="6">
        <v>50</v>
      </c>
      <c r="K47" s="6">
        <v>58.83</v>
      </c>
      <c r="L47" s="7">
        <v>60</v>
      </c>
      <c r="M47" s="6">
        <f>L47</f>
        <v>60</v>
      </c>
      <c r="N47" s="6">
        <f>M47</f>
        <v>60</v>
      </c>
    </row>
    <row r="48" spans="1:1015" s="11" customFormat="1" ht="12.75" customHeight="1">
      <c r="A48" s="8"/>
      <c r="B48" s="8"/>
      <c r="C48" s="9" t="s">
        <v>107</v>
      </c>
      <c r="D48" s="8"/>
      <c r="E48" s="9" t="s">
        <v>16</v>
      </c>
      <c r="F48" s="8" t="s">
        <v>17</v>
      </c>
      <c r="G48" s="8" t="s">
        <v>108</v>
      </c>
      <c r="H48" s="10">
        <v>0</v>
      </c>
      <c r="I48" s="10">
        <v>0</v>
      </c>
      <c r="J48" s="10">
        <v>0</v>
      </c>
      <c r="K48" s="10">
        <v>0</v>
      </c>
      <c r="L48" s="7">
        <v>1685</v>
      </c>
      <c r="M48" s="10">
        <v>0</v>
      </c>
      <c r="N48" s="10">
        <f>M48</f>
        <v>0</v>
      </c>
    </row>
    <row r="49" spans="1:1011" s="11" customFormat="1" ht="12.75" customHeight="1">
      <c r="A49" s="8"/>
      <c r="B49" s="8"/>
      <c r="C49" s="9" t="s">
        <v>109</v>
      </c>
      <c r="D49" s="8"/>
      <c r="E49" s="9" t="s">
        <v>16</v>
      </c>
      <c r="F49" s="8" t="s">
        <v>17</v>
      </c>
      <c r="G49" s="8" t="s">
        <v>110</v>
      </c>
      <c r="H49" s="10">
        <v>313.06</v>
      </c>
      <c r="I49" s="10">
        <v>673.15</v>
      </c>
      <c r="J49" s="10">
        <v>0</v>
      </c>
      <c r="K49" s="10">
        <v>349.47</v>
      </c>
      <c r="L49" s="7">
        <v>0</v>
      </c>
      <c r="M49" s="10">
        <v>0</v>
      </c>
      <c r="N49" s="10">
        <v>0</v>
      </c>
    </row>
    <row r="50" spans="1:1011" ht="12.75" customHeight="1">
      <c r="A50" s="4"/>
      <c r="B50" s="4"/>
      <c r="C50" s="5" t="s">
        <v>111</v>
      </c>
      <c r="D50" s="5" t="s">
        <v>36</v>
      </c>
      <c r="E50" s="5" t="s">
        <v>16</v>
      </c>
      <c r="F50" s="4" t="s">
        <v>17</v>
      </c>
      <c r="G50" s="4" t="s">
        <v>112</v>
      </c>
      <c r="H50" s="10">
        <v>0</v>
      </c>
      <c r="I50" s="10">
        <v>236.25</v>
      </c>
      <c r="J50" s="10">
        <v>0</v>
      </c>
      <c r="K50" s="6">
        <v>81.709999999999994</v>
      </c>
      <c r="L50" s="7">
        <v>0</v>
      </c>
      <c r="M50" s="10">
        <v>0</v>
      </c>
      <c r="N50" s="10">
        <v>0</v>
      </c>
    </row>
    <row r="51" spans="1:1011" ht="12.75" customHeight="1">
      <c r="A51" s="4"/>
      <c r="B51" s="4"/>
      <c r="C51" s="5" t="s">
        <v>111</v>
      </c>
      <c r="D51" s="5" t="s">
        <v>38</v>
      </c>
      <c r="E51" s="5" t="s">
        <v>16</v>
      </c>
      <c r="F51" s="4" t="s">
        <v>17</v>
      </c>
      <c r="G51" s="4" t="s">
        <v>113</v>
      </c>
      <c r="H51" s="10">
        <v>0</v>
      </c>
      <c r="I51" s="10">
        <v>0</v>
      </c>
      <c r="J51" s="10">
        <v>0</v>
      </c>
      <c r="K51" s="6">
        <v>0</v>
      </c>
      <c r="L51" s="7">
        <f>25*220*1</f>
        <v>5500</v>
      </c>
      <c r="M51" s="10">
        <f t="shared" ref="M51:N53" si="5">L51</f>
        <v>5500</v>
      </c>
      <c r="N51" s="10">
        <f t="shared" si="5"/>
        <v>5500</v>
      </c>
    </row>
    <row r="52" spans="1:1011" ht="12.75" customHeight="1">
      <c r="A52" s="4"/>
      <c r="B52" s="4"/>
      <c r="C52" s="5" t="s">
        <v>111</v>
      </c>
      <c r="D52" s="5" t="s">
        <v>50</v>
      </c>
      <c r="E52" s="5" t="s">
        <v>16</v>
      </c>
      <c r="F52" s="4" t="s">
        <v>17</v>
      </c>
      <c r="G52" s="4" t="s">
        <v>114</v>
      </c>
      <c r="H52" s="10">
        <v>0</v>
      </c>
      <c r="I52" s="10">
        <v>0</v>
      </c>
      <c r="J52" s="10">
        <v>0</v>
      </c>
      <c r="K52" s="6">
        <v>0</v>
      </c>
      <c r="L52" s="7">
        <f>25*220*3.2-25*220*3.2*0.55-L51+1195</f>
        <v>3615</v>
      </c>
      <c r="M52" s="10">
        <f t="shared" si="5"/>
        <v>3615</v>
      </c>
      <c r="N52" s="10">
        <f t="shared" si="5"/>
        <v>3615</v>
      </c>
    </row>
    <row r="53" spans="1:1011" ht="12.75" customHeight="1">
      <c r="A53" s="4"/>
      <c r="B53" s="4"/>
      <c r="C53" s="4"/>
      <c r="D53" s="4"/>
      <c r="E53" s="4"/>
      <c r="F53" s="4"/>
      <c r="G53" s="4" t="s">
        <v>115</v>
      </c>
      <c r="H53" s="6">
        <v>6478.7</v>
      </c>
      <c r="I53" s="6">
        <v>12255.7</v>
      </c>
      <c r="J53" s="6">
        <v>9000</v>
      </c>
      <c r="K53" s="6">
        <v>6000</v>
      </c>
      <c r="L53" s="7">
        <v>8539</v>
      </c>
      <c r="M53" s="10">
        <f t="shared" si="5"/>
        <v>8539</v>
      </c>
      <c r="N53" s="10">
        <f t="shared" si="5"/>
        <v>8539</v>
      </c>
    </row>
    <row r="54" spans="1:1011" ht="12.75" customHeight="1">
      <c r="A54" s="1"/>
      <c r="B54" s="1"/>
      <c r="C54" s="1"/>
      <c r="D54" s="1"/>
      <c r="E54" s="16" t="s">
        <v>31</v>
      </c>
      <c r="F54" s="16"/>
      <c r="G54" s="1" t="s">
        <v>116</v>
      </c>
      <c r="H54" s="2">
        <f t="shared" ref="H54:N54" si="6">SUM(H11:H53)</f>
        <v>83711.06</v>
      </c>
      <c r="I54" s="2">
        <f t="shared" si="6"/>
        <v>137638.62</v>
      </c>
      <c r="J54" s="2">
        <f t="shared" si="6"/>
        <v>102200</v>
      </c>
      <c r="K54" s="2">
        <f t="shared" si="6"/>
        <v>87189.92</v>
      </c>
      <c r="L54" s="3">
        <f t="shared" si="6"/>
        <v>84791</v>
      </c>
      <c r="M54" s="14">
        <f t="shared" si="6"/>
        <v>80906</v>
      </c>
      <c r="N54" s="14">
        <f t="shared" si="6"/>
        <v>80906</v>
      </c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</row>
    <row r="55" spans="1:1011" ht="12.75" customHeight="1">
      <c r="A55" s="4"/>
      <c r="B55" s="4"/>
      <c r="C55" s="5" t="s">
        <v>117</v>
      </c>
      <c r="D55" s="5" t="s">
        <v>36</v>
      </c>
      <c r="E55" s="5" t="s">
        <v>118</v>
      </c>
      <c r="F55" s="4" t="s">
        <v>17</v>
      </c>
      <c r="G55" s="4" t="s">
        <v>119</v>
      </c>
      <c r="H55" s="6">
        <v>1686.26</v>
      </c>
      <c r="I55" s="6">
        <v>1982.12</v>
      </c>
      <c r="J55" s="6">
        <v>1400</v>
      </c>
      <c r="K55" s="6">
        <v>1620.36</v>
      </c>
      <c r="L55" s="7">
        <v>1600</v>
      </c>
      <c r="M55" s="10">
        <f t="shared" ref="M55:N69" si="7">L55</f>
        <v>1600</v>
      </c>
      <c r="N55" s="10">
        <f t="shared" si="7"/>
        <v>1600</v>
      </c>
    </row>
    <row r="56" spans="1:1011" ht="12.75" customHeight="1">
      <c r="A56" s="4"/>
      <c r="B56" s="4"/>
      <c r="C56" s="5" t="s">
        <v>117</v>
      </c>
      <c r="D56" s="5" t="s">
        <v>38</v>
      </c>
      <c r="E56" s="5" t="s">
        <v>118</v>
      </c>
      <c r="F56" s="4" t="s">
        <v>17</v>
      </c>
      <c r="G56" s="4" t="s">
        <v>120</v>
      </c>
      <c r="H56" s="6">
        <v>306248</v>
      </c>
      <c r="I56" s="6">
        <v>324947</v>
      </c>
      <c r="J56" s="6">
        <v>322245</v>
      </c>
      <c r="K56" s="6">
        <v>350826</v>
      </c>
      <c r="L56" s="7">
        <v>368472</v>
      </c>
      <c r="M56" s="10">
        <f t="shared" si="7"/>
        <v>368472</v>
      </c>
      <c r="N56" s="10">
        <f t="shared" si="7"/>
        <v>368472</v>
      </c>
    </row>
    <row r="57" spans="1:1011" ht="12.75" customHeight="1">
      <c r="A57" s="4"/>
      <c r="B57" s="4"/>
      <c r="C57" s="5" t="s">
        <v>117</v>
      </c>
      <c r="D57" s="5" t="s">
        <v>50</v>
      </c>
      <c r="E57" s="5" t="s">
        <v>118</v>
      </c>
      <c r="F57" s="4" t="s">
        <v>17</v>
      </c>
      <c r="G57" s="4" t="s">
        <v>121</v>
      </c>
      <c r="H57" s="6">
        <v>3679</v>
      </c>
      <c r="I57" s="6">
        <v>5807</v>
      </c>
      <c r="J57" s="6">
        <v>5300</v>
      </c>
      <c r="K57" s="6">
        <v>6280</v>
      </c>
      <c r="L57" s="7">
        <v>6280</v>
      </c>
      <c r="M57" s="10">
        <f t="shared" si="7"/>
        <v>6280</v>
      </c>
      <c r="N57" s="10">
        <f t="shared" si="7"/>
        <v>6280</v>
      </c>
    </row>
    <row r="58" spans="1:1011" ht="12.75" customHeight="1">
      <c r="A58" s="4"/>
      <c r="B58" s="4"/>
      <c r="C58" s="5" t="s">
        <v>117</v>
      </c>
      <c r="D58" s="5" t="s">
        <v>52</v>
      </c>
      <c r="E58" s="5" t="s">
        <v>118</v>
      </c>
      <c r="F58" s="4" t="s">
        <v>17</v>
      </c>
      <c r="G58" s="4" t="s">
        <v>122</v>
      </c>
      <c r="H58" s="6">
        <v>996</v>
      </c>
      <c r="I58" s="6">
        <v>1245</v>
      </c>
      <c r="J58" s="6">
        <v>1245</v>
      </c>
      <c r="K58" s="6">
        <v>1162</v>
      </c>
      <c r="L58" s="7">
        <v>1200</v>
      </c>
      <c r="M58" s="10">
        <f t="shared" si="7"/>
        <v>1200</v>
      </c>
      <c r="N58" s="10">
        <f t="shared" si="7"/>
        <v>1200</v>
      </c>
    </row>
    <row r="59" spans="1:1011" ht="12.75" customHeight="1">
      <c r="A59" s="4"/>
      <c r="B59" s="4"/>
      <c r="C59" s="5" t="s">
        <v>117</v>
      </c>
      <c r="D59" s="5" t="s">
        <v>54</v>
      </c>
      <c r="E59" s="5" t="s">
        <v>118</v>
      </c>
      <c r="F59" s="4" t="s">
        <v>17</v>
      </c>
      <c r="G59" s="4" t="s">
        <v>123</v>
      </c>
      <c r="H59" s="6">
        <v>2467</v>
      </c>
      <c r="I59" s="6">
        <v>2967</v>
      </c>
      <c r="J59" s="6">
        <v>2967</v>
      </c>
      <c r="K59" s="6">
        <v>3553</v>
      </c>
      <c r="L59" s="7">
        <v>4028</v>
      </c>
      <c r="M59" s="10">
        <f t="shared" si="7"/>
        <v>4028</v>
      </c>
      <c r="N59" s="10">
        <f t="shared" si="7"/>
        <v>4028</v>
      </c>
    </row>
    <row r="60" spans="1:1011" ht="12.75" customHeight="1">
      <c r="A60" s="4"/>
      <c r="B60" s="4"/>
      <c r="C60" s="5" t="s">
        <v>117</v>
      </c>
      <c r="D60" s="5" t="s">
        <v>56</v>
      </c>
      <c r="E60" s="5" t="s">
        <v>118</v>
      </c>
      <c r="F60" s="4" t="s">
        <v>17</v>
      </c>
      <c r="G60" s="4" t="s">
        <v>124</v>
      </c>
      <c r="H60" s="6">
        <v>3611.7</v>
      </c>
      <c r="I60" s="6">
        <v>3868.6</v>
      </c>
      <c r="J60" s="6">
        <v>3422</v>
      </c>
      <c r="K60" s="6">
        <v>4507</v>
      </c>
      <c r="L60" s="7">
        <v>4500</v>
      </c>
      <c r="M60" s="10">
        <f t="shared" si="7"/>
        <v>4500</v>
      </c>
      <c r="N60" s="10">
        <f t="shared" si="7"/>
        <v>4500</v>
      </c>
    </row>
    <row r="61" spans="1:1011" ht="12.75" customHeight="1">
      <c r="A61" s="4"/>
      <c r="B61" s="4"/>
      <c r="C61" s="5" t="s">
        <v>117</v>
      </c>
      <c r="D61" s="5" t="s">
        <v>58</v>
      </c>
      <c r="E61" s="5" t="s">
        <v>118</v>
      </c>
      <c r="F61" s="4" t="s">
        <v>17</v>
      </c>
      <c r="G61" s="4" t="s">
        <v>125</v>
      </c>
      <c r="H61" s="6">
        <v>3043.89</v>
      </c>
      <c r="I61" s="6">
        <v>2958.33</v>
      </c>
      <c r="J61" s="6">
        <v>2958</v>
      </c>
      <c r="K61" s="6">
        <v>2945.31</v>
      </c>
      <c r="L61" s="7">
        <v>2936</v>
      </c>
      <c r="M61" s="10">
        <f t="shared" si="7"/>
        <v>2936</v>
      </c>
      <c r="N61" s="10">
        <f t="shared" si="7"/>
        <v>2936</v>
      </c>
    </row>
    <row r="62" spans="1:1011" ht="12.75" customHeight="1">
      <c r="A62" s="4"/>
      <c r="B62" s="4"/>
      <c r="C62" s="5" t="s">
        <v>117</v>
      </c>
      <c r="D62" s="5" t="s">
        <v>60</v>
      </c>
      <c r="E62" s="5" t="s">
        <v>118</v>
      </c>
      <c r="F62" s="4" t="s">
        <v>17</v>
      </c>
      <c r="G62" s="4" t="s">
        <v>126</v>
      </c>
      <c r="H62" s="6">
        <v>171.18</v>
      </c>
      <c r="I62" s="6">
        <v>24700.65</v>
      </c>
      <c r="J62" s="6">
        <v>168</v>
      </c>
      <c r="K62" s="6">
        <v>136.81</v>
      </c>
      <c r="L62" s="7">
        <v>136</v>
      </c>
      <c r="M62" s="10">
        <f t="shared" si="7"/>
        <v>136</v>
      </c>
      <c r="N62" s="10">
        <f t="shared" si="7"/>
        <v>136</v>
      </c>
    </row>
    <row r="63" spans="1:1011" ht="12.75" customHeight="1">
      <c r="A63" s="4"/>
      <c r="B63" s="4"/>
      <c r="C63" s="5" t="s">
        <v>117</v>
      </c>
      <c r="D63" s="5" t="s">
        <v>62</v>
      </c>
      <c r="E63" s="5" t="s">
        <v>118</v>
      </c>
      <c r="F63" s="4" t="s">
        <v>17</v>
      </c>
      <c r="G63" s="4" t="s">
        <v>127</v>
      </c>
      <c r="H63" s="6">
        <v>3783.6</v>
      </c>
      <c r="I63" s="6">
        <v>3828</v>
      </c>
      <c r="J63" s="6">
        <v>3828</v>
      </c>
      <c r="K63" s="6">
        <v>3905.31</v>
      </c>
      <c r="L63" s="7">
        <v>3911</v>
      </c>
      <c r="M63" s="10">
        <f t="shared" si="7"/>
        <v>3911</v>
      </c>
      <c r="N63" s="10">
        <f t="shared" si="7"/>
        <v>3911</v>
      </c>
    </row>
    <row r="64" spans="1:1011" ht="12.75" customHeight="1">
      <c r="A64" s="4"/>
      <c r="B64" s="4"/>
      <c r="C64" s="5" t="s">
        <v>117</v>
      </c>
      <c r="D64" s="5" t="s">
        <v>64</v>
      </c>
      <c r="E64" s="5" t="s">
        <v>118</v>
      </c>
      <c r="F64" s="4" t="s">
        <v>17</v>
      </c>
      <c r="G64" s="4" t="s">
        <v>128</v>
      </c>
      <c r="H64" s="6">
        <v>241.2</v>
      </c>
      <c r="I64" s="6">
        <v>241.2</v>
      </c>
      <c r="J64" s="6">
        <v>287</v>
      </c>
      <c r="K64" s="6">
        <v>241.2</v>
      </c>
      <c r="L64" s="7">
        <v>241</v>
      </c>
      <c r="M64" s="10">
        <f t="shared" si="7"/>
        <v>241</v>
      </c>
      <c r="N64" s="10">
        <f t="shared" si="7"/>
        <v>241</v>
      </c>
    </row>
    <row r="65" spans="1:1011" ht="12.75" customHeight="1">
      <c r="A65" s="4"/>
      <c r="B65" s="4"/>
      <c r="C65" s="5" t="s">
        <v>117</v>
      </c>
      <c r="D65" s="5" t="s">
        <v>66</v>
      </c>
      <c r="E65" s="5" t="s">
        <v>118</v>
      </c>
      <c r="F65" s="4" t="s">
        <v>17</v>
      </c>
      <c r="G65" s="4" t="s">
        <v>129</v>
      </c>
      <c r="H65" s="6">
        <v>1839.99</v>
      </c>
      <c r="I65" s="6">
        <v>1144.01</v>
      </c>
      <c r="J65" s="6">
        <v>6000</v>
      </c>
      <c r="K65" s="6">
        <v>7289.6</v>
      </c>
      <c r="L65" s="7">
        <v>2000</v>
      </c>
      <c r="M65" s="10">
        <f t="shared" si="7"/>
        <v>2000</v>
      </c>
      <c r="N65" s="10">
        <f t="shared" si="7"/>
        <v>2000</v>
      </c>
    </row>
    <row r="66" spans="1:1011" ht="12.75" customHeight="1">
      <c r="A66" s="4"/>
      <c r="B66" s="4"/>
      <c r="C66" s="5" t="s">
        <v>117</v>
      </c>
      <c r="D66" s="5" t="s">
        <v>68</v>
      </c>
      <c r="E66" s="5" t="s">
        <v>118</v>
      </c>
      <c r="F66" s="4" t="s">
        <v>17</v>
      </c>
      <c r="G66" s="4" t="s">
        <v>130</v>
      </c>
      <c r="H66" s="6">
        <v>4302</v>
      </c>
      <c r="I66" s="6">
        <v>4825</v>
      </c>
      <c r="J66" s="6">
        <v>4825</v>
      </c>
      <c r="K66" s="6">
        <v>4937</v>
      </c>
      <c r="L66" s="7">
        <v>5045</v>
      </c>
      <c r="M66" s="10">
        <f t="shared" si="7"/>
        <v>5045</v>
      </c>
      <c r="N66" s="10">
        <f t="shared" si="7"/>
        <v>5045</v>
      </c>
    </row>
    <row r="67" spans="1:1011" ht="12.75" customHeight="1">
      <c r="A67" s="4"/>
      <c r="B67" s="4"/>
      <c r="C67" s="5" t="s">
        <v>117</v>
      </c>
      <c r="D67" s="5" t="s">
        <v>70</v>
      </c>
      <c r="E67" s="5" t="s">
        <v>118</v>
      </c>
      <c r="F67" s="4" t="s">
        <v>17</v>
      </c>
      <c r="G67" s="4" t="s">
        <v>131</v>
      </c>
      <c r="H67" s="6">
        <v>353.84</v>
      </c>
      <c r="I67" s="6">
        <v>333.79</v>
      </c>
      <c r="J67" s="6">
        <v>334</v>
      </c>
      <c r="K67" s="6">
        <v>296.81</v>
      </c>
      <c r="L67" s="7">
        <v>300</v>
      </c>
      <c r="M67" s="10">
        <f t="shared" si="7"/>
        <v>300</v>
      </c>
      <c r="N67" s="10">
        <f t="shared" si="7"/>
        <v>300</v>
      </c>
    </row>
    <row r="68" spans="1:1011" ht="12.75" customHeight="1">
      <c r="A68" s="4"/>
      <c r="B68" s="4"/>
      <c r="C68" s="5" t="s">
        <v>117</v>
      </c>
      <c r="D68" s="5" t="s">
        <v>72</v>
      </c>
      <c r="E68" s="5" t="s">
        <v>118</v>
      </c>
      <c r="F68" s="4" t="s">
        <v>17</v>
      </c>
      <c r="G68" s="4" t="s">
        <v>132</v>
      </c>
      <c r="H68" s="6">
        <v>1080.0899999999999</v>
      </c>
      <c r="I68" s="6">
        <v>1049.73</v>
      </c>
      <c r="J68" s="6">
        <v>1100</v>
      </c>
      <c r="K68" s="6">
        <v>1045.1099999999999</v>
      </c>
      <c r="L68" s="7">
        <v>1042</v>
      </c>
      <c r="M68" s="10">
        <f t="shared" si="7"/>
        <v>1042</v>
      </c>
      <c r="N68" s="10">
        <f t="shared" si="7"/>
        <v>1042</v>
      </c>
    </row>
    <row r="69" spans="1:1011" ht="12.75" customHeight="1">
      <c r="A69" s="4"/>
      <c r="B69" s="4"/>
      <c r="C69" s="5" t="s">
        <v>117</v>
      </c>
      <c r="D69" s="5" t="s">
        <v>74</v>
      </c>
      <c r="E69" s="5" t="s">
        <v>118</v>
      </c>
      <c r="F69" s="4" t="s">
        <v>17</v>
      </c>
      <c r="G69" s="4" t="s">
        <v>133</v>
      </c>
      <c r="H69" s="6">
        <v>2785.7</v>
      </c>
      <c r="I69" s="6">
        <v>2453.4</v>
      </c>
      <c r="J69" s="6">
        <v>2900</v>
      </c>
      <c r="K69" s="6">
        <v>1745</v>
      </c>
      <c r="L69" s="7">
        <v>1750</v>
      </c>
      <c r="M69" s="6">
        <f t="shared" si="7"/>
        <v>1750</v>
      </c>
      <c r="N69" s="6">
        <f t="shared" si="7"/>
        <v>1750</v>
      </c>
    </row>
    <row r="70" spans="1:1011" ht="12.75" customHeight="1">
      <c r="A70" s="4"/>
      <c r="B70" s="4"/>
      <c r="C70" s="5" t="s">
        <v>117</v>
      </c>
      <c r="D70" s="5" t="s">
        <v>76</v>
      </c>
      <c r="E70" s="5" t="s">
        <v>118</v>
      </c>
      <c r="F70" s="4" t="s">
        <v>17</v>
      </c>
      <c r="G70" s="4" t="s">
        <v>134</v>
      </c>
      <c r="H70" s="6">
        <v>16147.9</v>
      </c>
      <c r="I70" s="6">
        <v>16311.82</v>
      </c>
      <c r="J70" s="6">
        <v>15650</v>
      </c>
      <c r="K70" s="6">
        <v>16798.66</v>
      </c>
      <c r="L70" s="7">
        <v>7000</v>
      </c>
      <c r="M70" s="6">
        <v>0</v>
      </c>
      <c r="N70" s="6">
        <f>M70</f>
        <v>0</v>
      </c>
    </row>
    <row r="71" spans="1:1011" ht="12.75" customHeight="1">
      <c r="A71" s="4"/>
      <c r="B71" s="4"/>
      <c r="C71" s="5" t="s">
        <v>117</v>
      </c>
      <c r="D71" s="5" t="s">
        <v>78</v>
      </c>
      <c r="E71" s="5" t="s">
        <v>118</v>
      </c>
      <c r="F71" s="4" t="s">
        <v>17</v>
      </c>
      <c r="G71" s="4" t="s">
        <v>135</v>
      </c>
      <c r="H71" s="6">
        <v>6400</v>
      </c>
      <c r="I71" s="6">
        <v>38400</v>
      </c>
      <c r="J71" s="6">
        <v>38400</v>
      </c>
      <c r="K71" s="6">
        <v>38400</v>
      </c>
      <c r="L71" s="7">
        <v>38400</v>
      </c>
      <c r="M71" s="6">
        <f>L71</f>
        <v>38400</v>
      </c>
      <c r="N71" s="6">
        <f>M71</f>
        <v>38400</v>
      </c>
    </row>
    <row r="72" spans="1:1011" s="11" customFormat="1" ht="12.75" customHeight="1">
      <c r="A72" s="8"/>
      <c r="B72" s="8"/>
      <c r="C72" s="9" t="s">
        <v>117</v>
      </c>
      <c r="D72" s="9" t="s">
        <v>80</v>
      </c>
      <c r="E72" s="9" t="s">
        <v>118</v>
      </c>
      <c r="F72" s="8" t="s">
        <v>17</v>
      </c>
      <c r="G72" s="8" t="s">
        <v>136</v>
      </c>
      <c r="H72" s="10">
        <v>0</v>
      </c>
      <c r="I72" s="10">
        <v>0</v>
      </c>
      <c r="J72" s="10">
        <v>27100</v>
      </c>
      <c r="K72" s="10">
        <v>17749.349999999999</v>
      </c>
      <c r="L72" s="7">
        <v>27312</v>
      </c>
      <c r="M72" s="10">
        <v>0</v>
      </c>
      <c r="N72" s="10">
        <v>0</v>
      </c>
    </row>
    <row r="73" spans="1:1011" ht="12.75" customHeight="1">
      <c r="A73" s="4"/>
      <c r="B73" s="4"/>
      <c r="C73" s="5" t="s">
        <v>117</v>
      </c>
      <c r="D73" s="5" t="s">
        <v>82</v>
      </c>
      <c r="E73" s="5" t="s">
        <v>118</v>
      </c>
      <c r="F73" s="4" t="s">
        <v>17</v>
      </c>
      <c r="G73" s="4" t="s">
        <v>137</v>
      </c>
      <c r="H73" s="6">
        <v>0</v>
      </c>
      <c r="I73" s="6">
        <v>3600</v>
      </c>
      <c r="J73" s="6">
        <v>3600</v>
      </c>
      <c r="K73" s="6">
        <v>1300</v>
      </c>
      <c r="L73" s="7">
        <v>4095</v>
      </c>
      <c r="M73" s="6">
        <f t="shared" ref="M73:N78" si="8">L73</f>
        <v>4095</v>
      </c>
      <c r="N73" s="6">
        <f t="shared" si="8"/>
        <v>4095</v>
      </c>
    </row>
    <row r="74" spans="1:1011" ht="12.75" customHeight="1">
      <c r="A74" s="4"/>
      <c r="B74" s="4"/>
      <c r="C74" s="5" t="s">
        <v>117</v>
      </c>
      <c r="D74" s="5" t="s">
        <v>138</v>
      </c>
      <c r="E74" s="5" t="s">
        <v>118</v>
      </c>
      <c r="F74" s="4" t="s">
        <v>17</v>
      </c>
      <c r="G74" s="4" t="s">
        <v>139</v>
      </c>
      <c r="H74" s="6">
        <v>0</v>
      </c>
      <c r="I74" s="6">
        <v>7697</v>
      </c>
      <c r="J74" s="6">
        <v>0</v>
      </c>
      <c r="K74" s="6">
        <v>0</v>
      </c>
      <c r="L74" s="7">
        <v>0</v>
      </c>
      <c r="M74" s="6">
        <f t="shared" si="8"/>
        <v>0</v>
      </c>
      <c r="N74" s="6">
        <f t="shared" si="8"/>
        <v>0</v>
      </c>
    </row>
    <row r="75" spans="1:1011" ht="12.75" customHeight="1">
      <c r="A75" s="4"/>
      <c r="B75" s="4"/>
      <c r="C75" s="5" t="s">
        <v>117</v>
      </c>
      <c r="D75" s="5" t="s">
        <v>140</v>
      </c>
      <c r="E75" s="5" t="s">
        <v>118</v>
      </c>
      <c r="F75" s="4" t="s">
        <v>17</v>
      </c>
      <c r="G75" s="4" t="s">
        <v>141</v>
      </c>
      <c r="H75" s="6">
        <v>0</v>
      </c>
      <c r="I75" s="6">
        <v>19300</v>
      </c>
      <c r="J75" s="6">
        <v>0</v>
      </c>
      <c r="K75" s="6">
        <v>0</v>
      </c>
      <c r="L75" s="7">
        <v>0</v>
      </c>
      <c r="M75" s="6">
        <f t="shared" si="8"/>
        <v>0</v>
      </c>
      <c r="N75" s="6">
        <f t="shared" si="8"/>
        <v>0</v>
      </c>
    </row>
    <row r="76" spans="1:1011" ht="12.75" customHeight="1">
      <c r="A76" s="4"/>
      <c r="B76" s="4"/>
      <c r="C76" s="5" t="s">
        <v>117</v>
      </c>
      <c r="D76" s="5" t="s">
        <v>142</v>
      </c>
      <c r="E76" s="5" t="s">
        <v>118</v>
      </c>
      <c r="F76" s="4" t="s">
        <v>17</v>
      </c>
      <c r="G76" s="4" t="s">
        <v>143</v>
      </c>
      <c r="H76" s="6">
        <v>7866.75</v>
      </c>
      <c r="I76" s="6">
        <v>0</v>
      </c>
      <c r="J76" s="6">
        <v>0</v>
      </c>
      <c r="K76" s="6">
        <v>0</v>
      </c>
      <c r="L76" s="7">
        <v>0</v>
      </c>
      <c r="M76" s="6">
        <f t="shared" si="8"/>
        <v>0</v>
      </c>
      <c r="N76" s="6">
        <f t="shared" si="8"/>
        <v>0</v>
      </c>
    </row>
    <row r="77" spans="1:1011" ht="12.75" customHeight="1">
      <c r="A77" s="4"/>
      <c r="B77" s="4"/>
      <c r="C77" s="5" t="s">
        <v>117</v>
      </c>
      <c r="D77" s="5" t="s">
        <v>144</v>
      </c>
      <c r="E77" s="5" t="s">
        <v>118</v>
      </c>
      <c r="F77" s="4" t="s">
        <v>17</v>
      </c>
      <c r="G77" s="4" t="s">
        <v>145</v>
      </c>
      <c r="H77" s="6">
        <v>6229.59</v>
      </c>
      <c r="I77" s="6">
        <v>0</v>
      </c>
      <c r="J77" s="6">
        <v>0</v>
      </c>
      <c r="K77" s="6">
        <v>0</v>
      </c>
      <c r="L77" s="7">
        <v>0</v>
      </c>
      <c r="M77" s="6">
        <f t="shared" si="8"/>
        <v>0</v>
      </c>
      <c r="N77" s="6">
        <f t="shared" si="8"/>
        <v>0</v>
      </c>
    </row>
    <row r="78" spans="1:1011" ht="12.75" customHeight="1">
      <c r="A78" s="4"/>
      <c r="B78" s="4"/>
      <c r="C78" s="5" t="s">
        <v>146</v>
      </c>
      <c r="D78" s="5"/>
      <c r="E78" s="5" t="s">
        <v>118</v>
      </c>
      <c r="F78" s="4" t="s">
        <v>99</v>
      </c>
      <c r="G78" s="4" t="s">
        <v>147</v>
      </c>
      <c r="H78" s="6">
        <v>3000</v>
      </c>
      <c r="I78" s="6">
        <v>0</v>
      </c>
      <c r="J78" s="6">
        <v>0</v>
      </c>
      <c r="K78" s="6">
        <v>0</v>
      </c>
      <c r="L78" s="7">
        <v>0</v>
      </c>
      <c r="M78" s="6">
        <f t="shared" si="8"/>
        <v>0</v>
      </c>
      <c r="N78" s="6">
        <f t="shared" si="8"/>
        <v>0</v>
      </c>
    </row>
    <row r="79" spans="1:1011" ht="12.75" customHeight="1">
      <c r="A79" s="4"/>
      <c r="B79" s="4"/>
      <c r="C79" s="5" t="s">
        <v>146</v>
      </c>
      <c r="D79" s="5"/>
      <c r="E79" s="5" t="s">
        <v>118</v>
      </c>
      <c r="F79" s="4" t="s">
        <v>99</v>
      </c>
      <c r="G79" s="4" t="s">
        <v>148</v>
      </c>
      <c r="H79" s="6">
        <v>0</v>
      </c>
      <c r="I79" s="6">
        <v>0</v>
      </c>
      <c r="J79" s="6">
        <v>0</v>
      </c>
      <c r="K79" s="6">
        <v>10000</v>
      </c>
      <c r="L79" s="7">
        <v>0</v>
      </c>
      <c r="M79" s="6">
        <v>0</v>
      </c>
      <c r="N79" s="6">
        <v>0</v>
      </c>
    </row>
    <row r="80" spans="1:1011" ht="12.75" customHeight="1">
      <c r="A80" s="1"/>
      <c r="B80" s="1"/>
      <c r="C80" s="1"/>
      <c r="D80" s="1"/>
      <c r="E80" s="16" t="s">
        <v>31</v>
      </c>
      <c r="F80" s="16"/>
      <c r="G80" s="1" t="s">
        <v>149</v>
      </c>
      <c r="H80" s="2">
        <f t="shared" ref="H80:N80" si="9">SUM(H55:H79)</f>
        <v>375933.69000000012</v>
      </c>
      <c r="I80" s="2">
        <f t="shared" si="9"/>
        <v>467659.65</v>
      </c>
      <c r="J80" s="2">
        <f t="shared" si="9"/>
        <v>443729</v>
      </c>
      <c r="K80" s="2">
        <f t="shared" si="9"/>
        <v>474738.5199999999</v>
      </c>
      <c r="L80" s="3">
        <f t="shared" si="9"/>
        <v>480248</v>
      </c>
      <c r="M80" s="2">
        <f t="shared" si="9"/>
        <v>445936</v>
      </c>
      <c r="N80" s="2">
        <f t="shared" si="9"/>
        <v>445936</v>
      </c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</row>
    <row r="81" spans="1:1024" ht="12.75" customHeight="1">
      <c r="A81" s="1"/>
      <c r="B81" s="1"/>
      <c r="C81" s="18">
        <v>411005</v>
      </c>
      <c r="D81" s="18"/>
      <c r="E81" s="18">
        <v>41</v>
      </c>
      <c r="F81" s="18" t="s">
        <v>150</v>
      </c>
      <c r="G81" s="18" t="s">
        <v>151</v>
      </c>
      <c r="H81" s="19">
        <v>0</v>
      </c>
      <c r="I81" s="6">
        <v>368</v>
      </c>
      <c r="J81" s="6">
        <v>300</v>
      </c>
      <c r="K81" s="6">
        <v>0</v>
      </c>
      <c r="L81" s="7">
        <v>0</v>
      </c>
      <c r="M81" s="6">
        <f>L81</f>
        <v>0</v>
      </c>
      <c r="N81" s="6">
        <f>M81</f>
        <v>0</v>
      </c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</row>
    <row r="82" spans="1:1024" ht="12.75" customHeight="1">
      <c r="A82" s="1"/>
      <c r="B82" s="1"/>
      <c r="C82" s="18">
        <v>453</v>
      </c>
      <c r="D82" s="18"/>
      <c r="E82" s="20" t="s">
        <v>152</v>
      </c>
      <c r="F82" s="18" t="s">
        <v>150</v>
      </c>
      <c r="G82" s="18" t="s">
        <v>153</v>
      </c>
      <c r="H82" s="19">
        <v>0</v>
      </c>
      <c r="I82" s="6">
        <v>0</v>
      </c>
      <c r="J82" s="6">
        <v>19300</v>
      </c>
      <c r="K82" s="6">
        <f>19300+3082.36</f>
        <v>22382.36</v>
      </c>
      <c r="L82" s="7">
        <v>0</v>
      </c>
      <c r="M82" s="6">
        <v>0</v>
      </c>
      <c r="N82" s="6">
        <v>0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</row>
    <row r="83" spans="1:1024" ht="12.75" customHeight="1">
      <c r="A83" s="1"/>
      <c r="B83" s="1"/>
      <c r="C83" s="18">
        <v>453</v>
      </c>
      <c r="D83" s="5" t="s">
        <v>36</v>
      </c>
      <c r="E83" s="20" t="s">
        <v>154</v>
      </c>
      <c r="F83" s="18" t="s">
        <v>150</v>
      </c>
      <c r="G83" s="18" t="s">
        <v>155</v>
      </c>
      <c r="H83" s="19">
        <v>0</v>
      </c>
      <c r="I83" s="6">
        <v>0</v>
      </c>
      <c r="J83" s="6">
        <v>0</v>
      </c>
      <c r="K83" s="6">
        <v>0</v>
      </c>
      <c r="L83" s="7">
        <v>1210</v>
      </c>
      <c r="M83" s="6">
        <v>0</v>
      </c>
      <c r="N83" s="6">
        <v>0</v>
      </c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</row>
    <row r="84" spans="1:1024" ht="12.75" customHeight="1">
      <c r="A84" s="1"/>
      <c r="B84" s="1"/>
      <c r="C84" s="18">
        <v>453</v>
      </c>
      <c r="D84" s="5" t="s">
        <v>38</v>
      </c>
      <c r="E84" s="20" t="s">
        <v>154</v>
      </c>
      <c r="F84" s="18" t="s">
        <v>150</v>
      </c>
      <c r="G84" s="18" t="s">
        <v>156</v>
      </c>
      <c r="H84" s="19">
        <v>0</v>
      </c>
      <c r="I84" s="6">
        <v>0</v>
      </c>
      <c r="J84" s="6">
        <v>0</v>
      </c>
      <c r="K84" s="6">
        <v>0</v>
      </c>
      <c r="L84" s="7">
        <v>10000</v>
      </c>
      <c r="M84" s="6">
        <v>0</v>
      </c>
      <c r="N84" s="6">
        <v>0</v>
      </c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</row>
    <row r="85" spans="1:1024" ht="12.75" customHeight="1">
      <c r="A85" s="12"/>
      <c r="B85" s="12"/>
      <c r="C85" s="21">
        <v>453</v>
      </c>
      <c r="D85" s="9" t="s">
        <v>50</v>
      </c>
      <c r="E85" s="22" t="s">
        <v>154</v>
      </c>
      <c r="F85" s="21" t="s">
        <v>150</v>
      </c>
      <c r="G85" s="21" t="s">
        <v>157</v>
      </c>
      <c r="H85" s="23">
        <v>0</v>
      </c>
      <c r="I85" s="10">
        <v>0</v>
      </c>
      <c r="J85" s="10">
        <v>0</v>
      </c>
      <c r="K85" s="10">
        <v>0</v>
      </c>
      <c r="L85" s="7">
        <v>6121</v>
      </c>
      <c r="M85" s="10">
        <v>0</v>
      </c>
      <c r="N85" s="10">
        <v>0</v>
      </c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  <c r="AIW85" s="15"/>
      <c r="AIX85" s="15"/>
      <c r="AIY85" s="15"/>
      <c r="AIZ85" s="15"/>
      <c r="AJA85" s="15"/>
      <c r="AJB85" s="15"/>
      <c r="AJC85" s="15"/>
      <c r="AJD85" s="15"/>
      <c r="AJE85" s="15"/>
      <c r="AJF85" s="15"/>
      <c r="AJG85" s="15"/>
      <c r="AJH85" s="15"/>
      <c r="AJI85" s="15"/>
      <c r="AJJ85" s="15"/>
      <c r="AJK85" s="15"/>
      <c r="AJL85" s="15"/>
      <c r="AJM85" s="15"/>
      <c r="AJN85" s="15"/>
      <c r="AJO85" s="15"/>
      <c r="AJP85" s="15"/>
      <c r="AJQ85" s="15"/>
      <c r="AJR85" s="15"/>
      <c r="AJS85" s="15"/>
      <c r="AJT85" s="15"/>
      <c r="AJU85" s="15"/>
      <c r="AJV85" s="15"/>
      <c r="AJW85" s="15"/>
      <c r="AJX85" s="15"/>
      <c r="AJY85" s="15"/>
      <c r="AJZ85" s="15"/>
      <c r="AKA85" s="15"/>
      <c r="AKB85" s="15"/>
      <c r="AKC85" s="15"/>
      <c r="AKD85" s="15"/>
      <c r="AKE85" s="15"/>
      <c r="AKF85" s="15"/>
      <c r="AKG85" s="15"/>
      <c r="AKH85" s="15"/>
      <c r="AKI85" s="15"/>
      <c r="AKJ85" s="15"/>
      <c r="AKK85" s="15"/>
      <c r="AKL85" s="15"/>
      <c r="AKM85" s="15"/>
      <c r="AKN85" s="15"/>
      <c r="AKO85" s="15"/>
      <c r="AKP85" s="15"/>
      <c r="AKQ85" s="15"/>
      <c r="AKR85" s="15"/>
      <c r="AKS85" s="15"/>
      <c r="AKT85" s="15"/>
      <c r="AKU85" s="15"/>
      <c r="AKV85" s="15"/>
      <c r="AKW85" s="15"/>
      <c r="AKX85" s="15"/>
      <c r="AKY85" s="15"/>
      <c r="AKZ85" s="15"/>
      <c r="ALA85" s="15"/>
      <c r="ALB85" s="15"/>
      <c r="ALC85" s="15"/>
      <c r="ALD85" s="15"/>
      <c r="ALE85" s="15"/>
      <c r="ALF85" s="15"/>
      <c r="ALG85" s="15"/>
      <c r="ALH85" s="15"/>
      <c r="ALI85" s="15"/>
      <c r="ALJ85" s="15"/>
      <c r="ALK85" s="15"/>
      <c r="ALL85" s="15"/>
      <c r="ALM85" s="15"/>
      <c r="ALN85" s="15"/>
      <c r="ALO85" s="15"/>
      <c r="ALP85" s="15"/>
      <c r="ALQ85" s="15"/>
      <c r="ALR85" s="15"/>
      <c r="ALS85" s="15"/>
      <c r="ALT85" s="15"/>
      <c r="ALU85" s="15"/>
      <c r="ALV85" s="15"/>
      <c r="ALW85" s="15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</row>
    <row r="86" spans="1:1024" ht="12.75" customHeight="1">
      <c r="A86" s="1"/>
      <c r="B86" s="1"/>
      <c r="C86" s="18">
        <v>453</v>
      </c>
      <c r="D86" s="18"/>
      <c r="E86" s="18">
        <v>41</v>
      </c>
      <c r="F86" s="18" t="s">
        <v>150</v>
      </c>
      <c r="G86" s="18" t="s">
        <v>158</v>
      </c>
      <c r="H86" s="19">
        <v>1492</v>
      </c>
      <c r="I86" s="6">
        <v>1944.21</v>
      </c>
      <c r="J86" s="6">
        <v>0</v>
      </c>
      <c r="K86" s="6">
        <v>3387.31</v>
      </c>
      <c r="L86" s="7">
        <v>12173</v>
      </c>
      <c r="M86" s="6">
        <v>0</v>
      </c>
      <c r="N86" s="6">
        <v>0</v>
      </c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</row>
    <row r="87" spans="1:1024" ht="12.75" customHeight="1">
      <c r="A87" s="1"/>
      <c r="B87" s="1"/>
      <c r="C87" s="18">
        <v>454001</v>
      </c>
      <c r="D87" s="18"/>
      <c r="E87" s="18">
        <v>41</v>
      </c>
      <c r="F87" s="18" t="s">
        <v>150</v>
      </c>
      <c r="G87" s="18" t="s">
        <v>159</v>
      </c>
      <c r="H87" s="19">
        <v>0</v>
      </c>
      <c r="I87" s="6">
        <v>0</v>
      </c>
      <c r="J87" s="6">
        <v>0</v>
      </c>
      <c r="K87" s="6">
        <v>0</v>
      </c>
      <c r="L87" s="7">
        <v>734</v>
      </c>
      <c r="M87" s="6">
        <v>0</v>
      </c>
      <c r="N87" s="6">
        <v>0</v>
      </c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</row>
    <row r="88" spans="1:1024" ht="12.75" customHeight="1">
      <c r="A88" s="1"/>
      <c r="B88" s="1"/>
      <c r="C88" s="18">
        <v>513002</v>
      </c>
      <c r="D88" s="18"/>
      <c r="E88" s="18">
        <v>52</v>
      </c>
      <c r="F88" s="18" t="s">
        <v>150</v>
      </c>
      <c r="G88" s="18" t="s">
        <v>160</v>
      </c>
      <c r="H88" s="19">
        <v>0</v>
      </c>
      <c r="I88" s="6">
        <v>34488.01</v>
      </c>
      <c r="J88" s="6">
        <v>6814</v>
      </c>
      <c r="K88" s="6">
        <v>0</v>
      </c>
      <c r="L88" s="7">
        <v>0</v>
      </c>
      <c r="M88" s="6">
        <v>0</v>
      </c>
      <c r="N88" s="6">
        <v>0</v>
      </c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</row>
    <row r="89" spans="1:1024" ht="12.75" customHeight="1">
      <c r="A89" s="1"/>
      <c r="B89" s="1"/>
      <c r="C89" s="1"/>
      <c r="D89" s="1"/>
      <c r="E89" s="16" t="s">
        <v>31</v>
      </c>
      <c r="F89" s="16"/>
      <c r="G89" s="1" t="s">
        <v>161</v>
      </c>
      <c r="H89" s="2">
        <f t="shared" ref="H89:N89" si="10">SUM(H81:H88)</f>
        <v>1492</v>
      </c>
      <c r="I89" s="2">
        <f t="shared" si="10"/>
        <v>36800.22</v>
      </c>
      <c r="J89" s="2">
        <f t="shared" si="10"/>
        <v>26414</v>
      </c>
      <c r="K89" s="2">
        <f t="shared" si="10"/>
        <v>25769.670000000002</v>
      </c>
      <c r="L89" s="3">
        <f t="shared" si="10"/>
        <v>30238</v>
      </c>
      <c r="M89" s="2">
        <f t="shared" si="10"/>
        <v>0</v>
      </c>
      <c r="N89" s="2">
        <f t="shared" si="10"/>
        <v>0</v>
      </c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</row>
    <row r="90" spans="1:1024" ht="12.75" customHeight="1">
      <c r="A90" s="1"/>
      <c r="B90" s="1"/>
      <c r="C90" s="1"/>
      <c r="D90" s="1"/>
      <c r="E90" s="1"/>
      <c r="F90" s="1"/>
      <c r="G90" s="1" t="s">
        <v>162</v>
      </c>
      <c r="H90" s="2">
        <f t="shared" ref="H90:N90" si="11">H10+H54+H80+H89</f>
        <v>1148982.5</v>
      </c>
      <c r="I90" s="2">
        <f t="shared" si="11"/>
        <v>1337372.95</v>
      </c>
      <c r="J90" s="2">
        <f t="shared" si="11"/>
        <v>1276529</v>
      </c>
      <c r="K90" s="2">
        <f t="shared" si="11"/>
        <v>1315133.1099999999</v>
      </c>
      <c r="L90" s="3">
        <f t="shared" si="11"/>
        <v>1383075</v>
      </c>
      <c r="M90" s="2">
        <f t="shared" si="11"/>
        <v>1314640</v>
      </c>
      <c r="N90" s="2">
        <f t="shared" si="11"/>
        <v>1314640</v>
      </c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</row>
    <row r="91" spans="1:1024" ht="12.75" customHeight="1">
      <c r="L91"/>
    </row>
    <row r="92" spans="1:1024" ht="12.75" customHeight="1">
      <c r="A92" s="53" t="s">
        <v>163</v>
      </c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</row>
    <row r="93" spans="1:1024" ht="12.75" customHeight="1">
      <c r="A93" s="52" t="s">
        <v>164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024" ht="12.75" customHeight="1">
      <c r="A94" s="1" t="s">
        <v>1</v>
      </c>
      <c r="B94" s="1" t="s">
        <v>2</v>
      </c>
      <c r="C94" s="1" t="s">
        <v>3</v>
      </c>
      <c r="D94" s="1" t="s">
        <v>4</v>
      </c>
      <c r="E94" s="1" t="s">
        <v>5</v>
      </c>
      <c r="F94" s="1" t="s">
        <v>6</v>
      </c>
      <c r="G94" s="1" t="s">
        <v>7</v>
      </c>
      <c r="H94" s="2" t="s">
        <v>8</v>
      </c>
      <c r="I94" s="2" t="s">
        <v>9</v>
      </c>
      <c r="J94" s="2" t="s">
        <v>10</v>
      </c>
      <c r="K94" s="2" t="s">
        <v>11</v>
      </c>
      <c r="L94" s="3" t="s">
        <v>12</v>
      </c>
      <c r="M94" s="2" t="s">
        <v>13</v>
      </c>
      <c r="N94" s="2" t="s">
        <v>14</v>
      </c>
    </row>
    <row r="95" spans="1:1024" ht="12.75" customHeight="1">
      <c r="A95" s="4" t="s">
        <v>165</v>
      </c>
      <c r="B95" s="25" t="s">
        <v>166</v>
      </c>
      <c r="C95" s="5" t="s">
        <v>167</v>
      </c>
      <c r="D95" s="4"/>
      <c r="E95" s="5" t="s">
        <v>16</v>
      </c>
      <c r="F95" s="4" t="s">
        <v>17</v>
      </c>
      <c r="G95" s="4" t="s">
        <v>168</v>
      </c>
      <c r="H95" s="6">
        <v>26150.45</v>
      </c>
      <c r="I95" s="6">
        <v>27542.15</v>
      </c>
      <c r="J95" s="6">
        <v>27656</v>
      </c>
      <c r="K95" s="6">
        <v>28804.21</v>
      </c>
      <c r="L95" s="7">
        <v>28452</v>
      </c>
      <c r="M95" s="6">
        <v>29021</v>
      </c>
      <c r="N95" s="6">
        <v>29601</v>
      </c>
    </row>
    <row r="96" spans="1:1024" ht="12.75" customHeight="1">
      <c r="A96" s="4" t="s">
        <v>165</v>
      </c>
      <c r="B96" s="25" t="s">
        <v>166</v>
      </c>
      <c r="C96" s="5" t="s">
        <v>169</v>
      </c>
      <c r="D96" s="4"/>
      <c r="E96" s="5" t="s">
        <v>16</v>
      </c>
      <c r="F96" s="4" t="s">
        <v>17</v>
      </c>
      <c r="G96" s="4" t="s">
        <v>170</v>
      </c>
      <c r="H96" s="6">
        <v>12335.46</v>
      </c>
      <c r="I96" s="6">
        <v>10435.540000000001</v>
      </c>
      <c r="J96" s="6">
        <v>11065</v>
      </c>
      <c r="K96" s="6">
        <v>12216.88</v>
      </c>
      <c r="L96" s="7">
        <v>12421</v>
      </c>
      <c r="M96" s="6">
        <v>12657</v>
      </c>
      <c r="N96" s="6">
        <v>12898</v>
      </c>
    </row>
    <row r="97" spans="1:1015" ht="12.75" customHeight="1">
      <c r="A97" s="4" t="s">
        <v>165</v>
      </c>
      <c r="B97" s="25" t="s">
        <v>166</v>
      </c>
      <c r="C97" s="5" t="s">
        <v>171</v>
      </c>
      <c r="D97" s="4"/>
      <c r="E97" s="5" t="s">
        <v>16</v>
      </c>
      <c r="F97" s="4" t="s">
        <v>17</v>
      </c>
      <c r="G97" s="4" t="s">
        <v>172</v>
      </c>
      <c r="H97" s="6">
        <v>1793.82</v>
      </c>
      <c r="I97" s="6">
        <v>1007.74</v>
      </c>
      <c r="J97" s="6">
        <v>1000</v>
      </c>
      <c r="K97" s="6">
        <v>859.27</v>
      </c>
      <c r="L97" s="7">
        <v>1000</v>
      </c>
      <c r="M97" s="6">
        <f t="shared" ref="M97:N100" si="12">L97</f>
        <v>1000</v>
      </c>
      <c r="N97" s="6">
        <f t="shared" si="12"/>
        <v>1000</v>
      </c>
    </row>
    <row r="98" spans="1:1015" ht="12.75" customHeight="1">
      <c r="A98" s="4" t="s">
        <v>165</v>
      </c>
      <c r="B98" s="25" t="s">
        <v>166</v>
      </c>
      <c r="C98" s="5" t="s">
        <v>173</v>
      </c>
      <c r="D98" s="4"/>
      <c r="E98" s="5" t="s">
        <v>16</v>
      </c>
      <c r="F98" s="4" t="s">
        <v>17</v>
      </c>
      <c r="G98" s="4" t="s">
        <v>174</v>
      </c>
      <c r="H98" s="6">
        <v>0</v>
      </c>
      <c r="I98" s="6">
        <v>0</v>
      </c>
      <c r="J98" s="6">
        <v>100</v>
      </c>
      <c r="K98" s="6">
        <v>0</v>
      </c>
      <c r="L98" s="7">
        <v>100</v>
      </c>
      <c r="M98" s="6">
        <f t="shared" si="12"/>
        <v>100</v>
      </c>
      <c r="N98" s="6">
        <f t="shared" si="12"/>
        <v>100</v>
      </c>
    </row>
    <row r="99" spans="1:1015" ht="12.75" customHeight="1">
      <c r="A99" s="4" t="s">
        <v>165</v>
      </c>
      <c r="B99" s="25" t="s">
        <v>166</v>
      </c>
      <c r="C99" s="5" t="s">
        <v>175</v>
      </c>
      <c r="D99" s="4"/>
      <c r="E99" s="5" t="s">
        <v>16</v>
      </c>
      <c r="F99" s="4" t="s">
        <v>17</v>
      </c>
      <c r="G99" s="4" t="s">
        <v>176</v>
      </c>
      <c r="H99" s="6">
        <v>662.15</v>
      </c>
      <c r="I99" s="6">
        <v>303.67</v>
      </c>
      <c r="J99" s="6">
        <v>300</v>
      </c>
      <c r="K99" s="6">
        <v>576.86</v>
      </c>
      <c r="L99" s="7">
        <v>300</v>
      </c>
      <c r="M99" s="6">
        <f t="shared" si="12"/>
        <v>300</v>
      </c>
      <c r="N99" s="6">
        <f t="shared" si="12"/>
        <v>300</v>
      </c>
    </row>
    <row r="100" spans="1:1015" ht="12.75" customHeight="1">
      <c r="A100" s="4" t="s">
        <v>165</v>
      </c>
      <c r="B100" s="25" t="s">
        <v>166</v>
      </c>
      <c r="C100" s="5" t="s">
        <v>177</v>
      </c>
      <c r="D100" s="4"/>
      <c r="E100" s="5" t="s">
        <v>16</v>
      </c>
      <c r="F100" s="4" t="s">
        <v>17</v>
      </c>
      <c r="G100" s="4" t="s">
        <v>178</v>
      </c>
      <c r="H100" s="6">
        <v>0</v>
      </c>
      <c r="I100" s="6">
        <v>0</v>
      </c>
      <c r="J100" s="6">
        <v>0</v>
      </c>
      <c r="K100" s="6">
        <v>0</v>
      </c>
      <c r="L100" s="7">
        <v>1200</v>
      </c>
      <c r="M100" s="6">
        <f t="shared" si="12"/>
        <v>1200</v>
      </c>
      <c r="N100" s="6">
        <f t="shared" si="12"/>
        <v>1200</v>
      </c>
    </row>
    <row r="101" spans="1:1015" ht="12.75" customHeight="1">
      <c r="A101" s="4" t="s">
        <v>165</v>
      </c>
      <c r="B101" s="25" t="s">
        <v>166</v>
      </c>
      <c r="C101" s="5" t="s">
        <v>179</v>
      </c>
      <c r="D101" s="4"/>
      <c r="E101" s="5" t="s">
        <v>16</v>
      </c>
      <c r="F101" s="4" t="s">
        <v>17</v>
      </c>
      <c r="G101" s="4" t="s">
        <v>180</v>
      </c>
      <c r="H101" s="6">
        <v>412.5</v>
      </c>
      <c r="I101" s="6">
        <v>396</v>
      </c>
      <c r="J101" s="6">
        <v>360</v>
      </c>
      <c r="K101" s="6">
        <v>366.74</v>
      </c>
      <c r="L101" s="7">
        <v>720</v>
      </c>
      <c r="M101" s="6">
        <v>720</v>
      </c>
      <c r="N101" s="6">
        <v>710</v>
      </c>
    </row>
    <row r="102" spans="1:1015" ht="12.75" customHeight="1">
      <c r="A102" s="8" t="s">
        <v>165</v>
      </c>
      <c r="B102" s="25" t="s">
        <v>166</v>
      </c>
      <c r="C102" s="9" t="s">
        <v>181</v>
      </c>
      <c r="D102" s="9" t="s">
        <v>36</v>
      </c>
      <c r="E102" s="9" t="s">
        <v>16</v>
      </c>
      <c r="F102" s="8" t="s">
        <v>17</v>
      </c>
      <c r="G102" s="8" t="s">
        <v>182</v>
      </c>
      <c r="H102" s="10">
        <v>5520</v>
      </c>
      <c r="I102" s="10">
        <v>663</v>
      </c>
      <c r="J102" s="10">
        <v>2000</v>
      </c>
      <c r="K102" s="10">
        <v>2932.5</v>
      </c>
      <c r="L102" s="7">
        <f>1540/2+2230</f>
        <v>3000</v>
      </c>
      <c r="M102" s="10">
        <v>1540</v>
      </c>
      <c r="N102" s="10">
        <f>M102</f>
        <v>1540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</row>
    <row r="103" spans="1:1015" ht="12.75" customHeight="1">
      <c r="A103" s="8" t="s">
        <v>165</v>
      </c>
      <c r="B103" s="25" t="s">
        <v>166</v>
      </c>
      <c r="C103" s="9" t="s">
        <v>181</v>
      </c>
      <c r="D103" s="9" t="s">
        <v>38</v>
      </c>
      <c r="E103" s="9" t="s">
        <v>16</v>
      </c>
      <c r="F103" s="8" t="s">
        <v>17</v>
      </c>
      <c r="G103" s="8" t="s">
        <v>183</v>
      </c>
      <c r="H103" s="10">
        <v>3477.67</v>
      </c>
      <c r="I103" s="10">
        <v>1524</v>
      </c>
      <c r="J103" s="10">
        <v>3000</v>
      </c>
      <c r="K103" s="10">
        <v>3556</v>
      </c>
      <c r="L103" s="7">
        <f>960/2+1320</f>
        <v>1800</v>
      </c>
      <c r="M103" s="10">
        <v>960</v>
      </c>
      <c r="N103" s="10">
        <f>M103</f>
        <v>960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</row>
    <row r="104" spans="1:1015" ht="12.75" customHeight="1">
      <c r="A104" s="8" t="s">
        <v>165</v>
      </c>
      <c r="B104" s="25" t="s">
        <v>166</v>
      </c>
      <c r="C104" s="9" t="s">
        <v>184</v>
      </c>
      <c r="D104" s="9"/>
      <c r="E104" s="9" t="s">
        <v>16</v>
      </c>
      <c r="F104" s="8" t="s">
        <v>17</v>
      </c>
      <c r="G104" s="8" t="s">
        <v>185</v>
      </c>
      <c r="H104" s="10">
        <v>0</v>
      </c>
      <c r="I104" s="10">
        <v>0</v>
      </c>
      <c r="J104" s="10">
        <v>0</v>
      </c>
      <c r="K104" s="10">
        <v>0</v>
      </c>
      <c r="L104" s="7">
        <v>6777</v>
      </c>
      <c r="M104" s="10">
        <v>0</v>
      </c>
      <c r="N104" s="10">
        <v>0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</row>
    <row r="105" spans="1:1015" s="11" customFormat="1" ht="12.75" customHeight="1">
      <c r="A105" s="8" t="s">
        <v>165</v>
      </c>
      <c r="B105" s="26" t="s">
        <v>166</v>
      </c>
      <c r="C105" s="9" t="s">
        <v>186</v>
      </c>
      <c r="D105" s="9"/>
      <c r="E105" s="9" t="s">
        <v>16</v>
      </c>
      <c r="F105" s="8" t="s">
        <v>99</v>
      </c>
      <c r="G105" s="8" t="s">
        <v>187</v>
      </c>
      <c r="H105" s="10">
        <v>0</v>
      </c>
      <c r="I105" s="10">
        <v>0</v>
      </c>
      <c r="J105" s="10">
        <v>0</v>
      </c>
      <c r="K105" s="10">
        <v>0</v>
      </c>
      <c r="L105" s="7">
        <v>3000</v>
      </c>
      <c r="M105" s="10">
        <v>0</v>
      </c>
      <c r="N105" s="10">
        <v>0</v>
      </c>
    </row>
    <row r="106" spans="1:1015" ht="12.75" customHeight="1">
      <c r="A106" s="12" t="s">
        <v>188</v>
      </c>
      <c r="B106" s="12"/>
      <c r="C106" s="12"/>
      <c r="D106" s="12"/>
      <c r="E106" s="13" t="s">
        <v>31</v>
      </c>
      <c r="F106" s="13"/>
      <c r="G106" s="12" t="s">
        <v>189</v>
      </c>
      <c r="H106" s="14">
        <f t="shared" ref="H106:N106" si="13">H95+H96+SUM(H97:H105)</f>
        <v>50352.05</v>
      </c>
      <c r="I106" s="14">
        <f t="shared" si="13"/>
        <v>41872.100000000006</v>
      </c>
      <c r="J106" s="14">
        <f t="shared" si="13"/>
        <v>45481</v>
      </c>
      <c r="K106" s="14">
        <f t="shared" si="13"/>
        <v>49312.459999999992</v>
      </c>
      <c r="L106" s="3">
        <f t="shared" si="13"/>
        <v>58770</v>
      </c>
      <c r="M106" s="14">
        <f t="shared" si="13"/>
        <v>47498</v>
      </c>
      <c r="N106" s="14">
        <f t="shared" si="13"/>
        <v>48309</v>
      </c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1"/>
      <c r="ALY106" s="11"/>
      <c r="ALZ106" s="11"/>
      <c r="AMA106" s="11"/>
    </row>
    <row r="107" spans="1:1015" ht="12.75" customHeight="1">
      <c r="A107" s="9" t="s">
        <v>190</v>
      </c>
      <c r="B107" s="9" t="s">
        <v>190</v>
      </c>
      <c r="C107" s="9" t="s">
        <v>191</v>
      </c>
      <c r="D107" s="8"/>
      <c r="E107" s="9" t="s">
        <v>16</v>
      </c>
      <c r="F107" s="8" t="s">
        <v>99</v>
      </c>
      <c r="G107" s="8" t="s">
        <v>192</v>
      </c>
      <c r="H107" s="10">
        <v>4279.8</v>
      </c>
      <c r="I107" s="10">
        <v>18490.330000000002</v>
      </c>
      <c r="J107" s="10">
        <v>7320</v>
      </c>
      <c r="K107" s="10">
        <v>5424</v>
      </c>
      <c r="L107" s="7">
        <v>1560</v>
      </c>
      <c r="M107" s="10">
        <v>0</v>
      </c>
      <c r="N107" s="10">
        <f>M107</f>
        <v>0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</row>
    <row r="108" spans="1:1015" ht="12.75" customHeight="1">
      <c r="A108" s="1" t="s">
        <v>193</v>
      </c>
      <c r="B108" s="1"/>
      <c r="C108" s="1"/>
      <c r="D108" s="1"/>
      <c r="E108" s="16" t="s">
        <v>31</v>
      </c>
      <c r="F108" s="16"/>
      <c r="G108" s="1" t="s">
        <v>194</v>
      </c>
      <c r="H108" s="2">
        <f t="shared" ref="H108:N108" si="14">SUM(H107:H107)</f>
        <v>4279.8</v>
      </c>
      <c r="I108" s="2">
        <f t="shared" si="14"/>
        <v>18490.330000000002</v>
      </c>
      <c r="J108" s="2">
        <f t="shared" si="14"/>
        <v>7320</v>
      </c>
      <c r="K108" s="2">
        <f t="shared" si="14"/>
        <v>5424</v>
      </c>
      <c r="L108" s="3">
        <f t="shared" si="14"/>
        <v>1560</v>
      </c>
      <c r="M108" s="2">
        <f t="shared" si="14"/>
        <v>0</v>
      </c>
      <c r="N108" s="2">
        <f t="shared" si="14"/>
        <v>0</v>
      </c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</row>
    <row r="109" spans="1:1015" ht="12.75" customHeight="1">
      <c r="A109" s="4" t="s">
        <v>165</v>
      </c>
      <c r="B109" s="25" t="s">
        <v>195</v>
      </c>
      <c r="C109" s="5" t="s">
        <v>167</v>
      </c>
      <c r="D109" s="4"/>
      <c r="E109" s="5" t="s">
        <v>16</v>
      </c>
      <c r="F109" s="4" t="s">
        <v>17</v>
      </c>
      <c r="G109" s="4" t="s">
        <v>168</v>
      </c>
      <c r="H109" s="6">
        <v>2974.1</v>
      </c>
      <c r="I109" s="6">
        <v>3067.2</v>
      </c>
      <c r="J109" s="6">
        <v>3227</v>
      </c>
      <c r="K109" s="6">
        <v>8533.2199999999993</v>
      </c>
      <c r="L109" s="7">
        <v>8882</v>
      </c>
      <c r="M109" s="6">
        <v>9060</v>
      </c>
      <c r="N109" s="6">
        <v>9242</v>
      </c>
    </row>
    <row r="110" spans="1:1015" ht="12.75" customHeight="1">
      <c r="A110" s="4" t="s">
        <v>165</v>
      </c>
      <c r="B110" s="25" t="s">
        <v>195</v>
      </c>
      <c r="C110" s="5" t="s">
        <v>169</v>
      </c>
      <c r="D110" s="4"/>
      <c r="E110" s="5" t="s">
        <v>16</v>
      </c>
      <c r="F110" s="4" t="s">
        <v>17</v>
      </c>
      <c r="G110" s="4" t="s">
        <v>170</v>
      </c>
      <c r="H110" s="6">
        <v>1039.19</v>
      </c>
      <c r="I110" s="6">
        <v>1071.67</v>
      </c>
      <c r="J110" s="6">
        <v>1128</v>
      </c>
      <c r="K110" s="6">
        <v>2995.51</v>
      </c>
      <c r="L110" s="7">
        <v>3104</v>
      </c>
      <c r="M110" s="6">
        <v>3165</v>
      </c>
      <c r="N110" s="6">
        <v>3228</v>
      </c>
    </row>
    <row r="111" spans="1:1015" ht="12.75" customHeight="1">
      <c r="A111" s="4" t="s">
        <v>165</v>
      </c>
      <c r="B111" s="25" t="s">
        <v>195</v>
      </c>
      <c r="C111" s="5" t="s">
        <v>196</v>
      </c>
      <c r="D111" s="4"/>
      <c r="E111" s="5" t="s">
        <v>16</v>
      </c>
      <c r="F111" s="4" t="s">
        <v>17</v>
      </c>
      <c r="G111" s="4" t="s">
        <v>197</v>
      </c>
      <c r="H111" s="6">
        <v>0</v>
      </c>
      <c r="I111" s="6">
        <v>648</v>
      </c>
      <c r="J111" s="6">
        <v>0</v>
      </c>
      <c r="K111" s="6">
        <v>0</v>
      </c>
      <c r="L111" s="7">
        <v>0</v>
      </c>
      <c r="M111" s="6">
        <v>0</v>
      </c>
      <c r="N111" s="6">
        <v>0</v>
      </c>
    </row>
    <row r="112" spans="1:1015" s="11" customFormat="1" ht="12.75" customHeight="1">
      <c r="A112" s="8" t="s">
        <v>165</v>
      </c>
      <c r="B112" s="26" t="s">
        <v>195</v>
      </c>
      <c r="C112" s="9" t="s">
        <v>198</v>
      </c>
      <c r="D112" s="8"/>
      <c r="E112" s="9" t="s">
        <v>16</v>
      </c>
      <c r="F112" s="8" t="s">
        <v>17</v>
      </c>
      <c r="G112" s="8" t="s">
        <v>199</v>
      </c>
      <c r="H112" s="10">
        <v>0</v>
      </c>
      <c r="I112" s="10">
        <v>0</v>
      </c>
      <c r="J112" s="10">
        <v>0</v>
      </c>
      <c r="K112" s="10">
        <v>0</v>
      </c>
      <c r="L112" s="7">
        <v>20</v>
      </c>
      <c r="M112" s="10">
        <v>0</v>
      </c>
      <c r="N112" s="10">
        <v>0</v>
      </c>
    </row>
    <row r="113" spans="1:1015" s="11" customFormat="1" ht="12.75" customHeight="1">
      <c r="A113" s="8" t="s">
        <v>165</v>
      </c>
      <c r="B113" s="25" t="s">
        <v>195</v>
      </c>
      <c r="C113" s="5" t="s">
        <v>200</v>
      </c>
      <c r="D113" s="4"/>
      <c r="E113" s="5" t="s">
        <v>16</v>
      </c>
      <c r="F113" s="4" t="s">
        <v>17</v>
      </c>
      <c r="G113" s="4" t="s">
        <v>201</v>
      </c>
      <c r="H113" s="6">
        <v>1300</v>
      </c>
      <c r="I113" s="6">
        <v>800</v>
      </c>
      <c r="J113" s="6">
        <v>800</v>
      </c>
      <c r="K113" s="6">
        <v>800</v>
      </c>
      <c r="L113" s="7">
        <v>800</v>
      </c>
      <c r="M113" s="10">
        <f>L113</f>
        <v>800</v>
      </c>
      <c r="N113" s="10">
        <f>M113</f>
        <v>800</v>
      </c>
    </row>
    <row r="114" spans="1:1015" ht="12.75" customHeight="1">
      <c r="A114" s="4" t="s">
        <v>165</v>
      </c>
      <c r="B114" s="25" t="s">
        <v>195</v>
      </c>
      <c r="C114" s="5" t="s">
        <v>179</v>
      </c>
      <c r="D114" s="4"/>
      <c r="E114" s="5" t="s">
        <v>16</v>
      </c>
      <c r="F114" s="4" t="s">
        <v>17</v>
      </c>
      <c r="G114" s="4" t="s">
        <v>180</v>
      </c>
      <c r="H114" s="6">
        <v>0</v>
      </c>
      <c r="I114" s="6">
        <v>0</v>
      </c>
      <c r="J114" s="6">
        <v>0</v>
      </c>
      <c r="K114" s="6">
        <v>69.63</v>
      </c>
      <c r="L114" s="7">
        <v>166</v>
      </c>
      <c r="M114" s="6">
        <f>L114</f>
        <v>166</v>
      </c>
      <c r="N114" s="6">
        <f>M114</f>
        <v>166</v>
      </c>
    </row>
    <row r="115" spans="1:1015" ht="12.75" customHeight="1">
      <c r="A115" s="4" t="s">
        <v>165</v>
      </c>
      <c r="B115" s="25" t="s">
        <v>195</v>
      </c>
      <c r="C115" s="5" t="s">
        <v>202</v>
      </c>
      <c r="D115" s="4"/>
      <c r="E115" s="5" t="s">
        <v>16</v>
      </c>
      <c r="F115" s="4" t="s">
        <v>17</v>
      </c>
      <c r="G115" s="4" t="s">
        <v>203</v>
      </c>
      <c r="H115" s="6">
        <v>37.119999999999997</v>
      </c>
      <c r="I115" s="6">
        <v>35.4</v>
      </c>
      <c r="J115" s="6">
        <v>40</v>
      </c>
      <c r="K115" s="6">
        <v>96.38</v>
      </c>
      <c r="L115" s="7">
        <v>111</v>
      </c>
      <c r="M115" s="6">
        <v>113</v>
      </c>
      <c r="N115" s="6">
        <v>115</v>
      </c>
    </row>
    <row r="116" spans="1:1015" ht="12.75" customHeight="1">
      <c r="A116" s="1" t="s">
        <v>204</v>
      </c>
      <c r="B116" s="1"/>
      <c r="C116" s="1"/>
      <c r="D116" s="1"/>
      <c r="E116" s="16" t="s">
        <v>31</v>
      </c>
      <c r="F116" s="16"/>
      <c r="G116" s="1" t="s">
        <v>205</v>
      </c>
      <c r="H116" s="2">
        <f t="shared" ref="H116:N116" si="15">SUM(H109:H115)</f>
        <v>5350.41</v>
      </c>
      <c r="I116" s="2">
        <f t="shared" si="15"/>
        <v>5622.2699999999995</v>
      </c>
      <c r="J116" s="2">
        <f t="shared" si="15"/>
        <v>5195</v>
      </c>
      <c r="K116" s="2">
        <f t="shared" si="15"/>
        <v>12494.739999999998</v>
      </c>
      <c r="L116" s="3">
        <f t="shared" si="15"/>
        <v>13083</v>
      </c>
      <c r="M116" s="2">
        <f t="shared" si="15"/>
        <v>13304</v>
      </c>
      <c r="N116" s="2">
        <f t="shared" si="15"/>
        <v>13551</v>
      </c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</row>
    <row r="117" spans="1:1015" ht="12.75" customHeight="1">
      <c r="A117" s="4" t="s">
        <v>165</v>
      </c>
      <c r="B117" s="25" t="s">
        <v>195</v>
      </c>
      <c r="C117" s="5" t="s">
        <v>167</v>
      </c>
      <c r="D117" s="4"/>
      <c r="E117" s="5" t="s">
        <v>16</v>
      </c>
      <c r="F117" s="4" t="s">
        <v>17</v>
      </c>
      <c r="G117" s="4" t="s">
        <v>168</v>
      </c>
      <c r="H117" s="6">
        <v>28192.47</v>
      </c>
      <c r="I117" s="6">
        <v>31612.59</v>
      </c>
      <c r="J117" s="6">
        <v>35877</v>
      </c>
      <c r="K117" s="6">
        <v>36603.599999999999</v>
      </c>
      <c r="L117" s="7">
        <v>37925</v>
      </c>
      <c r="M117" s="6">
        <v>36123</v>
      </c>
      <c r="N117" s="6">
        <v>36567</v>
      </c>
    </row>
    <row r="118" spans="1:1015" ht="12.75" customHeight="1">
      <c r="A118" s="4" t="s">
        <v>165</v>
      </c>
      <c r="B118" s="25" t="s">
        <v>195</v>
      </c>
      <c r="C118" s="5" t="s">
        <v>169</v>
      </c>
      <c r="D118" s="4"/>
      <c r="E118" s="5" t="s">
        <v>16</v>
      </c>
      <c r="F118" s="4" t="s">
        <v>17</v>
      </c>
      <c r="G118" s="4" t="s">
        <v>170</v>
      </c>
      <c r="H118" s="6">
        <v>9155.7000000000007</v>
      </c>
      <c r="I118" s="6">
        <v>11058.21</v>
      </c>
      <c r="J118" s="6">
        <v>12272</v>
      </c>
      <c r="K118" s="6">
        <v>12883.5</v>
      </c>
      <c r="L118" s="7">
        <v>13463</v>
      </c>
      <c r="M118" s="6">
        <v>13723</v>
      </c>
      <c r="N118" s="6">
        <v>13988</v>
      </c>
    </row>
    <row r="119" spans="1:1015" ht="12.75" customHeight="1">
      <c r="A119" s="4" t="s">
        <v>165</v>
      </c>
      <c r="B119" s="25" t="s">
        <v>195</v>
      </c>
      <c r="C119" s="5" t="s">
        <v>206</v>
      </c>
      <c r="D119" s="4"/>
      <c r="E119" s="5" t="s">
        <v>16</v>
      </c>
      <c r="F119" s="4" t="s">
        <v>17</v>
      </c>
      <c r="G119" s="4" t="s">
        <v>207</v>
      </c>
      <c r="H119" s="6">
        <v>0</v>
      </c>
      <c r="I119" s="6">
        <v>10.1</v>
      </c>
      <c r="J119" s="6">
        <v>10</v>
      </c>
      <c r="K119" s="6">
        <v>11.3</v>
      </c>
      <c r="L119" s="7">
        <v>10</v>
      </c>
      <c r="M119" s="10">
        <f>L119</f>
        <v>10</v>
      </c>
      <c r="N119" s="10">
        <f>M119</f>
        <v>10</v>
      </c>
    </row>
    <row r="120" spans="1:1015" ht="12.75" customHeight="1">
      <c r="A120" s="8" t="s">
        <v>165</v>
      </c>
      <c r="B120" s="25" t="s">
        <v>195</v>
      </c>
      <c r="C120" s="9" t="s">
        <v>171</v>
      </c>
      <c r="D120" s="8"/>
      <c r="E120" s="9" t="s">
        <v>16</v>
      </c>
      <c r="F120" s="8" t="s">
        <v>17</v>
      </c>
      <c r="G120" s="8" t="s">
        <v>172</v>
      </c>
      <c r="H120" s="10">
        <v>182.6</v>
      </c>
      <c r="I120" s="10">
        <v>101.85</v>
      </c>
      <c r="J120" s="10">
        <v>100</v>
      </c>
      <c r="K120" s="10">
        <v>396.45</v>
      </c>
      <c r="L120" s="7">
        <v>400</v>
      </c>
      <c r="M120" s="10">
        <f>L120</f>
        <v>400</v>
      </c>
      <c r="N120" s="10">
        <f>M120</f>
        <v>400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</row>
    <row r="121" spans="1:1015" ht="12.75" customHeight="1">
      <c r="A121" s="8" t="s">
        <v>165</v>
      </c>
      <c r="B121" s="25" t="s">
        <v>195</v>
      </c>
      <c r="C121" s="9" t="s">
        <v>196</v>
      </c>
      <c r="D121" s="8"/>
      <c r="E121" s="9" t="s">
        <v>16</v>
      </c>
      <c r="F121" s="8" t="s">
        <v>17</v>
      </c>
      <c r="G121" s="8" t="s">
        <v>197</v>
      </c>
      <c r="H121" s="10">
        <v>1170</v>
      </c>
      <c r="I121" s="10">
        <v>0</v>
      </c>
      <c r="J121" s="10">
        <v>0</v>
      </c>
      <c r="K121" s="10">
        <v>0</v>
      </c>
      <c r="L121" s="7">
        <v>0</v>
      </c>
      <c r="M121" s="10">
        <v>0</v>
      </c>
      <c r="N121" s="10">
        <v>0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</row>
    <row r="122" spans="1:1015" ht="12.75" customHeight="1">
      <c r="A122" s="4" t="s">
        <v>165</v>
      </c>
      <c r="B122" s="25" t="s">
        <v>195</v>
      </c>
      <c r="C122" s="5" t="s">
        <v>173</v>
      </c>
      <c r="D122" s="4"/>
      <c r="E122" s="5" t="s">
        <v>16</v>
      </c>
      <c r="F122" s="4" t="s">
        <v>17</v>
      </c>
      <c r="G122" s="4" t="s">
        <v>174</v>
      </c>
      <c r="H122" s="6">
        <v>198</v>
      </c>
      <c r="I122" s="6">
        <v>476.71</v>
      </c>
      <c r="J122" s="6">
        <v>300</v>
      </c>
      <c r="K122" s="6">
        <v>327.88</v>
      </c>
      <c r="L122" s="7">
        <v>330</v>
      </c>
      <c r="M122" s="10">
        <f>L122</f>
        <v>330</v>
      </c>
      <c r="N122" s="10">
        <f>M122</f>
        <v>330</v>
      </c>
    </row>
    <row r="123" spans="1:1015" ht="12.75" customHeight="1">
      <c r="A123" s="4" t="s">
        <v>165</v>
      </c>
      <c r="B123" s="25" t="s">
        <v>195</v>
      </c>
      <c r="C123" s="5" t="s">
        <v>208</v>
      </c>
      <c r="D123" s="4"/>
      <c r="E123" s="5" t="s">
        <v>16</v>
      </c>
      <c r="F123" s="4" t="s">
        <v>17</v>
      </c>
      <c r="G123" s="4" t="s">
        <v>209</v>
      </c>
      <c r="H123" s="6">
        <v>339.6</v>
      </c>
      <c r="I123" s="6">
        <v>0</v>
      </c>
      <c r="J123" s="6">
        <v>0</v>
      </c>
      <c r="K123" s="6">
        <v>0</v>
      </c>
      <c r="L123" s="7">
        <v>0</v>
      </c>
      <c r="M123" s="10">
        <v>0</v>
      </c>
      <c r="N123" s="10">
        <v>0</v>
      </c>
    </row>
    <row r="124" spans="1:1015" ht="12.75" customHeight="1">
      <c r="A124" s="4" t="s">
        <v>165</v>
      </c>
      <c r="B124" s="25" t="s">
        <v>195</v>
      </c>
      <c r="C124" s="5" t="s">
        <v>210</v>
      </c>
      <c r="D124" s="4"/>
      <c r="E124" s="5" t="s">
        <v>16</v>
      </c>
      <c r="F124" s="4" t="s">
        <v>17</v>
      </c>
      <c r="G124" s="4" t="s">
        <v>211</v>
      </c>
      <c r="H124" s="6">
        <v>76</v>
      </c>
      <c r="I124" s="6">
        <v>76</v>
      </c>
      <c r="J124" s="6">
        <v>0</v>
      </c>
      <c r="K124" s="6">
        <v>267</v>
      </c>
      <c r="L124" s="7">
        <v>0</v>
      </c>
      <c r="M124" s="10">
        <v>0</v>
      </c>
      <c r="N124" s="10">
        <v>0</v>
      </c>
    </row>
    <row r="125" spans="1:1015" ht="12.75" customHeight="1">
      <c r="A125" s="25" t="s">
        <v>195</v>
      </c>
      <c r="B125" s="25" t="s">
        <v>195</v>
      </c>
      <c r="C125" s="5" t="s">
        <v>212</v>
      </c>
      <c r="D125" s="4"/>
      <c r="E125" s="5" t="s">
        <v>16</v>
      </c>
      <c r="F125" s="4" t="s">
        <v>17</v>
      </c>
      <c r="G125" s="4" t="s">
        <v>213</v>
      </c>
      <c r="H125" s="6">
        <v>0</v>
      </c>
      <c r="I125" s="6">
        <v>0</v>
      </c>
      <c r="J125" s="6">
        <v>0</v>
      </c>
      <c r="K125" s="6">
        <v>0</v>
      </c>
      <c r="L125" s="7">
        <v>620</v>
      </c>
      <c r="M125" s="10">
        <f>L125</f>
        <v>620</v>
      </c>
      <c r="N125" s="10">
        <f>M125</f>
        <v>620</v>
      </c>
    </row>
    <row r="126" spans="1:1015" ht="12.75" customHeight="1">
      <c r="A126" s="4" t="s">
        <v>165</v>
      </c>
      <c r="B126" s="25" t="s">
        <v>195</v>
      </c>
      <c r="C126" s="5" t="s">
        <v>179</v>
      </c>
      <c r="D126" s="4"/>
      <c r="E126" s="5" t="s">
        <v>16</v>
      </c>
      <c r="F126" s="4" t="s">
        <v>17</v>
      </c>
      <c r="G126" s="4" t="s">
        <v>180</v>
      </c>
      <c r="H126" s="6">
        <v>1374.45</v>
      </c>
      <c r="I126" s="6">
        <v>1387.65</v>
      </c>
      <c r="J126" s="6">
        <v>1447</v>
      </c>
      <c r="K126" s="6">
        <v>1335.18</v>
      </c>
      <c r="L126" s="7">
        <v>2128</v>
      </c>
      <c r="M126" s="6">
        <v>2112</v>
      </c>
      <c r="N126" s="6">
        <v>2083</v>
      </c>
    </row>
    <row r="127" spans="1:1015" ht="12.75" customHeight="1">
      <c r="A127" s="4" t="s">
        <v>165</v>
      </c>
      <c r="B127" s="25" t="s">
        <v>195</v>
      </c>
      <c r="C127" s="5" t="s">
        <v>202</v>
      </c>
      <c r="D127" s="4"/>
      <c r="E127" s="5" t="s">
        <v>16</v>
      </c>
      <c r="F127" s="4" t="s">
        <v>17</v>
      </c>
      <c r="G127" s="4" t="s">
        <v>203</v>
      </c>
      <c r="H127" s="6">
        <v>321.82</v>
      </c>
      <c r="I127" s="6">
        <v>350.72</v>
      </c>
      <c r="J127" s="6">
        <v>396</v>
      </c>
      <c r="K127" s="6">
        <v>431.4</v>
      </c>
      <c r="L127" s="7">
        <v>420</v>
      </c>
      <c r="M127" s="6">
        <v>428</v>
      </c>
      <c r="N127" s="6">
        <v>437</v>
      </c>
    </row>
    <row r="128" spans="1:1015" ht="12.75" customHeight="1">
      <c r="A128" s="4" t="s">
        <v>165</v>
      </c>
      <c r="B128" s="25" t="s">
        <v>195</v>
      </c>
      <c r="C128" s="5" t="s">
        <v>214</v>
      </c>
      <c r="D128" s="4"/>
      <c r="E128" s="5" t="s">
        <v>16</v>
      </c>
      <c r="F128" s="4" t="s">
        <v>17</v>
      </c>
      <c r="G128" s="4" t="s">
        <v>215</v>
      </c>
      <c r="H128" s="6">
        <v>0</v>
      </c>
      <c r="I128" s="6">
        <v>330</v>
      </c>
      <c r="J128" s="6">
        <v>0</v>
      </c>
      <c r="K128" s="6">
        <v>0</v>
      </c>
      <c r="L128" s="7">
        <v>0</v>
      </c>
      <c r="M128" s="6">
        <v>0</v>
      </c>
      <c r="N128" s="6">
        <v>0</v>
      </c>
    </row>
    <row r="129" spans="1:1011" ht="12.75" customHeight="1">
      <c r="A129" s="4" t="s">
        <v>165</v>
      </c>
      <c r="B129" s="25" t="s">
        <v>195</v>
      </c>
      <c r="C129" s="5" t="s">
        <v>216</v>
      </c>
      <c r="D129" s="4"/>
      <c r="E129" s="5" t="s">
        <v>16</v>
      </c>
      <c r="F129" s="4" t="s">
        <v>17</v>
      </c>
      <c r="G129" s="4" t="s">
        <v>217</v>
      </c>
      <c r="H129" s="6">
        <v>0</v>
      </c>
      <c r="I129" s="6">
        <v>0</v>
      </c>
      <c r="J129" s="6">
        <v>0</v>
      </c>
      <c r="K129" s="6">
        <v>19.079999999999998</v>
      </c>
      <c r="L129" s="7">
        <v>20</v>
      </c>
      <c r="M129" s="6">
        <v>0</v>
      </c>
      <c r="N129" s="6">
        <v>0</v>
      </c>
    </row>
    <row r="130" spans="1:1011" ht="12.75" customHeight="1">
      <c r="A130" s="25" t="s">
        <v>195</v>
      </c>
      <c r="B130" s="25" t="s">
        <v>195</v>
      </c>
      <c r="C130" s="5" t="s">
        <v>218</v>
      </c>
      <c r="D130" s="4"/>
      <c r="E130" s="5" t="s">
        <v>16</v>
      </c>
      <c r="F130" s="4" t="s">
        <v>17</v>
      </c>
      <c r="G130" s="4" t="s">
        <v>219</v>
      </c>
      <c r="H130" s="6">
        <v>0</v>
      </c>
      <c r="I130" s="6">
        <v>0</v>
      </c>
      <c r="J130" s="6">
        <v>0</v>
      </c>
      <c r="K130" s="6">
        <v>0</v>
      </c>
      <c r="L130" s="7">
        <v>15</v>
      </c>
      <c r="M130" s="6">
        <f>L130</f>
        <v>15</v>
      </c>
      <c r="N130" s="6">
        <f>M130</f>
        <v>15</v>
      </c>
    </row>
    <row r="131" spans="1:1011" ht="12.75" customHeight="1">
      <c r="A131" s="4" t="s">
        <v>165</v>
      </c>
      <c r="B131" s="25" t="s">
        <v>195</v>
      </c>
      <c r="C131" s="5" t="s">
        <v>184</v>
      </c>
      <c r="D131" s="4"/>
      <c r="E131" s="5" t="s">
        <v>16</v>
      </c>
      <c r="F131" s="4" t="s">
        <v>17</v>
      </c>
      <c r="G131" s="4" t="s">
        <v>185</v>
      </c>
      <c r="H131" s="6">
        <v>0</v>
      </c>
      <c r="I131" s="6">
        <v>0</v>
      </c>
      <c r="J131" s="6">
        <v>0</v>
      </c>
      <c r="K131" s="6">
        <v>0</v>
      </c>
      <c r="L131" s="7">
        <v>605</v>
      </c>
      <c r="M131" s="6">
        <v>0</v>
      </c>
      <c r="N131" s="6">
        <v>0</v>
      </c>
    </row>
    <row r="132" spans="1:1011" ht="12.75" customHeight="1">
      <c r="A132" s="4" t="s">
        <v>165</v>
      </c>
      <c r="B132" s="25" t="s">
        <v>195</v>
      </c>
      <c r="C132" s="5" t="s">
        <v>220</v>
      </c>
      <c r="D132" s="4"/>
      <c r="E132" s="5" t="s">
        <v>16</v>
      </c>
      <c r="F132" s="4" t="s">
        <v>17</v>
      </c>
      <c r="G132" s="4" t="s">
        <v>221</v>
      </c>
      <c r="H132" s="6">
        <v>0</v>
      </c>
      <c r="I132" s="6">
        <v>0</v>
      </c>
      <c r="J132" s="6">
        <v>0</v>
      </c>
      <c r="K132" s="6">
        <v>68.31</v>
      </c>
      <c r="L132" s="7">
        <v>0</v>
      </c>
      <c r="M132" s="6">
        <v>0</v>
      </c>
      <c r="N132" s="6">
        <v>0</v>
      </c>
    </row>
    <row r="133" spans="1:1011" ht="12.75" customHeight="1">
      <c r="A133" s="4" t="s">
        <v>165</v>
      </c>
      <c r="B133" s="25" t="s">
        <v>195</v>
      </c>
      <c r="C133" s="5" t="s">
        <v>222</v>
      </c>
      <c r="D133" s="4"/>
      <c r="E133" s="5" t="s">
        <v>16</v>
      </c>
      <c r="F133" s="4" t="s">
        <v>150</v>
      </c>
      <c r="G133" s="4" t="s">
        <v>223</v>
      </c>
      <c r="H133" s="6">
        <v>0</v>
      </c>
      <c r="I133" s="6">
        <v>0</v>
      </c>
      <c r="J133" s="6">
        <v>0</v>
      </c>
      <c r="K133" s="6">
        <v>6.75</v>
      </c>
      <c r="L133" s="7">
        <v>0</v>
      </c>
      <c r="M133" s="6">
        <v>0</v>
      </c>
      <c r="N133" s="6">
        <v>0</v>
      </c>
    </row>
    <row r="134" spans="1:1011" ht="12.75" customHeight="1">
      <c r="A134" s="1" t="s">
        <v>224</v>
      </c>
      <c r="B134" s="1"/>
      <c r="C134" s="1"/>
      <c r="D134" s="1"/>
      <c r="E134" s="16" t="s">
        <v>31</v>
      </c>
      <c r="F134" s="16"/>
      <c r="G134" s="1" t="s">
        <v>225</v>
      </c>
      <c r="H134" s="2">
        <f t="shared" ref="H134:N134" si="16">H117+H118+SUM(H119:H133)</f>
        <v>41010.639999999999</v>
      </c>
      <c r="I134" s="2">
        <f t="shared" si="16"/>
        <v>45403.83</v>
      </c>
      <c r="J134" s="2">
        <f t="shared" si="16"/>
        <v>50402</v>
      </c>
      <c r="K134" s="2">
        <f t="shared" si="16"/>
        <v>52350.45</v>
      </c>
      <c r="L134" s="3">
        <f t="shared" si="16"/>
        <v>55936</v>
      </c>
      <c r="M134" s="2">
        <f t="shared" si="16"/>
        <v>53761</v>
      </c>
      <c r="N134" s="2">
        <f t="shared" si="16"/>
        <v>54450</v>
      </c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</row>
    <row r="135" spans="1:1011" ht="12.75" customHeight="1">
      <c r="A135" s="4" t="s">
        <v>165</v>
      </c>
      <c r="B135" s="25" t="s">
        <v>166</v>
      </c>
      <c r="C135" s="5" t="s">
        <v>226</v>
      </c>
      <c r="D135" s="4"/>
      <c r="E135" s="5" t="s">
        <v>16</v>
      </c>
      <c r="F135" s="4" t="s">
        <v>17</v>
      </c>
      <c r="G135" s="4" t="s">
        <v>125</v>
      </c>
      <c r="H135" s="6">
        <v>0</v>
      </c>
      <c r="I135" s="6">
        <v>0</v>
      </c>
      <c r="J135" s="6">
        <v>0</v>
      </c>
      <c r="K135" s="6">
        <v>3052</v>
      </c>
      <c r="L135" s="7">
        <v>9918</v>
      </c>
      <c r="M135" s="10">
        <v>10116</v>
      </c>
      <c r="N135" s="10">
        <v>10318</v>
      </c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</row>
    <row r="136" spans="1:1011" ht="12.75" customHeight="1">
      <c r="A136" s="4" t="s">
        <v>227</v>
      </c>
      <c r="B136" s="4" t="s">
        <v>227</v>
      </c>
      <c r="C136" s="5" t="s">
        <v>226</v>
      </c>
      <c r="D136" s="4"/>
      <c r="E136" s="5" t="s">
        <v>16</v>
      </c>
      <c r="F136" s="4" t="s">
        <v>17</v>
      </c>
      <c r="G136" s="4" t="s">
        <v>228</v>
      </c>
      <c r="H136" s="6">
        <v>1084.8699999999999</v>
      </c>
      <c r="I136" s="6">
        <v>790</v>
      </c>
      <c r="J136" s="6">
        <v>800</v>
      </c>
      <c r="K136" s="6">
        <v>983.33</v>
      </c>
      <c r="L136" s="7">
        <v>1000</v>
      </c>
      <c r="M136" s="10">
        <v>0</v>
      </c>
      <c r="N136" s="10">
        <v>0</v>
      </c>
    </row>
    <row r="137" spans="1:1011" ht="12.75" customHeight="1">
      <c r="A137" s="4" t="s">
        <v>229</v>
      </c>
      <c r="B137" s="4" t="s">
        <v>229</v>
      </c>
      <c r="C137" s="5" t="s">
        <v>226</v>
      </c>
      <c r="D137" s="4"/>
      <c r="E137" s="5" t="s">
        <v>16</v>
      </c>
      <c r="F137" s="4" t="s">
        <v>17</v>
      </c>
      <c r="G137" s="4" t="s">
        <v>230</v>
      </c>
      <c r="H137" s="6">
        <v>209.51</v>
      </c>
      <c r="I137" s="6">
        <v>319.85000000000002</v>
      </c>
      <c r="J137" s="6">
        <v>330</v>
      </c>
      <c r="K137" s="6">
        <v>351.72</v>
      </c>
      <c r="L137" s="7">
        <v>400</v>
      </c>
      <c r="M137" s="10">
        <v>408</v>
      </c>
      <c r="N137" s="10">
        <v>416</v>
      </c>
    </row>
    <row r="138" spans="1:1011" ht="12.75" customHeight="1">
      <c r="A138" s="1" t="s">
        <v>231</v>
      </c>
      <c r="B138" s="1"/>
      <c r="C138" s="1"/>
      <c r="D138" s="1"/>
      <c r="E138" s="16" t="s">
        <v>31</v>
      </c>
      <c r="F138" s="16"/>
      <c r="G138" s="1" t="s">
        <v>232</v>
      </c>
      <c r="H138" s="2">
        <f t="shared" ref="H138:N138" si="17">SUM(H135:H137)</f>
        <v>1294.3799999999999</v>
      </c>
      <c r="I138" s="2">
        <f t="shared" si="17"/>
        <v>1109.8499999999999</v>
      </c>
      <c r="J138" s="2">
        <f t="shared" si="17"/>
        <v>1130</v>
      </c>
      <c r="K138" s="2">
        <f t="shared" si="17"/>
        <v>4387.05</v>
      </c>
      <c r="L138" s="3">
        <f t="shared" si="17"/>
        <v>11318</v>
      </c>
      <c r="M138" s="2">
        <f t="shared" si="17"/>
        <v>10524</v>
      </c>
      <c r="N138" s="2">
        <f t="shared" si="17"/>
        <v>10734</v>
      </c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</row>
    <row r="139" spans="1:1011" ht="12.75" customHeight="1">
      <c r="A139" s="1" t="s">
        <v>233</v>
      </c>
      <c r="B139" s="1"/>
      <c r="C139" s="1"/>
      <c r="D139" s="1"/>
      <c r="E139" s="1"/>
      <c r="F139" s="1"/>
      <c r="G139" s="1" t="s">
        <v>234</v>
      </c>
      <c r="H139" s="2">
        <f t="shared" ref="H139:N139" si="18">H106+H108+H116+H134+H138</f>
        <v>102287.28000000001</v>
      </c>
      <c r="I139" s="2">
        <f t="shared" si="18"/>
        <v>112498.38000000002</v>
      </c>
      <c r="J139" s="2">
        <f t="shared" si="18"/>
        <v>109528</v>
      </c>
      <c r="K139" s="2">
        <f t="shared" si="18"/>
        <v>123968.69999999998</v>
      </c>
      <c r="L139" s="3">
        <f t="shared" si="18"/>
        <v>140667</v>
      </c>
      <c r="M139" s="2">
        <f t="shared" si="18"/>
        <v>125087</v>
      </c>
      <c r="N139" s="2">
        <f t="shared" si="18"/>
        <v>127044</v>
      </c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</row>
    <row r="140" spans="1:1011" ht="12.75" customHeight="1">
      <c r="A140" s="27"/>
      <c r="B140" s="27"/>
      <c r="C140" s="27"/>
      <c r="D140" s="27"/>
      <c r="E140" s="27"/>
      <c r="F140" s="27"/>
      <c r="G140" s="27"/>
      <c r="H140" s="28"/>
      <c r="I140" s="28"/>
      <c r="J140" s="28"/>
      <c r="K140" s="28"/>
      <c r="L140"/>
      <c r="M140" s="28"/>
      <c r="N140" s="28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</row>
    <row r="141" spans="1:1011" ht="12.75" customHeight="1">
      <c r="A141" s="52" t="s">
        <v>235</v>
      </c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</row>
    <row r="142" spans="1:1011" ht="12.75" customHeight="1">
      <c r="A142" s="1" t="s">
        <v>1</v>
      </c>
      <c r="B142" s="1" t="s">
        <v>2</v>
      </c>
      <c r="C142" s="1" t="s">
        <v>3</v>
      </c>
      <c r="D142" s="1" t="s">
        <v>4</v>
      </c>
      <c r="E142" s="1" t="s">
        <v>5</v>
      </c>
      <c r="F142" s="1" t="s">
        <v>6</v>
      </c>
      <c r="G142" s="1" t="s">
        <v>7</v>
      </c>
      <c r="H142" s="2" t="s">
        <v>8</v>
      </c>
      <c r="I142" s="2" t="s">
        <v>9</v>
      </c>
      <c r="J142" s="2" t="s">
        <v>10</v>
      </c>
      <c r="K142" s="2" t="s">
        <v>11</v>
      </c>
      <c r="L142" s="3" t="s">
        <v>12</v>
      </c>
      <c r="M142" s="2" t="s">
        <v>13</v>
      </c>
      <c r="N142" s="2" t="s">
        <v>14</v>
      </c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</row>
    <row r="143" spans="1:1011" ht="12.75" customHeight="1">
      <c r="A143" s="4" t="s">
        <v>165</v>
      </c>
      <c r="B143" s="25" t="s">
        <v>166</v>
      </c>
      <c r="C143" s="5" t="s">
        <v>173</v>
      </c>
      <c r="D143" s="4"/>
      <c r="E143" s="5" t="s">
        <v>16</v>
      </c>
      <c r="F143" s="4" t="s">
        <v>17</v>
      </c>
      <c r="G143" s="4" t="s">
        <v>174</v>
      </c>
      <c r="H143" s="6">
        <v>0</v>
      </c>
      <c r="I143" s="6">
        <v>401.83</v>
      </c>
      <c r="J143" s="6">
        <v>400</v>
      </c>
      <c r="K143" s="6">
        <v>0</v>
      </c>
      <c r="L143" s="7">
        <v>100</v>
      </c>
      <c r="M143" s="10">
        <f t="shared" ref="M143:N146" si="19">L143</f>
        <v>100</v>
      </c>
      <c r="N143" s="10">
        <f t="shared" si="19"/>
        <v>100</v>
      </c>
    </row>
    <row r="144" spans="1:1011" ht="12.75" customHeight="1">
      <c r="A144" s="4" t="s">
        <v>165</v>
      </c>
      <c r="B144" s="25" t="s">
        <v>166</v>
      </c>
      <c r="C144" s="5" t="s">
        <v>175</v>
      </c>
      <c r="D144" s="4"/>
      <c r="E144" s="5" t="s">
        <v>16</v>
      </c>
      <c r="F144" s="4" t="s">
        <v>17</v>
      </c>
      <c r="G144" s="4" t="s">
        <v>176</v>
      </c>
      <c r="H144" s="6">
        <v>0</v>
      </c>
      <c r="I144" s="6">
        <v>0</v>
      </c>
      <c r="J144" s="6">
        <v>100</v>
      </c>
      <c r="K144" s="6">
        <v>144</v>
      </c>
      <c r="L144" s="7">
        <v>150</v>
      </c>
      <c r="M144" s="10">
        <f t="shared" si="19"/>
        <v>150</v>
      </c>
      <c r="N144" s="10">
        <f t="shared" si="19"/>
        <v>150</v>
      </c>
    </row>
    <row r="145" spans="1:1015" ht="12.75" customHeight="1">
      <c r="A145" s="4" t="s">
        <v>165</v>
      </c>
      <c r="B145" s="25" t="s">
        <v>166</v>
      </c>
      <c r="C145" s="5" t="s">
        <v>236</v>
      </c>
      <c r="D145" s="4"/>
      <c r="E145" s="5" t="s">
        <v>16</v>
      </c>
      <c r="F145" s="4" t="s">
        <v>17</v>
      </c>
      <c r="G145" s="4" t="s">
        <v>237</v>
      </c>
      <c r="H145" s="6">
        <v>697.44</v>
      </c>
      <c r="I145" s="6">
        <v>124</v>
      </c>
      <c r="J145" s="6">
        <v>130</v>
      </c>
      <c r="K145" s="6">
        <v>0</v>
      </c>
      <c r="L145" s="7">
        <v>150</v>
      </c>
      <c r="M145" s="10">
        <f t="shared" si="19"/>
        <v>150</v>
      </c>
      <c r="N145" s="10">
        <f t="shared" si="19"/>
        <v>150</v>
      </c>
    </row>
    <row r="146" spans="1:1015" ht="12.75" customHeight="1">
      <c r="A146" s="4" t="s">
        <v>165</v>
      </c>
      <c r="B146" s="25" t="s">
        <v>166</v>
      </c>
      <c r="C146" s="5" t="s">
        <v>210</v>
      </c>
      <c r="D146" s="4"/>
      <c r="E146" s="5" t="s">
        <v>16</v>
      </c>
      <c r="F146" s="4" t="s">
        <v>17</v>
      </c>
      <c r="G146" s="4" t="s">
        <v>211</v>
      </c>
      <c r="H146" s="6">
        <v>71.62</v>
      </c>
      <c r="I146" s="6">
        <v>63.85</v>
      </c>
      <c r="J146" s="6">
        <v>70</v>
      </c>
      <c r="K146" s="6">
        <v>0</v>
      </c>
      <c r="L146" s="7">
        <v>100</v>
      </c>
      <c r="M146" s="10">
        <f t="shared" si="19"/>
        <v>100</v>
      </c>
      <c r="N146" s="10">
        <f t="shared" si="19"/>
        <v>100</v>
      </c>
    </row>
    <row r="147" spans="1:1015" ht="12.75" customHeight="1">
      <c r="A147" s="1" t="s">
        <v>238</v>
      </c>
      <c r="B147" s="1"/>
      <c r="C147" s="1"/>
      <c r="D147" s="1"/>
      <c r="E147" s="16" t="s">
        <v>31</v>
      </c>
      <c r="F147" s="16"/>
      <c r="G147" s="1" t="s">
        <v>239</v>
      </c>
      <c r="H147" s="2">
        <f t="shared" ref="H147:N147" si="20">SUM(H143:H146)</f>
        <v>769.06000000000006</v>
      </c>
      <c r="I147" s="2">
        <f t="shared" si="20"/>
        <v>589.67999999999995</v>
      </c>
      <c r="J147" s="2">
        <f t="shared" si="20"/>
        <v>700</v>
      </c>
      <c r="K147" s="2">
        <f t="shared" si="20"/>
        <v>144</v>
      </c>
      <c r="L147" s="3">
        <f t="shared" si="20"/>
        <v>500</v>
      </c>
      <c r="M147" s="2">
        <f t="shared" si="20"/>
        <v>500</v>
      </c>
      <c r="N147" s="2">
        <f t="shared" si="20"/>
        <v>500</v>
      </c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</row>
    <row r="148" spans="1:1015" ht="12.75" customHeight="1">
      <c r="A148" s="8" t="s">
        <v>165</v>
      </c>
      <c r="B148" s="25" t="s">
        <v>166</v>
      </c>
      <c r="C148" s="9" t="s">
        <v>173</v>
      </c>
      <c r="D148" s="8"/>
      <c r="E148" s="9" t="s">
        <v>16</v>
      </c>
      <c r="F148" s="8" t="s">
        <v>17</v>
      </c>
      <c r="G148" s="8" t="s">
        <v>174</v>
      </c>
      <c r="H148" s="10">
        <v>541.79999999999995</v>
      </c>
      <c r="I148" s="10">
        <v>0</v>
      </c>
      <c r="J148" s="10">
        <v>500</v>
      </c>
      <c r="K148" s="10">
        <v>0</v>
      </c>
      <c r="L148" s="7">
        <v>1500</v>
      </c>
      <c r="M148" s="10">
        <f>L148</f>
        <v>1500</v>
      </c>
      <c r="N148" s="10">
        <f>M148</f>
        <v>1500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</row>
    <row r="149" spans="1:1015" ht="12.75" customHeight="1">
      <c r="A149" s="8" t="s">
        <v>165</v>
      </c>
      <c r="B149" s="25" t="s">
        <v>166</v>
      </c>
      <c r="C149" s="9" t="s">
        <v>198</v>
      </c>
      <c r="D149" s="8"/>
      <c r="E149" s="9" t="s">
        <v>16</v>
      </c>
      <c r="F149" s="8" t="s">
        <v>17</v>
      </c>
      <c r="G149" s="8" t="s">
        <v>199</v>
      </c>
      <c r="H149" s="10">
        <v>0</v>
      </c>
      <c r="I149" s="10">
        <v>120</v>
      </c>
      <c r="J149" s="10">
        <v>0</v>
      </c>
      <c r="K149" s="10">
        <v>0</v>
      </c>
      <c r="L149" s="7">
        <v>0</v>
      </c>
      <c r="M149" s="10">
        <v>0</v>
      </c>
      <c r="N149" s="10">
        <v>0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</row>
    <row r="150" spans="1:1015" ht="12.75" customHeight="1">
      <c r="A150" s="8" t="s">
        <v>165</v>
      </c>
      <c r="B150" s="25" t="s">
        <v>166</v>
      </c>
      <c r="C150" s="9" t="s">
        <v>210</v>
      </c>
      <c r="D150" s="8"/>
      <c r="E150" s="9" t="s">
        <v>16</v>
      </c>
      <c r="F150" s="8" t="s">
        <v>17</v>
      </c>
      <c r="G150" s="8" t="s">
        <v>211</v>
      </c>
      <c r="H150" s="10">
        <v>0</v>
      </c>
      <c r="I150" s="10">
        <v>0</v>
      </c>
      <c r="J150" s="10">
        <v>0</v>
      </c>
      <c r="K150" s="10">
        <v>442.85</v>
      </c>
      <c r="L150" s="7">
        <v>1450</v>
      </c>
      <c r="M150" s="10">
        <v>450</v>
      </c>
      <c r="N150" s="10">
        <f>M150</f>
        <v>450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</row>
    <row r="151" spans="1:1015" ht="12.75" customHeight="1">
      <c r="A151" s="8" t="s">
        <v>165</v>
      </c>
      <c r="B151" s="25" t="s">
        <v>166</v>
      </c>
      <c r="C151" s="9" t="s">
        <v>240</v>
      </c>
      <c r="D151" s="8"/>
      <c r="E151" s="9" t="s">
        <v>16</v>
      </c>
      <c r="F151" s="8" t="s">
        <v>17</v>
      </c>
      <c r="G151" s="8" t="s">
        <v>241</v>
      </c>
      <c r="H151" s="10">
        <v>0</v>
      </c>
      <c r="I151" s="10">
        <v>0</v>
      </c>
      <c r="J151" s="10">
        <v>0</v>
      </c>
      <c r="K151" s="10">
        <v>1000</v>
      </c>
      <c r="L151" s="7">
        <v>0</v>
      </c>
      <c r="M151" s="10">
        <v>0</v>
      </c>
      <c r="N151" s="10">
        <v>0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</row>
    <row r="152" spans="1:1015" ht="12.75" customHeight="1">
      <c r="A152" s="1" t="s">
        <v>242</v>
      </c>
      <c r="B152" s="1"/>
      <c r="C152" s="1"/>
      <c r="D152" s="1"/>
      <c r="E152" s="16" t="s">
        <v>31</v>
      </c>
      <c r="F152" s="16"/>
      <c r="G152" s="1" t="s">
        <v>243</v>
      </c>
      <c r="H152" s="2">
        <f t="shared" ref="H152:N152" si="21">SUM(H148:H151)</f>
        <v>541.79999999999995</v>
      </c>
      <c r="I152" s="2">
        <f t="shared" si="21"/>
        <v>120</v>
      </c>
      <c r="J152" s="2">
        <f t="shared" si="21"/>
        <v>500</v>
      </c>
      <c r="K152" s="2">
        <f t="shared" si="21"/>
        <v>1442.85</v>
      </c>
      <c r="L152" s="3">
        <f t="shared" si="21"/>
        <v>2950</v>
      </c>
      <c r="M152" s="2">
        <f t="shared" si="21"/>
        <v>1950</v>
      </c>
      <c r="N152" s="2">
        <f t="shared" si="21"/>
        <v>1950</v>
      </c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  <c r="ADS152" s="17"/>
      <c r="ADT152" s="17"/>
      <c r="ADU152" s="17"/>
      <c r="ADV152" s="17"/>
      <c r="ADW152" s="17"/>
      <c r="ADX152" s="17"/>
      <c r="ADY152" s="17"/>
      <c r="ADZ152" s="17"/>
      <c r="AEA152" s="17"/>
      <c r="AEB152" s="17"/>
      <c r="AEC152" s="17"/>
      <c r="AED152" s="17"/>
      <c r="AEE152" s="17"/>
      <c r="AEF152" s="17"/>
      <c r="AEG152" s="17"/>
      <c r="AEH152" s="17"/>
      <c r="AEI152" s="17"/>
      <c r="AEJ152" s="17"/>
      <c r="AEK152" s="17"/>
      <c r="AEL152" s="17"/>
      <c r="AEM152" s="17"/>
      <c r="AEN152" s="17"/>
      <c r="AEO152" s="17"/>
      <c r="AEP152" s="17"/>
      <c r="AEQ152" s="17"/>
      <c r="AER152" s="17"/>
      <c r="AES152" s="17"/>
      <c r="AET152" s="17"/>
      <c r="AEU152" s="17"/>
      <c r="AEV152" s="17"/>
      <c r="AEW152" s="17"/>
      <c r="AEX152" s="17"/>
      <c r="AEY152" s="17"/>
      <c r="AEZ152" s="17"/>
      <c r="AFA152" s="17"/>
      <c r="AFB152" s="17"/>
      <c r="AFC152" s="17"/>
      <c r="AFD152" s="17"/>
      <c r="AFE152" s="17"/>
      <c r="AFF152" s="17"/>
      <c r="AFG152" s="17"/>
      <c r="AFH152" s="17"/>
      <c r="AFI152" s="17"/>
      <c r="AFJ152" s="17"/>
      <c r="AFK152" s="17"/>
      <c r="AFL152" s="17"/>
      <c r="AFM152" s="17"/>
      <c r="AFN152" s="17"/>
      <c r="AFO152" s="17"/>
      <c r="AFP152" s="17"/>
      <c r="AFQ152" s="17"/>
      <c r="AFR152" s="17"/>
      <c r="AFS152" s="17"/>
      <c r="AFT152" s="17"/>
      <c r="AFU152" s="17"/>
      <c r="AFV152" s="17"/>
      <c r="AFW152" s="17"/>
      <c r="AFX152" s="17"/>
      <c r="AFY152" s="17"/>
      <c r="AFZ152" s="17"/>
      <c r="AGA152" s="17"/>
      <c r="AGB152" s="17"/>
      <c r="AGC152" s="17"/>
      <c r="AGD152" s="17"/>
      <c r="AGE152" s="17"/>
      <c r="AGF152" s="17"/>
      <c r="AGG152" s="17"/>
      <c r="AGH152" s="17"/>
      <c r="AGI152" s="17"/>
      <c r="AGJ152" s="17"/>
      <c r="AGK152" s="17"/>
      <c r="AGL152" s="17"/>
      <c r="AGM152" s="17"/>
      <c r="AGN152" s="17"/>
      <c r="AGO152" s="17"/>
      <c r="AGP152" s="17"/>
      <c r="AGQ152" s="17"/>
      <c r="AGR152" s="17"/>
      <c r="AGS152" s="17"/>
      <c r="AGT152" s="17"/>
      <c r="AGU152" s="17"/>
      <c r="AGV152" s="17"/>
      <c r="AGW152" s="17"/>
      <c r="AGX152" s="17"/>
      <c r="AGY152" s="17"/>
      <c r="AGZ152" s="17"/>
      <c r="AHA152" s="17"/>
      <c r="AHB152" s="17"/>
      <c r="AHC152" s="17"/>
      <c r="AHD152" s="17"/>
      <c r="AHE152" s="17"/>
      <c r="AHF152" s="17"/>
      <c r="AHG152" s="17"/>
      <c r="AHH152" s="17"/>
      <c r="AHI152" s="17"/>
      <c r="AHJ152" s="17"/>
      <c r="AHK152" s="17"/>
      <c r="AHL152" s="17"/>
      <c r="AHM152" s="17"/>
      <c r="AHN152" s="17"/>
      <c r="AHO152" s="17"/>
      <c r="AHP152" s="17"/>
      <c r="AHQ152" s="17"/>
      <c r="AHR152" s="17"/>
      <c r="AHS152" s="17"/>
      <c r="AHT152" s="17"/>
      <c r="AHU152" s="17"/>
      <c r="AHV152" s="17"/>
      <c r="AHW152" s="17"/>
      <c r="AHX152" s="17"/>
      <c r="AHY152" s="17"/>
      <c r="AHZ152" s="17"/>
      <c r="AIA152" s="17"/>
      <c r="AIB152" s="17"/>
      <c r="AIC152" s="17"/>
      <c r="AID152" s="17"/>
      <c r="AIE152" s="17"/>
      <c r="AIF152" s="17"/>
      <c r="AIG152" s="17"/>
      <c r="AIH152" s="17"/>
      <c r="AII152" s="17"/>
      <c r="AIJ152" s="17"/>
      <c r="AIK152" s="17"/>
      <c r="AIL152" s="17"/>
      <c r="AIM152" s="17"/>
      <c r="AIN152" s="17"/>
      <c r="AIO152" s="17"/>
      <c r="AIP152" s="17"/>
      <c r="AIQ152" s="17"/>
      <c r="AIR152" s="17"/>
      <c r="AIS152" s="17"/>
      <c r="AIT152" s="17"/>
      <c r="AIU152" s="17"/>
      <c r="AIV152" s="17"/>
      <c r="AIW152" s="17"/>
      <c r="AIX152" s="17"/>
      <c r="AIY152" s="17"/>
      <c r="AIZ152" s="17"/>
      <c r="AJA152" s="17"/>
      <c r="AJB152" s="17"/>
      <c r="AJC152" s="17"/>
      <c r="AJD152" s="17"/>
      <c r="AJE152" s="17"/>
      <c r="AJF152" s="17"/>
      <c r="AJG152" s="17"/>
      <c r="AJH152" s="17"/>
      <c r="AJI152" s="17"/>
      <c r="AJJ152" s="17"/>
      <c r="AJK152" s="17"/>
      <c r="AJL152" s="17"/>
      <c r="AJM152" s="17"/>
      <c r="AJN152" s="17"/>
      <c r="AJO152" s="17"/>
      <c r="AJP152" s="17"/>
      <c r="AJQ152" s="17"/>
      <c r="AJR152" s="17"/>
      <c r="AJS152" s="17"/>
      <c r="AJT152" s="17"/>
      <c r="AJU152" s="17"/>
      <c r="AJV152" s="17"/>
      <c r="AJW152" s="17"/>
      <c r="AJX152" s="17"/>
      <c r="AJY152" s="17"/>
      <c r="AJZ152" s="17"/>
      <c r="AKA152" s="17"/>
      <c r="AKB152" s="17"/>
      <c r="AKC152" s="17"/>
      <c r="AKD152" s="17"/>
      <c r="AKE152" s="17"/>
      <c r="AKF152" s="17"/>
      <c r="AKG152" s="17"/>
      <c r="AKH152" s="17"/>
      <c r="AKI152" s="17"/>
      <c r="AKJ152" s="17"/>
      <c r="AKK152" s="17"/>
      <c r="AKL152" s="17"/>
      <c r="AKM152" s="17"/>
      <c r="AKN152" s="17"/>
      <c r="AKO152" s="17"/>
      <c r="AKP152" s="17"/>
      <c r="AKQ152" s="17"/>
      <c r="AKR152" s="17"/>
      <c r="AKS152" s="17"/>
      <c r="AKT152" s="17"/>
      <c r="AKU152" s="17"/>
      <c r="AKV152" s="17"/>
      <c r="AKW152" s="17"/>
      <c r="AKX152" s="17"/>
      <c r="AKY152" s="17"/>
      <c r="AKZ152" s="17"/>
      <c r="ALA152" s="17"/>
      <c r="ALB152" s="17"/>
      <c r="ALC152" s="17"/>
      <c r="ALD152" s="17"/>
      <c r="ALE152" s="17"/>
      <c r="ALF152" s="17"/>
      <c r="ALG152" s="17"/>
      <c r="ALH152" s="17"/>
      <c r="ALI152" s="17"/>
      <c r="ALJ152" s="17"/>
      <c r="ALK152" s="17"/>
      <c r="ALL152" s="17"/>
      <c r="ALM152" s="17"/>
      <c r="ALN152" s="17"/>
      <c r="ALO152" s="17"/>
      <c r="ALP152" s="17"/>
      <c r="ALQ152" s="17"/>
      <c r="ALR152" s="17"/>
      <c r="ALS152" s="17"/>
      <c r="ALT152" s="17"/>
      <c r="ALU152" s="17"/>
      <c r="ALV152" s="17"/>
      <c r="ALW152" s="17"/>
    </row>
    <row r="153" spans="1:1015" ht="12.75" customHeight="1">
      <c r="A153" s="1" t="s">
        <v>244</v>
      </c>
      <c r="B153" s="1"/>
      <c r="C153" s="1"/>
      <c r="D153" s="1"/>
      <c r="E153" s="1"/>
      <c r="F153" s="1"/>
      <c r="G153" s="1" t="s">
        <v>234</v>
      </c>
      <c r="H153" s="2">
        <f t="shared" ref="H153:N153" si="22">H147+H152</f>
        <v>1310.8600000000001</v>
      </c>
      <c r="I153" s="2">
        <f t="shared" si="22"/>
        <v>709.68</v>
      </c>
      <c r="J153" s="2">
        <f t="shared" si="22"/>
        <v>1200</v>
      </c>
      <c r="K153" s="2">
        <f t="shared" si="22"/>
        <v>1586.85</v>
      </c>
      <c r="L153" s="3">
        <f t="shared" si="22"/>
        <v>3450</v>
      </c>
      <c r="M153" s="2">
        <f t="shared" si="22"/>
        <v>2450</v>
      </c>
      <c r="N153" s="2">
        <f t="shared" si="22"/>
        <v>2450</v>
      </c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7"/>
      <c r="ALB153" s="17"/>
      <c r="ALC153" s="17"/>
      <c r="ALD153" s="17"/>
      <c r="ALE153" s="17"/>
      <c r="ALF153" s="17"/>
      <c r="ALG153" s="17"/>
      <c r="ALH153" s="17"/>
      <c r="ALI153" s="17"/>
      <c r="ALJ153" s="17"/>
      <c r="ALK153" s="17"/>
      <c r="ALL153" s="17"/>
      <c r="ALM153" s="17"/>
      <c r="ALN153" s="17"/>
      <c r="ALO153" s="17"/>
      <c r="ALP153" s="17"/>
      <c r="ALQ153" s="17"/>
      <c r="ALR153" s="17"/>
      <c r="ALS153" s="17"/>
      <c r="ALT153" s="17"/>
      <c r="ALU153" s="17"/>
      <c r="ALV153" s="17"/>
      <c r="ALW153" s="17"/>
    </row>
    <row r="154" spans="1:1015" ht="12.75" customHeight="1">
      <c r="A154" s="27"/>
      <c r="B154" s="27"/>
      <c r="C154" s="27"/>
      <c r="D154" s="27"/>
      <c r="E154" s="27"/>
      <c r="F154" s="27"/>
      <c r="G154" s="27"/>
      <c r="H154" s="28"/>
      <c r="I154" s="28"/>
      <c r="J154" s="28"/>
      <c r="K154" s="28"/>
      <c r="L154"/>
      <c r="M154" s="28"/>
      <c r="N154" s="28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  <c r="ADS154" s="17"/>
      <c r="ADT154" s="17"/>
      <c r="ADU154" s="17"/>
      <c r="ADV154" s="17"/>
      <c r="ADW154" s="17"/>
      <c r="ADX154" s="17"/>
      <c r="ADY154" s="17"/>
      <c r="ADZ154" s="17"/>
      <c r="AEA154" s="17"/>
      <c r="AEB154" s="17"/>
      <c r="AEC154" s="17"/>
      <c r="AED154" s="17"/>
      <c r="AEE154" s="17"/>
      <c r="AEF154" s="17"/>
      <c r="AEG154" s="17"/>
      <c r="AEH154" s="17"/>
      <c r="AEI154" s="17"/>
      <c r="AEJ154" s="17"/>
      <c r="AEK154" s="17"/>
      <c r="AEL154" s="17"/>
      <c r="AEM154" s="17"/>
      <c r="AEN154" s="17"/>
      <c r="AEO154" s="17"/>
      <c r="AEP154" s="17"/>
      <c r="AEQ154" s="17"/>
      <c r="AER154" s="17"/>
      <c r="AES154" s="17"/>
      <c r="AET154" s="17"/>
      <c r="AEU154" s="17"/>
      <c r="AEV154" s="17"/>
      <c r="AEW154" s="17"/>
      <c r="AEX154" s="17"/>
      <c r="AEY154" s="17"/>
      <c r="AEZ154" s="17"/>
      <c r="AFA154" s="17"/>
      <c r="AFB154" s="17"/>
      <c r="AFC154" s="17"/>
      <c r="AFD154" s="17"/>
      <c r="AFE154" s="17"/>
      <c r="AFF154" s="17"/>
      <c r="AFG154" s="17"/>
      <c r="AFH154" s="17"/>
      <c r="AFI154" s="17"/>
      <c r="AFJ154" s="17"/>
      <c r="AFK154" s="17"/>
      <c r="AFL154" s="17"/>
      <c r="AFM154" s="17"/>
      <c r="AFN154" s="17"/>
      <c r="AFO154" s="17"/>
      <c r="AFP154" s="17"/>
      <c r="AFQ154" s="17"/>
      <c r="AFR154" s="17"/>
      <c r="AFS154" s="17"/>
      <c r="AFT154" s="17"/>
      <c r="AFU154" s="17"/>
      <c r="AFV154" s="17"/>
      <c r="AFW154" s="17"/>
      <c r="AFX154" s="17"/>
      <c r="AFY154" s="17"/>
      <c r="AFZ154" s="17"/>
      <c r="AGA154" s="17"/>
      <c r="AGB154" s="17"/>
      <c r="AGC154" s="17"/>
      <c r="AGD154" s="17"/>
      <c r="AGE154" s="17"/>
      <c r="AGF154" s="17"/>
      <c r="AGG154" s="17"/>
      <c r="AGH154" s="17"/>
      <c r="AGI154" s="17"/>
      <c r="AGJ154" s="17"/>
      <c r="AGK154" s="17"/>
      <c r="AGL154" s="17"/>
      <c r="AGM154" s="17"/>
      <c r="AGN154" s="17"/>
      <c r="AGO154" s="17"/>
      <c r="AGP154" s="17"/>
      <c r="AGQ154" s="17"/>
      <c r="AGR154" s="17"/>
      <c r="AGS154" s="17"/>
      <c r="AGT154" s="17"/>
      <c r="AGU154" s="17"/>
      <c r="AGV154" s="17"/>
      <c r="AGW154" s="17"/>
      <c r="AGX154" s="17"/>
      <c r="AGY154" s="17"/>
      <c r="AGZ154" s="17"/>
      <c r="AHA154" s="17"/>
      <c r="AHB154" s="17"/>
      <c r="AHC154" s="17"/>
      <c r="AHD154" s="17"/>
      <c r="AHE154" s="17"/>
      <c r="AHF154" s="17"/>
      <c r="AHG154" s="17"/>
      <c r="AHH154" s="17"/>
      <c r="AHI154" s="17"/>
      <c r="AHJ154" s="17"/>
      <c r="AHK154" s="17"/>
      <c r="AHL154" s="17"/>
      <c r="AHM154" s="17"/>
      <c r="AHN154" s="17"/>
      <c r="AHO154" s="17"/>
      <c r="AHP154" s="17"/>
      <c r="AHQ154" s="17"/>
      <c r="AHR154" s="17"/>
      <c r="AHS154" s="17"/>
      <c r="AHT154" s="17"/>
      <c r="AHU154" s="17"/>
      <c r="AHV154" s="17"/>
      <c r="AHW154" s="17"/>
      <c r="AHX154" s="17"/>
      <c r="AHY154" s="17"/>
      <c r="AHZ154" s="17"/>
      <c r="AIA154" s="17"/>
      <c r="AIB154" s="17"/>
      <c r="AIC154" s="17"/>
      <c r="AID154" s="17"/>
      <c r="AIE154" s="17"/>
      <c r="AIF154" s="17"/>
      <c r="AIG154" s="17"/>
      <c r="AIH154" s="17"/>
      <c r="AII154" s="17"/>
      <c r="AIJ154" s="17"/>
      <c r="AIK154" s="17"/>
      <c r="AIL154" s="17"/>
      <c r="AIM154" s="17"/>
      <c r="AIN154" s="17"/>
      <c r="AIO154" s="17"/>
      <c r="AIP154" s="17"/>
      <c r="AIQ154" s="17"/>
      <c r="AIR154" s="17"/>
      <c r="AIS154" s="17"/>
      <c r="AIT154" s="17"/>
      <c r="AIU154" s="17"/>
      <c r="AIV154" s="17"/>
      <c r="AIW154" s="17"/>
      <c r="AIX154" s="17"/>
      <c r="AIY154" s="17"/>
      <c r="AIZ154" s="17"/>
      <c r="AJA154" s="17"/>
      <c r="AJB154" s="17"/>
      <c r="AJC154" s="17"/>
      <c r="AJD154" s="17"/>
      <c r="AJE154" s="17"/>
      <c r="AJF154" s="17"/>
      <c r="AJG154" s="17"/>
      <c r="AJH154" s="17"/>
      <c r="AJI154" s="17"/>
      <c r="AJJ154" s="17"/>
      <c r="AJK154" s="17"/>
      <c r="AJL154" s="17"/>
      <c r="AJM154" s="17"/>
      <c r="AJN154" s="17"/>
      <c r="AJO154" s="17"/>
      <c r="AJP154" s="17"/>
      <c r="AJQ154" s="17"/>
      <c r="AJR154" s="17"/>
      <c r="AJS154" s="17"/>
      <c r="AJT154" s="17"/>
      <c r="AJU154" s="17"/>
      <c r="AJV154" s="17"/>
      <c r="AJW154" s="17"/>
      <c r="AJX154" s="17"/>
      <c r="AJY154" s="17"/>
      <c r="AJZ154" s="17"/>
      <c r="AKA154" s="17"/>
      <c r="AKB154" s="17"/>
      <c r="AKC154" s="17"/>
      <c r="AKD154" s="17"/>
      <c r="AKE154" s="17"/>
      <c r="AKF154" s="17"/>
      <c r="AKG154" s="17"/>
      <c r="AKH154" s="17"/>
      <c r="AKI154" s="17"/>
      <c r="AKJ154" s="17"/>
      <c r="AKK154" s="17"/>
      <c r="AKL154" s="17"/>
      <c r="AKM154" s="17"/>
      <c r="AKN154" s="17"/>
      <c r="AKO154" s="17"/>
      <c r="AKP154" s="17"/>
      <c r="AKQ154" s="17"/>
      <c r="AKR154" s="17"/>
      <c r="AKS154" s="17"/>
      <c r="AKT154" s="17"/>
      <c r="AKU154" s="17"/>
      <c r="AKV154" s="17"/>
      <c r="AKW154" s="17"/>
      <c r="AKX154" s="17"/>
      <c r="AKY154" s="17"/>
      <c r="AKZ154" s="17"/>
      <c r="ALA154" s="17"/>
      <c r="ALB154" s="17"/>
      <c r="ALC154" s="17"/>
      <c r="ALD154" s="17"/>
      <c r="ALE154" s="17"/>
      <c r="ALF154" s="17"/>
      <c r="ALG154" s="17"/>
      <c r="ALH154" s="17"/>
      <c r="ALI154" s="17"/>
      <c r="ALJ154" s="17"/>
      <c r="ALK154" s="17"/>
      <c r="ALL154" s="17"/>
      <c r="ALM154" s="17"/>
      <c r="ALN154" s="17"/>
      <c r="ALO154" s="17"/>
      <c r="ALP154" s="17"/>
      <c r="ALQ154" s="17"/>
      <c r="ALR154" s="17"/>
      <c r="ALS154" s="17"/>
      <c r="ALT154" s="17"/>
      <c r="ALU154" s="17"/>
      <c r="ALV154" s="17"/>
      <c r="ALW154" s="17"/>
    </row>
    <row r="155" spans="1:1015" ht="12.75" customHeight="1">
      <c r="A155" s="52" t="s">
        <v>245</v>
      </c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7"/>
      <c r="ALB155" s="17"/>
      <c r="ALC155" s="17"/>
      <c r="ALD155" s="17"/>
      <c r="ALE155" s="17"/>
      <c r="ALF155" s="17"/>
      <c r="ALG155" s="17"/>
      <c r="ALH155" s="17"/>
      <c r="ALI155" s="17"/>
      <c r="ALJ155" s="17"/>
      <c r="ALK155" s="17"/>
      <c r="ALL155" s="17"/>
      <c r="ALM155" s="17"/>
      <c r="ALN155" s="17"/>
      <c r="ALO155" s="17"/>
      <c r="ALP155" s="17"/>
      <c r="ALQ155" s="17"/>
      <c r="ALR155" s="17"/>
      <c r="ALS155" s="17"/>
      <c r="ALT155" s="17"/>
      <c r="ALU155" s="17"/>
      <c r="ALV155" s="17"/>
      <c r="ALW155" s="17"/>
    </row>
    <row r="156" spans="1:1015" ht="12.75" customHeight="1">
      <c r="A156" s="1" t="s">
        <v>1</v>
      </c>
      <c r="B156" s="1" t="s">
        <v>2</v>
      </c>
      <c r="C156" s="1" t="s">
        <v>3</v>
      </c>
      <c r="D156" s="1" t="s">
        <v>4</v>
      </c>
      <c r="E156" s="1" t="s">
        <v>5</v>
      </c>
      <c r="F156" s="1" t="s">
        <v>6</v>
      </c>
      <c r="G156" s="1" t="s">
        <v>7</v>
      </c>
      <c r="H156" s="2" t="s">
        <v>8</v>
      </c>
      <c r="I156" s="2" t="s">
        <v>9</v>
      </c>
      <c r="J156" s="2" t="s">
        <v>10</v>
      </c>
      <c r="K156" s="2" t="s">
        <v>11</v>
      </c>
      <c r="L156" s="3" t="s">
        <v>12</v>
      </c>
      <c r="M156" s="2" t="s">
        <v>13</v>
      </c>
      <c r="N156" s="2" t="s">
        <v>14</v>
      </c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  <c r="ADS156" s="17"/>
      <c r="ADT156" s="17"/>
      <c r="ADU156" s="17"/>
      <c r="ADV156" s="17"/>
      <c r="ADW156" s="17"/>
      <c r="ADX156" s="17"/>
      <c r="ADY156" s="17"/>
      <c r="ADZ156" s="17"/>
      <c r="AEA156" s="17"/>
      <c r="AEB156" s="17"/>
      <c r="AEC156" s="17"/>
      <c r="AED156" s="17"/>
      <c r="AEE156" s="17"/>
      <c r="AEF156" s="17"/>
      <c r="AEG156" s="17"/>
      <c r="AEH156" s="17"/>
      <c r="AEI156" s="17"/>
      <c r="AEJ156" s="17"/>
      <c r="AEK156" s="17"/>
      <c r="AEL156" s="17"/>
      <c r="AEM156" s="17"/>
      <c r="AEN156" s="17"/>
      <c r="AEO156" s="17"/>
      <c r="AEP156" s="17"/>
      <c r="AEQ156" s="17"/>
      <c r="AER156" s="17"/>
      <c r="AES156" s="17"/>
      <c r="AET156" s="17"/>
      <c r="AEU156" s="17"/>
      <c r="AEV156" s="17"/>
      <c r="AEW156" s="17"/>
      <c r="AEX156" s="17"/>
      <c r="AEY156" s="17"/>
      <c r="AEZ156" s="17"/>
      <c r="AFA156" s="17"/>
      <c r="AFB156" s="17"/>
      <c r="AFC156" s="17"/>
      <c r="AFD156" s="17"/>
      <c r="AFE156" s="17"/>
      <c r="AFF156" s="17"/>
      <c r="AFG156" s="17"/>
      <c r="AFH156" s="17"/>
      <c r="AFI156" s="17"/>
      <c r="AFJ156" s="17"/>
      <c r="AFK156" s="17"/>
      <c r="AFL156" s="17"/>
      <c r="AFM156" s="17"/>
      <c r="AFN156" s="17"/>
      <c r="AFO156" s="17"/>
      <c r="AFP156" s="17"/>
      <c r="AFQ156" s="17"/>
      <c r="AFR156" s="17"/>
      <c r="AFS156" s="17"/>
      <c r="AFT156" s="17"/>
      <c r="AFU156" s="17"/>
      <c r="AFV156" s="17"/>
      <c r="AFW156" s="17"/>
      <c r="AFX156" s="17"/>
      <c r="AFY156" s="17"/>
      <c r="AFZ156" s="17"/>
      <c r="AGA156" s="17"/>
      <c r="AGB156" s="17"/>
      <c r="AGC156" s="17"/>
      <c r="AGD156" s="17"/>
      <c r="AGE156" s="17"/>
      <c r="AGF156" s="17"/>
      <c r="AGG156" s="17"/>
      <c r="AGH156" s="17"/>
      <c r="AGI156" s="17"/>
      <c r="AGJ156" s="17"/>
      <c r="AGK156" s="17"/>
      <c r="AGL156" s="17"/>
      <c r="AGM156" s="17"/>
      <c r="AGN156" s="17"/>
      <c r="AGO156" s="17"/>
      <c r="AGP156" s="17"/>
      <c r="AGQ156" s="17"/>
      <c r="AGR156" s="17"/>
      <c r="AGS156" s="17"/>
      <c r="AGT156" s="17"/>
      <c r="AGU156" s="17"/>
      <c r="AGV156" s="17"/>
      <c r="AGW156" s="17"/>
      <c r="AGX156" s="17"/>
      <c r="AGY156" s="17"/>
      <c r="AGZ156" s="17"/>
      <c r="AHA156" s="17"/>
      <c r="AHB156" s="17"/>
      <c r="AHC156" s="17"/>
      <c r="AHD156" s="17"/>
      <c r="AHE156" s="17"/>
      <c r="AHF156" s="17"/>
      <c r="AHG156" s="17"/>
      <c r="AHH156" s="17"/>
      <c r="AHI156" s="17"/>
      <c r="AHJ156" s="17"/>
      <c r="AHK156" s="17"/>
      <c r="AHL156" s="17"/>
      <c r="AHM156" s="17"/>
      <c r="AHN156" s="17"/>
      <c r="AHO156" s="17"/>
      <c r="AHP156" s="17"/>
      <c r="AHQ156" s="17"/>
      <c r="AHR156" s="17"/>
      <c r="AHS156" s="17"/>
      <c r="AHT156" s="17"/>
      <c r="AHU156" s="17"/>
      <c r="AHV156" s="17"/>
      <c r="AHW156" s="17"/>
      <c r="AHX156" s="17"/>
      <c r="AHY156" s="17"/>
      <c r="AHZ156" s="17"/>
      <c r="AIA156" s="17"/>
      <c r="AIB156" s="17"/>
      <c r="AIC156" s="17"/>
      <c r="AID156" s="17"/>
      <c r="AIE156" s="17"/>
      <c r="AIF156" s="17"/>
      <c r="AIG156" s="17"/>
      <c r="AIH156" s="17"/>
      <c r="AII156" s="17"/>
      <c r="AIJ156" s="17"/>
      <c r="AIK156" s="17"/>
      <c r="AIL156" s="17"/>
      <c r="AIM156" s="17"/>
      <c r="AIN156" s="17"/>
      <c r="AIO156" s="17"/>
      <c r="AIP156" s="17"/>
      <c r="AIQ156" s="17"/>
      <c r="AIR156" s="17"/>
      <c r="AIS156" s="17"/>
      <c r="AIT156" s="17"/>
      <c r="AIU156" s="17"/>
      <c r="AIV156" s="17"/>
      <c r="AIW156" s="17"/>
      <c r="AIX156" s="17"/>
      <c r="AIY156" s="17"/>
      <c r="AIZ156" s="17"/>
      <c r="AJA156" s="17"/>
      <c r="AJB156" s="17"/>
      <c r="AJC156" s="17"/>
      <c r="AJD156" s="17"/>
      <c r="AJE156" s="17"/>
      <c r="AJF156" s="17"/>
      <c r="AJG156" s="17"/>
      <c r="AJH156" s="17"/>
      <c r="AJI156" s="17"/>
      <c r="AJJ156" s="17"/>
      <c r="AJK156" s="17"/>
      <c r="AJL156" s="17"/>
      <c r="AJM156" s="17"/>
      <c r="AJN156" s="17"/>
      <c r="AJO156" s="17"/>
      <c r="AJP156" s="17"/>
      <c r="AJQ156" s="17"/>
      <c r="AJR156" s="17"/>
      <c r="AJS156" s="17"/>
      <c r="AJT156" s="17"/>
      <c r="AJU156" s="17"/>
      <c r="AJV156" s="17"/>
      <c r="AJW156" s="17"/>
      <c r="AJX156" s="17"/>
      <c r="AJY156" s="17"/>
      <c r="AJZ156" s="17"/>
      <c r="AKA156" s="17"/>
      <c r="AKB156" s="17"/>
      <c r="AKC156" s="17"/>
      <c r="AKD156" s="17"/>
      <c r="AKE156" s="17"/>
      <c r="AKF156" s="17"/>
      <c r="AKG156" s="17"/>
      <c r="AKH156" s="17"/>
      <c r="AKI156" s="17"/>
      <c r="AKJ156" s="17"/>
      <c r="AKK156" s="17"/>
      <c r="AKL156" s="17"/>
      <c r="AKM156" s="17"/>
      <c r="AKN156" s="17"/>
      <c r="AKO156" s="17"/>
      <c r="AKP156" s="17"/>
      <c r="AKQ156" s="17"/>
      <c r="AKR156" s="17"/>
      <c r="AKS156" s="17"/>
      <c r="AKT156" s="17"/>
      <c r="AKU156" s="17"/>
      <c r="AKV156" s="17"/>
      <c r="AKW156" s="17"/>
      <c r="AKX156" s="17"/>
      <c r="AKY156" s="17"/>
      <c r="AKZ156" s="17"/>
      <c r="ALA156" s="17"/>
      <c r="ALB156" s="17"/>
      <c r="ALC156" s="17"/>
      <c r="ALD156" s="17"/>
      <c r="ALE156" s="17"/>
      <c r="ALF156" s="17"/>
      <c r="ALG156" s="17"/>
      <c r="ALH156" s="17"/>
      <c r="ALI156" s="17"/>
      <c r="ALJ156" s="17"/>
      <c r="ALK156" s="17"/>
      <c r="ALL156" s="17"/>
      <c r="ALM156" s="17"/>
      <c r="ALN156" s="17"/>
      <c r="ALO156" s="17"/>
      <c r="ALP156" s="17"/>
      <c r="ALQ156" s="17"/>
      <c r="ALR156" s="17"/>
      <c r="ALS156" s="17"/>
      <c r="ALT156" s="17"/>
      <c r="ALU156" s="17"/>
      <c r="ALV156" s="17"/>
      <c r="ALW156" s="17"/>
    </row>
    <row r="157" spans="1:1015" ht="12.75" customHeight="1">
      <c r="A157" s="8" t="s">
        <v>165</v>
      </c>
      <c r="B157" s="25" t="s">
        <v>166</v>
      </c>
      <c r="C157" s="9" t="s">
        <v>200</v>
      </c>
      <c r="D157" s="8"/>
      <c r="E157" s="9" t="s">
        <v>16</v>
      </c>
      <c r="F157" s="8" t="s">
        <v>17</v>
      </c>
      <c r="G157" s="8" t="s">
        <v>246</v>
      </c>
      <c r="H157" s="10">
        <v>0</v>
      </c>
      <c r="I157" s="10">
        <v>0</v>
      </c>
      <c r="J157" s="10">
        <v>1000</v>
      </c>
      <c r="K157" s="10">
        <v>1429.84</v>
      </c>
      <c r="L157" s="7">
        <v>5000</v>
      </c>
      <c r="M157" s="10">
        <f>L157</f>
        <v>5000</v>
      </c>
      <c r="N157" s="10">
        <f>M157</f>
        <v>5000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</row>
    <row r="158" spans="1:1015" ht="12.75" customHeight="1">
      <c r="A158" s="1" t="s">
        <v>247</v>
      </c>
      <c r="B158" s="1"/>
      <c r="C158" s="1"/>
      <c r="D158" s="1"/>
      <c r="E158" s="16" t="s">
        <v>31</v>
      </c>
      <c r="F158" s="16"/>
      <c r="G158" s="1" t="s">
        <v>248</v>
      </c>
      <c r="H158" s="2">
        <f t="shared" ref="H158:N158" si="23">SUM(H157:H157)</f>
        <v>0</v>
      </c>
      <c r="I158" s="2">
        <f t="shared" si="23"/>
        <v>0</v>
      </c>
      <c r="J158" s="2">
        <f t="shared" si="23"/>
        <v>1000</v>
      </c>
      <c r="K158" s="2">
        <f t="shared" si="23"/>
        <v>1429.84</v>
      </c>
      <c r="L158" s="3">
        <f t="shared" si="23"/>
        <v>5000</v>
      </c>
      <c r="M158" s="2">
        <f t="shared" si="23"/>
        <v>5000</v>
      </c>
      <c r="N158" s="2">
        <f t="shared" si="23"/>
        <v>5000</v>
      </c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</row>
    <row r="159" spans="1:1015" ht="12.75" customHeight="1">
      <c r="A159" s="5" t="s">
        <v>249</v>
      </c>
      <c r="B159" s="5" t="s">
        <v>249</v>
      </c>
      <c r="C159" s="5" t="s">
        <v>169</v>
      </c>
      <c r="D159" s="4"/>
      <c r="E159" s="5" t="s">
        <v>118</v>
      </c>
      <c r="F159" s="4" t="s">
        <v>17</v>
      </c>
      <c r="G159" s="29" t="s">
        <v>170</v>
      </c>
      <c r="H159" s="30">
        <v>32.65</v>
      </c>
      <c r="I159" s="30">
        <v>93.04</v>
      </c>
      <c r="J159" s="30">
        <v>0</v>
      </c>
      <c r="K159" s="30">
        <v>542.65</v>
      </c>
      <c r="L159" s="31">
        <v>0</v>
      </c>
      <c r="M159" s="30">
        <v>0</v>
      </c>
      <c r="N159" s="30">
        <v>0</v>
      </c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</row>
    <row r="160" spans="1:1015" ht="12.75" customHeight="1">
      <c r="A160" s="5" t="s">
        <v>249</v>
      </c>
      <c r="B160" s="5" t="s">
        <v>249</v>
      </c>
      <c r="C160" s="5" t="s">
        <v>171</v>
      </c>
      <c r="D160" s="4"/>
      <c r="E160" s="5" t="s">
        <v>118</v>
      </c>
      <c r="F160" s="4" t="s">
        <v>17</v>
      </c>
      <c r="G160" s="29" t="s">
        <v>172</v>
      </c>
      <c r="H160" s="30">
        <v>33.200000000000003</v>
      </c>
      <c r="I160" s="30">
        <v>16.3</v>
      </c>
      <c r="J160" s="30">
        <v>0</v>
      </c>
      <c r="K160" s="30">
        <v>52.4</v>
      </c>
      <c r="L160" s="31">
        <v>0</v>
      </c>
      <c r="M160" s="30">
        <v>0</v>
      </c>
      <c r="N160" s="30">
        <v>0</v>
      </c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</row>
    <row r="161" spans="1:1011" ht="12.75" customHeight="1">
      <c r="A161" s="5" t="s">
        <v>249</v>
      </c>
      <c r="B161" s="5" t="s">
        <v>249</v>
      </c>
      <c r="C161" s="5" t="s">
        <v>173</v>
      </c>
      <c r="D161" s="4"/>
      <c r="E161" s="5" t="s">
        <v>118</v>
      </c>
      <c r="F161" s="4" t="s">
        <v>17</v>
      </c>
      <c r="G161" s="29" t="s">
        <v>174</v>
      </c>
      <c r="H161" s="30">
        <v>80.09</v>
      </c>
      <c r="I161" s="30">
        <v>55.3</v>
      </c>
      <c r="J161" s="30">
        <v>0</v>
      </c>
      <c r="K161" s="30">
        <v>119.04</v>
      </c>
      <c r="L161" s="31">
        <v>0</v>
      </c>
      <c r="M161" s="30">
        <v>0</v>
      </c>
      <c r="N161" s="30">
        <v>0</v>
      </c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  <c r="ADS161" s="17"/>
      <c r="ADT161" s="17"/>
      <c r="ADU161" s="17"/>
      <c r="ADV161" s="17"/>
      <c r="ADW161" s="17"/>
      <c r="ADX161" s="17"/>
      <c r="ADY161" s="17"/>
      <c r="ADZ161" s="17"/>
      <c r="AEA161" s="17"/>
      <c r="AEB161" s="17"/>
      <c r="AEC161" s="17"/>
      <c r="AED161" s="17"/>
      <c r="AEE161" s="17"/>
      <c r="AEF161" s="17"/>
      <c r="AEG161" s="17"/>
      <c r="AEH161" s="17"/>
      <c r="AEI161" s="17"/>
      <c r="AEJ161" s="17"/>
      <c r="AEK161" s="17"/>
      <c r="AEL161" s="17"/>
      <c r="AEM161" s="17"/>
      <c r="AEN161" s="17"/>
      <c r="AEO161" s="17"/>
      <c r="AEP161" s="17"/>
      <c r="AEQ161" s="17"/>
      <c r="AER161" s="17"/>
      <c r="AES161" s="17"/>
      <c r="AET161" s="17"/>
      <c r="AEU161" s="17"/>
      <c r="AEV161" s="17"/>
      <c r="AEW161" s="17"/>
      <c r="AEX161" s="17"/>
      <c r="AEY161" s="17"/>
      <c r="AEZ161" s="17"/>
      <c r="AFA161" s="17"/>
      <c r="AFB161" s="17"/>
      <c r="AFC161" s="17"/>
      <c r="AFD161" s="17"/>
      <c r="AFE161" s="17"/>
      <c r="AFF161" s="17"/>
      <c r="AFG161" s="17"/>
      <c r="AFH161" s="17"/>
      <c r="AFI161" s="17"/>
      <c r="AFJ161" s="17"/>
      <c r="AFK161" s="17"/>
      <c r="AFL161" s="17"/>
      <c r="AFM161" s="17"/>
      <c r="AFN161" s="17"/>
      <c r="AFO161" s="17"/>
      <c r="AFP161" s="17"/>
      <c r="AFQ161" s="17"/>
      <c r="AFR161" s="17"/>
      <c r="AFS161" s="17"/>
      <c r="AFT161" s="17"/>
      <c r="AFU161" s="17"/>
      <c r="AFV161" s="17"/>
      <c r="AFW161" s="17"/>
      <c r="AFX161" s="17"/>
      <c r="AFY161" s="17"/>
      <c r="AFZ161" s="17"/>
      <c r="AGA161" s="17"/>
      <c r="AGB161" s="17"/>
      <c r="AGC161" s="17"/>
      <c r="AGD161" s="17"/>
      <c r="AGE161" s="17"/>
      <c r="AGF161" s="17"/>
      <c r="AGG161" s="17"/>
      <c r="AGH161" s="17"/>
      <c r="AGI161" s="17"/>
      <c r="AGJ161" s="17"/>
      <c r="AGK161" s="17"/>
      <c r="AGL161" s="17"/>
      <c r="AGM161" s="17"/>
      <c r="AGN161" s="17"/>
      <c r="AGO161" s="17"/>
      <c r="AGP161" s="17"/>
      <c r="AGQ161" s="17"/>
      <c r="AGR161" s="17"/>
      <c r="AGS161" s="17"/>
      <c r="AGT161" s="17"/>
      <c r="AGU161" s="17"/>
      <c r="AGV161" s="17"/>
      <c r="AGW161" s="17"/>
      <c r="AGX161" s="17"/>
      <c r="AGY161" s="17"/>
      <c r="AGZ161" s="17"/>
      <c r="AHA161" s="17"/>
      <c r="AHB161" s="17"/>
      <c r="AHC161" s="17"/>
      <c r="AHD161" s="17"/>
      <c r="AHE161" s="17"/>
      <c r="AHF161" s="17"/>
      <c r="AHG161" s="17"/>
      <c r="AHH161" s="17"/>
      <c r="AHI161" s="17"/>
      <c r="AHJ161" s="17"/>
      <c r="AHK161" s="17"/>
      <c r="AHL161" s="17"/>
      <c r="AHM161" s="17"/>
      <c r="AHN161" s="17"/>
      <c r="AHO161" s="17"/>
      <c r="AHP161" s="17"/>
      <c r="AHQ161" s="17"/>
      <c r="AHR161" s="17"/>
      <c r="AHS161" s="17"/>
      <c r="AHT161" s="17"/>
      <c r="AHU161" s="17"/>
      <c r="AHV161" s="17"/>
      <c r="AHW161" s="17"/>
      <c r="AHX161" s="17"/>
      <c r="AHY161" s="17"/>
      <c r="AHZ161" s="17"/>
      <c r="AIA161" s="17"/>
      <c r="AIB161" s="17"/>
      <c r="AIC161" s="17"/>
      <c r="AID161" s="17"/>
      <c r="AIE161" s="17"/>
      <c r="AIF161" s="17"/>
      <c r="AIG161" s="17"/>
      <c r="AIH161" s="17"/>
      <c r="AII161" s="17"/>
      <c r="AIJ161" s="17"/>
      <c r="AIK161" s="17"/>
      <c r="AIL161" s="17"/>
      <c r="AIM161" s="17"/>
      <c r="AIN161" s="17"/>
      <c r="AIO161" s="17"/>
      <c r="AIP161" s="17"/>
      <c r="AIQ161" s="17"/>
      <c r="AIR161" s="17"/>
      <c r="AIS161" s="17"/>
      <c r="AIT161" s="17"/>
      <c r="AIU161" s="17"/>
      <c r="AIV161" s="17"/>
      <c r="AIW161" s="17"/>
      <c r="AIX161" s="17"/>
      <c r="AIY161" s="17"/>
      <c r="AIZ161" s="17"/>
      <c r="AJA161" s="17"/>
      <c r="AJB161" s="17"/>
      <c r="AJC161" s="17"/>
      <c r="AJD161" s="17"/>
      <c r="AJE161" s="17"/>
      <c r="AJF161" s="17"/>
      <c r="AJG161" s="17"/>
      <c r="AJH161" s="17"/>
      <c r="AJI161" s="17"/>
      <c r="AJJ161" s="17"/>
      <c r="AJK161" s="17"/>
      <c r="AJL161" s="17"/>
      <c r="AJM161" s="17"/>
      <c r="AJN161" s="17"/>
      <c r="AJO161" s="17"/>
      <c r="AJP161" s="17"/>
      <c r="AJQ161" s="17"/>
      <c r="AJR161" s="17"/>
      <c r="AJS161" s="17"/>
      <c r="AJT161" s="17"/>
      <c r="AJU161" s="17"/>
      <c r="AJV161" s="17"/>
      <c r="AJW161" s="17"/>
      <c r="AJX161" s="17"/>
      <c r="AJY161" s="17"/>
      <c r="AJZ161" s="17"/>
      <c r="AKA161" s="17"/>
      <c r="AKB161" s="17"/>
      <c r="AKC161" s="17"/>
      <c r="AKD161" s="17"/>
      <c r="AKE161" s="17"/>
      <c r="AKF161" s="17"/>
      <c r="AKG161" s="17"/>
      <c r="AKH161" s="17"/>
      <c r="AKI161" s="17"/>
      <c r="AKJ161" s="17"/>
      <c r="AKK161" s="17"/>
      <c r="AKL161" s="17"/>
      <c r="AKM161" s="17"/>
      <c r="AKN161" s="17"/>
      <c r="AKO161" s="17"/>
      <c r="AKP161" s="17"/>
      <c r="AKQ161" s="17"/>
      <c r="AKR161" s="17"/>
      <c r="AKS161" s="17"/>
      <c r="AKT161" s="17"/>
      <c r="AKU161" s="17"/>
      <c r="AKV161" s="17"/>
      <c r="AKW161" s="17"/>
      <c r="AKX161" s="17"/>
      <c r="AKY161" s="17"/>
      <c r="AKZ161" s="17"/>
      <c r="ALA161" s="17"/>
      <c r="ALB161" s="17"/>
      <c r="ALC161" s="17"/>
      <c r="ALD161" s="17"/>
      <c r="ALE161" s="17"/>
      <c r="ALF161" s="17"/>
      <c r="ALG161" s="17"/>
      <c r="ALH161" s="17"/>
      <c r="ALI161" s="17"/>
      <c r="ALJ161" s="17"/>
      <c r="ALK161" s="17"/>
      <c r="ALL161" s="17"/>
      <c r="ALM161" s="17"/>
      <c r="ALN161" s="17"/>
      <c r="ALO161" s="17"/>
      <c r="ALP161" s="17"/>
      <c r="ALQ161" s="17"/>
      <c r="ALR161" s="17"/>
      <c r="ALS161" s="17"/>
      <c r="ALT161" s="17"/>
      <c r="ALU161" s="17"/>
      <c r="ALV161" s="17"/>
      <c r="ALW161" s="17"/>
    </row>
    <row r="162" spans="1:1011" ht="12.75" customHeight="1">
      <c r="A162" s="5" t="s">
        <v>249</v>
      </c>
      <c r="B162" s="5" t="s">
        <v>249</v>
      </c>
      <c r="C162" s="5" t="s">
        <v>175</v>
      </c>
      <c r="D162" s="4"/>
      <c r="E162" s="5" t="s">
        <v>118</v>
      </c>
      <c r="F162" s="4" t="s">
        <v>17</v>
      </c>
      <c r="G162" s="29" t="s">
        <v>176</v>
      </c>
      <c r="H162" s="30">
        <v>0</v>
      </c>
      <c r="I162" s="30">
        <v>30</v>
      </c>
      <c r="J162" s="30">
        <v>0</v>
      </c>
      <c r="K162" s="30">
        <v>200</v>
      </c>
      <c r="L162" s="31">
        <v>0</v>
      </c>
      <c r="M162" s="30">
        <v>0</v>
      </c>
      <c r="N162" s="30">
        <v>0</v>
      </c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</row>
    <row r="163" spans="1:1011" ht="12.75" customHeight="1">
      <c r="A163" s="5" t="s">
        <v>249</v>
      </c>
      <c r="B163" s="5" t="s">
        <v>249</v>
      </c>
      <c r="C163" s="5" t="s">
        <v>177</v>
      </c>
      <c r="D163" s="4"/>
      <c r="E163" s="5" t="s">
        <v>118</v>
      </c>
      <c r="F163" s="4" t="s">
        <v>17</v>
      </c>
      <c r="G163" s="29" t="s">
        <v>178</v>
      </c>
      <c r="H163" s="30">
        <v>30</v>
      </c>
      <c r="I163" s="30">
        <v>29.99</v>
      </c>
      <c r="J163" s="30">
        <v>0</v>
      </c>
      <c r="K163" s="30">
        <v>90</v>
      </c>
      <c r="L163" s="31">
        <v>0</v>
      </c>
      <c r="M163" s="30">
        <v>0</v>
      </c>
      <c r="N163" s="30">
        <v>0</v>
      </c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</row>
    <row r="164" spans="1:1011" ht="12.75" customHeight="1">
      <c r="A164" s="5" t="s">
        <v>249</v>
      </c>
      <c r="B164" s="5" t="s">
        <v>249</v>
      </c>
      <c r="C164" s="5" t="s">
        <v>250</v>
      </c>
      <c r="D164" s="4"/>
      <c r="E164" s="5" t="s">
        <v>118</v>
      </c>
      <c r="F164" s="4" t="s">
        <v>17</v>
      </c>
      <c r="G164" s="29" t="s">
        <v>251</v>
      </c>
      <c r="H164" s="30">
        <v>0</v>
      </c>
      <c r="I164" s="30">
        <v>0</v>
      </c>
      <c r="J164" s="30">
        <v>0</v>
      </c>
      <c r="K164" s="30">
        <v>268.13</v>
      </c>
      <c r="L164" s="31">
        <v>0</v>
      </c>
      <c r="M164" s="30">
        <v>0</v>
      </c>
      <c r="N164" s="30">
        <v>0</v>
      </c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7"/>
      <c r="ALB164" s="17"/>
      <c r="ALC164" s="17"/>
      <c r="ALD164" s="17"/>
      <c r="ALE164" s="17"/>
      <c r="ALF164" s="17"/>
      <c r="ALG164" s="17"/>
      <c r="ALH164" s="17"/>
      <c r="ALI164" s="17"/>
      <c r="ALJ164" s="17"/>
      <c r="ALK164" s="17"/>
      <c r="ALL164" s="17"/>
      <c r="ALM164" s="17"/>
      <c r="ALN164" s="17"/>
      <c r="ALO164" s="17"/>
      <c r="ALP164" s="17"/>
      <c r="ALQ164" s="17"/>
      <c r="ALR164" s="17"/>
      <c r="ALS164" s="17"/>
      <c r="ALT164" s="17"/>
      <c r="ALU164" s="17"/>
      <c r="ALV164" s="17"/>
      <c r="ALW164" s="17"/>
    </row>
    <row r="165" spans="1:1011" ht="12.75" customHeight="1">
      <c r="A165" s="5" t="s">
        <v>249</v>
      </c>
      <c r="B165" s="5" t="s">
        <v>249</v>
      </c>
      <c r="C165" s="5" t="s">
        <v>252</v>
      </c>
      <c r="D165" s="4"/>
      <c r="E165" s="5" t="s">
        <v>118</v>
      </c>
      <c r="F165" s="4" t="s">
        <v>17</v>
      </c>
      <c r="G165" s="29" t="s">
        <v>253</v>
      </c>
      <c r="H165" s="30">
        <v>0</v>
      </c>
      <c r="I165" s="30">
        <v>0</v>
      </c>
      <c r="J165" s="30">
        <v>0</v>
      </c>
      <c r="K165" s="30">
        <v>216.44</v>
      </c>
      <c r="L165" s="31">
        <v>0</v>
      </c>
      <c r="M165" s="30">
        <v>0</v>
      </c>
      <c r="N165" s="30">
        <v>0</v>
      </c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</row>
    <row r="166" spans="1:1011" ht="12.75" customHeight="1">
      <c r="A166" s="5" t="s">
        <v>249</v>
      </c>
      <c r="B166" s="5" t="s">
        <v>249</v>
      </c>
      <c r="C166" s="5" t="s">
        <v>179</v>
      </c>
      <c r="D166" s="4"/>
      <c r="E166" s="5" t="s">
        <v>118</v>
      </c>
      <c r="F166" s="4" t="s">
        <v>17</v>
      </c>
      <c r="G166" s="29" t="s">
        <v>180</v>
      </c>
      <c r="H166" s="30">
        <v>313.82</v>
      </c>
      <c r="I166" s="30">
        <v>139.5</v>
      </c>
      <c r="J166" s="30">
        <v>0</v>
      </c>
      <c r="K166" s="30">
        <v>952.3</v>
      </c>
      <c r="L166" s="31">
        <v>0</v>
      </c>
      <c r="M166" s="30">
        <v>0</v>
      </c>
      <c r="N166" s="30">
        <v>0</v>
      </c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7"/>
      <c r="ALB166" s="17"/>
      <c r="ALC166" s="17"/>
      <c r="ALD166" s="17"/>
      <c r="ALE166" s="17"/>
      <c r="ALF166" s="17"/>
      <c r="ALG166" s="17"/>
      <c r="ALH166" s="17"/>
      <c r="ALI166" s="17"/>
      <c r="ALJ166" s="17"/>
      <c r="ALK166" s="17"/>
      <c r="ALL166" s="17"/>
      <c r="ALM166" s="17"/>
      <c r="ALN166" s="17"/>
      <c r="ALO166" s="17"/>
      <c r="ALP166" s="17"/>
      <c r="ALQ166" s="17"/>
      <c r="ALR166" s="17"/>
      <c r="ALS166" s="17"/>
      <c r="ALT166" s="17"/>
      <c r="ALU166" s="17"/>
      <c r="ALV166" s="17"/>
      <c r="ALW166" s="17"/>
    </row>
    <row r="167" spans="1:1011" ht="12.75" customHeight="1">
      <c r="A167" s="5" t="s">
        <v>249</v>
      </c>
      <c r="B167" s="5" t="s">
        <v>249</v>
      </c>
      <c r="C167" s="5" t="s">
        <v>181</v>
      </c>
      <c r="D167" s="4"/>
      <c r="E167" s="5" t="s">
        <v>118</v>
      </c>
      <c r="F167" s="4" t="s">
        <v>17</v>
      </c>
      <c r="G167" s="4" t="s">
        <v>254</v>
      </c>
      <c r="H167" s="6">
        <v>74.42</v>
      </c>
      <c r="I167" s="6">
        <v>554.12</v>
      </c>
      <c r="J167" s="6">
        <v>5500</v>
      </c>
      <c r="K167" s="6">
        <v>3896.34</v>
      </c>
      <c r="L167" s="7">
        <v>1800</v>
      </c>
      <c r="M167" s="6">
        <v>1800</v>
      </c>
      <c r="N167" s="6">
        <v>1800</v>
      </c>
    </row>
    <row r="168" spans="1:1011" ht="12.75" customHeight="1">
      <c r="A168" s="5" t="s">
        <v>249</v>
      </c>
      <c r="B168" s="5" t="s">
        <v>249</v>
      </c>
      <c r="C168" s="5" t="s">
        <v>214</v>
      </c>
      <c r="D168" s="4"/>
      <c r="E168" s="5" t="s">
        <v>118</v>
      </c>
      <c r="F168" s="4" t="s">
        <v>17</v>
      </c>
      <c r="G168" s="4" t="s">
        <v>215</v>
      </c>
      <c r="H168" s="6">
        <v>1319.06</v>
      </c>
      <c r="I168" s="6">
        <v>225.8</v>
      </c>
      <c r="J168" s="6">
        <v>500</v>
      </c>
      <c r="K168" s="6">
        <v>952.2</v>
      </c>
      <c r="L168" s="7">
        <v>200</v>
      </c>
      <c r="M168" s="6">
        <v>200</v>
      </c>
      <c r="N168" s="6">
        <v>200</v>
      </c>
    </row>
    <row r="169" spans="1:1011" ht="12.75" customHeight="1">
      <c r="A169" s="1" t="s">
        <v>255</v>
      </c>
      <c r="B169" s="1"/>
      <c r="C169" s="1"/>
      <c r="D169" s="1"/>
      <c r="E169" s="16" t="s">
        <v>31</v>
      </c>
      <c r="F169" s="16"/>
      <c r="G169" s="1" t="s">
        <v>129</v>
      </c>
      <c r="H169" s="2">
        <f t="shared" ref="H169:N169" si="24">SUM(H159:H168)</f>
        <v>1883.2399999999998</v>
      </c>
      <c r="I169" s="2">
        <f t="shared" si="24"/>
        <v>1144.05</v>
      </c>
      <c r="J169" s="2">
        <f t="shared" si="24"/>
        <v>6000</v>
      </c>
      <c r="K169" s="2">
        <f t="shared" si="24"/>
        <v>7289.5</v>
      </c>
      <c r="L169" s="3">
        <f t="shared" si="24"/>
        <v>2000</v>
      </c>
      <c r="M169" s="2">
        <f t="shared" si="24"/>
        <v>2000</v>
      </c>
      <c r="N169" s="2">
        <f t="shared" si="24"/>
        <v>2000</v>
      </c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  <c r="ADS169" s="17"/>
      <c r="ADT169" s="17"/>
      <c r="ADU169" s="17"/>
      <c r="ADV169" s="17"/>
      <c r="ADW169" s="17"/>
      <c r="ADX169" s="17"/>
      <c r="ADY169" s="17"/>
      <c r="ADZ169" s="17"/>
      <c r="AEA169" s="17"/>
      <c r="AEB169" s="17"/>
      <c r="AEC169" s="17"/>
      <c r="AED169" s="17"/>
      <c r="AEE169" s="17"/>
      <c r="AEF169" s="17"/>
      <c r="AEG169" s="17"/>
      <c r="AEH169" s="17"/>
      <c r="AEI169" s="17"/>
      <c r="AEJ169" s="17"/>
      <c r="AEK169" s="17"/>
      <c r="AEL169" s="17"/>
      <c r="AEM169" s="17"/>
      <c r="AEN169" s="17"/>
      <c r="AEO169" s="17"/>
      <c r="AEP169" s="17"/>
      <c r="AEQ169" s="17"/>
      <c r="AER169" s="17"/>
      <c r="AES169" s="17"/>
      <c r="AET169" s="17"/>
      <c r="AEU169" s="17"/>
      <c r="AEV169" s="17"/>
      <c r="AEW169" s="17"/>
      <c r="AEX169" s="17"/>
      <c r="AEY169" s="17"/>
      <c r="AEZ169" s="17"/>
      <c r="AFA169" s="17"/>
      <c r="AFB169" s="17"/>
      <c r="AFC169" s="17"/>
      <c r="AFD169" s="17"/>
      <c r="AFE169" s="17"/>
      <c r="AFF169" s="17"/>
      <c r="AFG169" s="17"/>
      <c r="AFH169" s="17"/>
      <c r="AFI169" s="17"/>
      <c r="AFJ169" s="17"/>
      <c r="AFK169" s="17"/>
      <c r="AFL169" s="17"/>
      <c r="AFM169" s="17"/>
      <c r="AFN169" s="17"/>
      <c r="AFO169" s="17"/>
      <c r="AFP169" s="17"/>
      <c r="AFQ169" s="17"/>
      <c r="AFR169" s="17"/>
      <c r="AFS169" s="17"/>
      <c r="AFT169" s="17"/>
      <c r="AFU169" s="17"/>
      <c r="AFV169" s="17"/>
      <c r="AFW169" s="17"/>
      <c r="AFX169" s="17"/>
      <c r="AFY169" s="17"/>
      <c r="AFZ169" s="17"/>
      <c r="AGA169" s="17"/>
      <c r="AGB169" s="17"/>
      <c r="AGC169" s="17"/>
      <c r="AGD169" s="17"/>
      <c r="AGE169" s="17"/>
      <c r="AGF169" s="17"/>
      <c r="AGG169" s="17"/>
      <c r="AGH169" s="17"/>
      <c r="AGI169" s="17"/>
      <c r="AGJ169" s="17"/>
      <c r="AGK169" s="17"/>
      <c r="AGL169" s="17"/>
      <c r="AGM169" s="17"/>
      <c r="AGN169" s="17"/>
      <c r="AGO169" s="17"/>
      <c r="AGP169" s="17"/>
      <c r="AGQ169" s="17"/>
      <c r="AGR169" s="17"/>
      <c r="AGS169" s="17"/>
      <c r="AGT169" s="17"/>
      <c r="AGU169" s="17"/>
      <c r="AGV169" s="17"/>
      <c r="AGW169" s="17"/>
      <c r="AGX169" s="17"/>
      <c r="AGY169" s="17"/>
      <c r="AGZ169" s="17"/>
      <c r="AHA169" s="17"/>
      <c r="AHB169" s="17"/>
      <c r="AHC169" s="17"/>
      <c r="AHD169" s="17"/>
      <c r="AHE169" s="17"/>
      <c r="AHF169" s="17"/>
      <c r="AHG169" s="17"/>
      <c r="AHH169" s="17"/>
      <c r="AHI169" s="17"/>
      <c r="AHJ169" s="17"/>
      <c r="AHK169" s="17"/>
      <c r="AHL169" s="17"/>
      <c r="AHM169" s="17"/>
      <c r="AHN169" s="17"/>
      <c r="AHO169" s="17"/>
      <c r="AHP169" s="17"/>
      <c r="AHQ169" s="17"/>
      <c r="AHR169" s="17"/>
      <c r="AHS169" s="17"/>
      <c r="AHT169" s="17"/>
      <c r="AHU169" s="17"/>
      <c r="AHV169" s="17"/>
      <c r="AHW169" s="17"/>
      <c r="AHX169" s="17"/>
      <c r="AHY169" s="17"/>
      <c r="AHZ169" s="17"/>
      <c r="AIA169" s="17"/>
      <c r="AIB169" s="17"/>
      <c r="AIC169" s="17"/>
      <c r="AID169" s="17"/>
      <c r="AIE169" s="17"/>
      <c r="AIF169" s="17"/>
      <c r="AIG169" s="17"/>
      <c r="AIH169" s="17"/>
      <c r="AII169" s="17"/>
      <c r="AIJ169" s="17"/>
      <c r="AIK169" s="17"/>
      <c r="AIL169" s="17"/>
      <c r="AIM169" s="17"/>
      <c r="AIN169" s="17"/>
      <c r="AIO169" s="17"/>
      <c r="AIP169" s="17"/>
      <c r="AIQ169" s="17"/>
      <c r="AIR169" s="17"/>
      <c r="AIS169" s="17"/>
      <c r="AIT169" s="17"/>
      <c r="AIU169" s="17"/>
      <c r="AIV169" s="17"/>
      <c r="AIW169" s="17"/>
      <c r="AIX169" s="17"/>
      <c r="AIY169" s="17"/>
      <c r="AIZ169" s="17"/>
      <c r="AJA169" s="17"/>
      <c r="AJB169" s="17"/>
      <c r="AJC169" s="17"/>
      <c r="AJD169" s="17"/>
      <c r="AJE169" s="17"/>
      <c r="AJF169" s="17"/>
      <c r="AJG169" s="17"/>
      <c r="AJH169" s="17"/>
      <c r="AJI169" s="17"/>
      <c r="AJJ169" s="17"/>
      <c r="AJK169" s="17"/>
      <c r="AJL169" s="17"/>
      <c r="AJM169" s="17"/>
      <c r="AJN169" s="17"/>
      <c r="AJO169" s="17"/>
      <c r="AJP169" s="17"/>
      <c r="AJQ169" s="17"/>
      <c r="AJR169" s="17"/>
      <c r="AJS169" s="17"/>
      <c r="AJT169" s="17"/>
      <c r="AJU169" s="17"/>
      <c r="AJV169" s="17"/>
      <c r="AJW169" s="17"/>
      <c r="AJX169" s="17"/>
      <c r="AJY169" s="17"/>
      <c r="AJZ169" s="17"/>
      <c r="AKA169" s="17"/>
      <c r="AKB169" s="17"/>
      <c r="AKC169" s="17"/>
      <c r="AKD169" s="17"/>
      <c r="AKE169" s="17"/>
      <c r="AKF169" s="17"/>
      <c r="AKG169" s="17"/>
      <c r="AKH169" s="17"/>
      <c r="AKI169" s="17"/>
      <c r="AKJ169" s="17"/>
      <c r="AKK169" s="17"/>
      <c r="AKL169" s="17"/>
      <c r="AKM169" s="17"/>
      <c r="AKN169" s="17"/>
      <c r="AKO169" s="17"/>
      <c r="AKP169" s="17"/>
      <c r="AKQ169" s="17"/>
      <c r="AKR169" s="17"/>
      <c r="AKS169" s="17"/>
      <c r="AKT169" s="17"/>
      <c r="AKU169" s="17"/>
      <c r="AKV169" s="17"/>
      <c r="AKW169" s="17"/>
      <c r="AKX169" s="17"/>
      <c r="AKY169" s="17"/>
      <c r="AKZ169" s="17"/>
      <c r="ALA169" s="17"/>
      <c r="ALB169" s="17"/>
      <c r="ALC169" s="17"/>
      <c r="ALD169" s="17"/>
      <c r="ALE169" s="17"/>
      <c r="ALF169" s="17"/>
      <c r="ALG169" s="17"/>
      <c r="ALH169" s="17"/>
      <c r="ALI169" s="17"/>
      <c r="ALJ169" s="17"/>
      <c r="ALK169" s="17"/>
      <c r="ALL169" s="17"/>
      <c r="ALM169" s="17"/>
      <c r="ALN169" s="17"/>
      <c r="ALO169" s="17"/>
      <c r="ALP169" s="17"/>
      <c r="ALQ169" s="17"/>
      <c r="ALR169" s="17"/>
      <c r="ALS169" s="17"/>
      <c r="ALT169" s="17"/>
      <c r="ALU169" s="17"/>
      <c r="ALV169" s="17"/>
      <c r="ALW169" s="17"/>
    </row>
    <row r="170" spans="1:1011" s="11" customFormat="1" ht="12.75" customHeight="1">
      <c r="A170" s="8" t="s">
        <v>165</v>
      </c>
      <c r="B170" s="26" t="s">
        <v>166</v>
      </c>
      <c r="C170" s="9" t="s">
        <v>167</v>
      </c>
      <c r="D170" s="8"/>
      <c r="E170" s="9" t="s">
        <v>16</v>
      </c>
      <c r="F170" s="8" t="s">
        <v>17</v>
      </c>
      <c r="G170" s="8" t="s">
        <v>168</v>
      </c>
      <c r="H170" s="10">
        <v>8496.19</v>
      </c>
      <c r="I170" s="10">
        <v>9962.61</v>
      </c>
      <c r="J170" s="10">
        <v>10626</v>
      </c>
      <c r="K170" s="10">
        <v>8873.92</v>
      </c>
      <c r="L170" s="7">
        <v>13448</v>
      </c>
      <c r="M170" s="10">
        <v>17446</v>
      </c>
      <c r="N170" s="10">
        <v>17730</v>
      </c>
    </row>
    <row r="171" spans="1:1011" s="11" customFormat="1" ht="12.75" customHeight="1">
      <c r="A171" s="8" t="s">
        <v>165</v>
      </c>
      <c r="B171" s="26" t="s">
        <v>166</v>
      </c>
      <c r="C171" s="9" t="s">
        <v>169</v>
      </c>
      <c r="D171" s="8"/>
      <c r="E171" s="9" t="s">
        <v>16</v>
      </c>
      <c r="F171" s="8" t="s">
        <v>17</v>
      </c>
      <c r="G171" s="8" t="s">
        <v>170</v>
      </c>
      <c r="H171" s="10">
        <v>3055.39</v>
      </c>
      <c r="I171" s="10">
        <v>4827.18</v>
      </c>
      <c r="J171" s="10">
        <v>5197</v>
      </c>
      <c r="K171" s="10">
        <v>4568.1899999999996</v>
      </c>
      <c r="L171" s="7">
        <v>5492</v>
      </c>
      <c r="M171" s="10">
        <v>6504</v>
      </c>
      <c r="N171" s="10">
        <v>6634</v>
      </c>
    </row>
    <row r="172" spans="1:1011" s="11" customFormat="1" ht="12.75" customHeight="1">
      <c r="A172" s="8" t="s">
        <v>165</v>
      </c>
      <c r="B172" s="26" t="s">
        <v>166</v>
      </c>
      <c r="C172" s="9" t="s">
        <v>256</v>
      </c>
      <c r="D172" s="9" t="s">
        <v>66</v>
      </c>
      <c r="E172" s="9" t="s">
        <v>16</v>
      </c>
      <c r="F172" s="8" t="s">
        <v>17</v>
      </c>
      <c r="G172" s="8" t="s">
        <v>257</v>
      </c>
      <c r="H172" s="10">
        <v>0</v>
      </c>
      <c r="I172" s="10">
        <v>0</v>
      </c>
      <c r="J172" s="10">
        <v>0</v>
      </c>
      <c r="K172" s="10">
        <v>0</v>
      </c>
      <c r="L172" s="7">
        <v>1815</v>
      </c>
      <c r="M172" s="10">
        <f t="shared" ref="M172:N175" si="25">L172</f>
        <v>1815</v>
      </c>
      <c r="N172" s="10">
        <f t="shared" si="25"/>
        <v>1815</v>
      </c>
    </row>
    <row r="173" spans="1:1011" s="11" customFormat="1" ht="12.75" customHeight="1">
      <c r="A173" s="8" t="s">
        <v>165</v>
      </c>
      <c r="B173" s="26" t="s">
        <v>166</v>
      </c>
      <c r="C173" s="9" t="s">
        <v>256</v>
      </c>
      <c r="D173" s="9" t="s">
        <v>70</v>
      </c>
      <c r="E173" s="9" t="s">
        <v>16</v>
      </c>
      <c r="F173" s="8" t="s">
        <v>17</v>
      </c>
      <c r="G173" s="8" t="s">
        <v>258</v>
      </c>
      <c r="H173" s="10">
        <v>0</v>
      </c>
      <c r="I173" s="10">
        <v>0</v>
      </c>
      <c r="J173" s="10">
        <v>0</v>
      </c>
      <c r="K173" s="10">
        <v>20</v>
      </c>
      <c r="L173" s="7">
        <v>132</v>
      </c>
      <c r="M173" s="10">
        <f t="shared" si="25"/>
        <v>132</v>
      </c>
      <c r="N173" s="10">
        <f t="shared" si="25"/>
        <v>132</v>
      </c>
    </row>
    <row r="174" spans="1:1011" s="11" customFormat="1" ht="12.75" customHeight="1">
      <c r="A174" s="8" t="s">
        <v>165</v>
      </c>
      <c r="B174" s="26" t="s">
        <v>166</v>
      </c>
      <c r="C174" s="9" t="s">
        <v>256</v>
      </c>
      <c r="D174" s="9" t="s">
        <v>140</v>
      </c>
      <c r="E174" s="9" t="s">
        <v>16</v>
      </c>
      <c r="F174" s="8" t="s">
        <v>17</v>
      </c>
      <c r="G174" s="8" t="s">
        <v>259</v>
      </c>
      <c r="H174" s="10">
        <v>0</v>
      </c>
      <c r="I174" s="10">
        <v>0</v>
      </c>
      <c r="J174" s="10">
        <v>0</v>
      </c>
      <c r="K174" s="10">
        <v>0</v>
      </c>
      <c r="L174" s="7">
        <v>9000</v>
      </c>
      <c r="M174" s="10">
        <f t="shared" si="25"/>
        <v>9000</v>
      </c>
      <c r="N174" s="10">
        <f t="shared" si="25"/>
        <v>9000</v>
      </c>
    </row>
    <row r="175" spans="1:1011" s="11" customFormat="1" ht="12.75" customHeight="1">
      <c r="A175" s="8" t="s">
        <v>165</v>
      </c>
      <c r="B175" s="26" t="s">
        <v>166</v>
      </c>
      <c r="C175" s="9" t="s">
        <v>256</v>
      </c>
      <c r="D175" s="9" t="s">
        <v>260</v>
      </c>
      <c r="E175" s="9" t="s">
        <v>16</v>
      </c>
      <c r="F175" s="8" t="s">
        <v>17</v>
      </c>
      <c r="G175" s="8" t="s">
        <v>261</v>
      </c>
      <c r="H175" s="10">
        <v>0</v>
      </c>
      <c r="I175" s="10">
        <v>0</v>
      </c>
      <c r="J175" s="10">
        <v>0</v>
      </c>
      <c r="K175" s="10">
        <v>0</v>
      </c>
      <c r="L175" s="7">
        <v>48</v>
      </c>
      <c r="M175" s="10">
        <f t="shared" si="25"/>
        <v>48</v>
      </c>
      <c r="N175" s="10">
        <f t="shared" si="25"/>
        <v>48</v>
      </c>
    </row>
    <row r="176" spans="1:1011" s="11" customFormat="1" ht="12.75" customHeight="1">
      <c r="A176" s="8" t="s">
        <v>165</v>
      </c>
      <c r="B176" s="26" t="s">
        <v>166</v>
      </c>
      <c r="C176" s="9" t="s">
        <v>171</v>
      </c>
      <c r="D176" s="8"/>
      <c r="E176" s="9" t="s">
        <v>16</v>
      </c>
      <c r="F176" s="8" t="s">
        <v>17</v>
      </c>
      <c r="G176" s="8" t="s">
        <v>172</v>
      </c>
      <c r="H176" s="10">
        <v>0</v>
      </c>
      <c r="I176" s="10">
        <v>10</v>
      </c>
      <c r="J176" s="10">
        <v>0</v>
      </c>
      <c r="K176" s="10">
        <v>40.36</v>
      </c>
      <c r="L176" s="7">
        <f>50+220</f>
        <v>270</v>
      </c>
      <c r="M176" s="10">
        <f>L176+20</f>
        <v>290</v>
      </c>
      <c r="N176" s="10">
        <f>M176</f>
        <v>290</v>
      </c>
    </row>
    <row r="177" spans="1:1015" ht="12.75" customHeight="1">
      <c r="A177" s="4" t="s">
        <v>165</v>
      </c>
      <c r="B177" s="25" t="s">
        <v>166</v>
      </c>
      <c r="C177" s="5" t="s">
        <v>262</v>
      </c>
      <c r="D177" s="4"/>
      <c r="E177" s="5" t="s">
        <v>16</v>
      </c>
      <c r="F177" s="4" t="s">
        <v>17</v>
      </c>
      <c r="G177" s="4" t="s">
        <v>187</v>
      </c>
      <c r="H177" s="10">
        <v>0</v>
      </c>
      <c r="I177" s="10">
        <v>0</v>
      </c>
      <c r="J177" s="6">
        <v>0</v>
      </c>
      <c r="K177" s="6">
        <v>0</v>
      </c>
      <c r="L177" s="7">
        <v>0</v>
      </c>
      <c r="M177" s="10">
        <v>0</v>
      </c>
      <c r="N177" s="10">
        <v>0</v>
      </c>
    </row>
    <row r="178" spans="1:1015" ht="12.75" customHeight="1">
      <c r="A178" s="8" t="s">
        <v>165</v>
      </c>
      <c r="B178" s="25" t="s">
        <v>166</v>
      </c>
      <c r="C178" s="9" t="s">
        <v>263</v>
      </c>
      <c r="D178" s="8"/>
      <c r="E178" s="9" t="s">
        <v>16</v>
      </c>
      <c r="F178" s="8" t="s">
        <v>17</v>
      </c>
      <c r="G178" s="8" t="s">
        <v>264</v>
      </c>
      <c r="H178" s="10">
        <v>0</v>
      </c>
      <c r="I178" s="10">
        <v>1387.72</v>
      </c>
      <c r="J178" s="10">
        <v>500</v>
      </c>
      <c r="K178" s="10">
        <v>331.77</v>
      </c>
      <c r="L178" s="7">
        <v>500</v>
      </c>
      <c r="M178" s="10">
        <f>L178</f>
        <v>500</v>
      </c>
      <c r="N178" s="10">
        <f>M178</f>
        <v>500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</row>
    <row r="179" spans="1:1015" ht="12.75" customHeight="1">
      <c r="A179" s="8" t="s">
        <v>165</v>
      </c>
      <c r="B179" s="25" t="s">
        <v>166</v>
      </c>
      <c r="C179" s="9" t="s">
        <v>265</v>
      </c>
      <c r="D179" s="8"/>
      <c r="E179" s="9" t="s">
        <v>16</v>
      </c>
      <c r="F179" s="8" t="s">
        <v>17</v>
      </c>
      <c r="G179" s="8" t="s">
        <v>266</v>
      </c>
      <c r="H179" s="10">
        <v>0</v>
      </c>
      <c r="I179" s="10">
        <v>1127.3800000000001</v>
      </c>
      <c r="J179" s="10">
        <v>0</v>
      </c>
      <c r="K179" s="10">
        <v>0</v>
      </c>
      <c r="L179" s="7">
        <v>0</v>
      </c>
      <c r="M179" s="10">
        <v>0</v>
      </c>
      <c r="N179" s="10">
        <v>0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</row>
    <row r="180" spans="1:1015" ht="12.75" customHeight="1">
      <c r="A180" s="8" t="s">
        <v>165</v>
      </c>
      <c r="B180" s="25" t="s">
        <v>166</v>
      </c>
      <c r="C180" s="9" t="s">
        <v>173</v>
      </c>
      <c r="D180" s="9" t="s">
        <v>36</v>
      </c>
      <c r="E180" s="9" t="s">
        <v>16</v>
      </c>
      <c r="F180" s="8" t="s">
        <v>17</v>
      </c>
      <c r="G180" s="8" t="s">
        <v>174</v>
      </c>
      <c r="H180" s="10">
        <v>958.4</v>
      </c>
      <c r="I180" s="10">
        <v>1659.08</v>
      </c>
      <c r="J180" s="10">
        <v>1600</v>
      </c>
      <c r="K180" s="10">
        <v>849.49</v>
      </c>
      <c r="L180" s="7">
        <v>1600</v>
      </c>
      <c r="M180" s="10">
        <f t="shared" ref="M180:N186" si="26">L180</f>
        <v>1600</v>
      </c>
      <c r="N180" s="10">
        <f t="shared" si="26"/>
        <v>1600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</row>
    <row r="181" spans="1:1015" ht="12.75" customHeight="1">
      <c r="A181" s="8" t="s">
        <v>165</v>
      </c>
      <c r="B181" s="25" t="s">
        <v>166</v>
      </c>
      <c r="C181" s="9" t="s">
        <v>173</v>
      </c>
      <c r="D181" s="9" t="s">
        <v>38</v>
      </c>
      <c r="E181" s="9" t="s">
        <v>16</v>
      </c>
      <c r="F181" s="8" t="s">
        <v>17</v>
      </c>
      <c r="G181" s="8" t="s">
        <v>267</v>
      </c>
      <c r="H181" s="10">
        <v>0</v>
      </c>
      <c r="I181" s="10">
        <v>0</v>
      </c>
      <c r="J181" s="10">
        <v>0</v>
      </c>
      <c r="K181" s="10">
        <v>0</v>
      </c>
      <c r="L181" s="7">
        <v>700</v>
      </c>
      <c r="M181" s="10">
        <f t="shared" si="26"/>
        <v>700</v>
      </c>
      <c r="N181" s="10">
        <f t="shared" si="26"/>
        <v>700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</row>
    <row r="182" spans="1:1015" ht="12.75" customHeight="1">
      <c r="A182" s="8" t="s">
        <v>165</v>
      </c>
      <c r="B182" s="25" t="s">
        <v>166</v>
      </c>
      <c r="C182" s="9" t="s">
        <v>268</v>
      </c>
      <c r="D182" s="8"/>
      <c r="E182" s="9" t="s">
        <v>16</v>
      </c>
      <c r="F182" s="8" t="s">
        <v>17</v>
      </c>
      <c r="G182" s="8" t="s">
        <v>269</v>
      </c>
      <c r="H182" s="10">
        <v>112.53</v>
      </c>
      <c r="I182" s="10">
        <v>355.25</v>
      </c>
      <c r="J182" s="10">
        <v>360</v>
      </c>
      <c r="K182" s="10">
        <v>144.57</v>
      </c>
      <c r="L182" s="7">
        <v>360</v>
      </c>
      <c r="M182" s="10">
        <f t="shared" si="26"/>
        <v>360</v>
      </c>
      <c r="N182" s="10">
        <f t="shared" si="26"/>
        <v>360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</row>
    <row r="183" spans="1:1015" ht="12.75" customHeight="1">
      <c r="A183" s="8" t="s">
        <v>165</v>
      </c>
      <c r="B183" s="25" t="s">
        <v>166</v>
      </c>
      <c r="C183" s="9" t="s">
        <v>270</v>
      </c>
      <c r="D183" s="8"/>
      <c r="E183" s="9" t="s">
        <v>16</v>
      </c>
      <c r="F183" s="8" t="s">
        <v>17</v>
      </c>
      <c r="G183" s="8" t="s">
        <v>271</v>
      </c>
      <c r="H183" s="10">
        <v>0</v>
      </c>
      <c r="I183" s="10">
        <v>409.94</v>
      </c>
      <c r="J183" s="10">
        <v>500</v>
      </c>
      <c r="K183" s="10">
        <v>766.58</v>
      </c>
      <c r="L183" s="7">
        <v>500</v>
      </c>
      <c r="M183" s="10">
        <f t="shared" si="26"/>
        <v>500</v>
      </c>
      <c r="N183" s="10">
        <f t="shared" si="26"/>
        <v>500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</row>
    <row r="184" spans="1:1015" ht="12.75" customHeight="1">
      <c r="A184" s="8" t="s">
        <v>165</v>
      </c>
      <c r="B184" s="25" t="s">
        <v>166</v>
      </c>
      <c r="C184" s="9" t="s">
        <v>250</v>
      </c>
      <c r="D184" s="9" t="s">
        <v>36</v>
      </c>
      <c r="E184" s="9" t="s">
        <v>16</v>
      </c>
      <c r="F184" s="8" t="s">
        <v>17</v>
      </c>
      <c r="G184" s="8" t="s">
        <v>272</v>
      </c>
      <c r="H184" s="10">
        <v>586.91</v>
      </c>
      <c r="I184" s="10">
        <v>63.1</v>
      </c>
      <c r="J184" s="10">
        <v>10</v>
      </c>
      <c r="K184" s="10">
        <v>187.04</v>
      </c>
      <c r="L184" s="7">
        <v>200</v>
      </c>
      <c r="M184" s="10">
        <f t="shared" si="26"/>
        <v>200</v>
      </c>
      <c r="N184" s="10">
        <f t="shared" si="26"/>
        <v>200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</row>
    <row r="185" spans="1:1015" ht="12.75" customHeight="1">
      <c r="A185" s="8" t="s">
        <v>165</v>
      </c>
      <c r="B185" s="25" t="s">
        <v>166</v>
      </c>
      <c r="C185" s="9" t="s">
        <v>250</v>
      </c>
      <c r="D185" s="9" t="s">
        <v>38</v>
      </c>
      <c r="E185" s="9" t="s">
        <v>16</v>
      </c>
      <c r="F185" s="8" t="s">
        <v>17</v>
      </c>
      <c r="G185" s="8" t="s">
        <v>273</v>
      </c>
      <c r="H185" s="10">
        <v>28.36</v>
      </c>
      <c r="I185" s="10">
        <v>37.31</v>
      </c>
      <c r="J185" s="10">
        <v>30</v>
      </c>
      <c r="K185" s="10">
        <v>153.43</v>
      </c>
      <c r="L185" s="7">
        <v>0</v>
      </c>
      <c r="M185" s="10">
        <f t="shared" si="26"/>
        <v>0</v>
      </c>
      <c r="N185" s="10">
        <f t="shared" si="26"/>
        <v>0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</row>
    <row r="186" spans="1:1015" ht="12.75" customHeight="1">
      <c r="A186" s="8" t="s">
        <v>165</v>
      </c>
      <c r="B186" s="25" t="s">
        <v>166</v>
      </c>
      <c r="C186" s="9" t="s">
        <v>210</v>
      </c>
      <c r="D186" s="9"/>
      <c r="E186" s="9" t="s">
        <v>16</v>
      </c>
      <c r="F186" s="8" t="s">
        <v>17</v>
      </c>
      <c r="G186" s="8" t="s">
        <v>211</v>
      </c>
      <c r="H186" s="10">
        <v>580.19000000000005</v>
      </c>
      <c r="I186" s="10">
        <v>147.19999999999999</v>
      </c>
      <c r="J186" s="10">
        <v>150</v>
      </c>
      <c r="K186" s="10">
        <v>214.4</v>
      </c>
      <c r="L186" s="7">
        <v>150</v>
      </c>
      <c r="M186" s="10">
        <f t="shared" si="26"/>
        <v>150</v>
      </c>
      <c r="N186" s="10">
        <f t="shared" si="26"/>
        <v>150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</row>
    <row r="187" spans="1:1015" ht="12.75" customHeight="1">
      <c r="A187" s="8" t="s">
        <v>165</v>
      </c>
      <c r="B187" s="25" t="s">
        <v>166</v>
      </c>
      <c r="C187" s="9" t="s">
        <v>274</v>
      </c>
      <c r="D187" s="9"/>
      <c r="E187" s="9" t="s">
        <v>16</v>
      </c>
      <c r="F187" s="8" t="s">
        <v>17</v>
      </c>
      <c r="G187" s="8" t="s">
        <v>275</v>
      </c>
      <c r="H187" s="10">
        <v>132.80000000000001</v>
      </c>
      <c r="I187" s="10">
        <v>0</v>
      </c>
      <c r="J187" s="10">
        <v>0</v>
      </c>
      <c r="K187" s="10">
        <v>0</v>
      </c>
      <c r="L187" s="7">
        <v>0</v>
      </c>
      <c r="M187" s="10">
        <v>0</v>
      </c>
      <c r="N187" s="10">
        <v>0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</row>
    <row r="188" spans="1:1015" ht="12.75" customHeight="1">
      <c r="A188" s="8" t="s">
        <v>165</v>
      </c>
      <c r="B188" s="25" t="s">
        <v>166</v>
      </c>
      <c r="C188" s="9" t="s">
        <v>179</v>
      </c>
      <c r="D188" s="8"/>
      <c r="E188" s="9" t="s">
        <v>16</v>
      </c>
      <c r="F188" s="8" t="s">
        <v>17</v>
      </c>
      <c r="G188" s="8" t="s">
        <v>180</v>
      </c>
      <c r="H188" s="10">
        <v>366.3</v>
      </c>
      <c r="I188" s="10">
        <v>391.05</v>
      </c>
      <c r="J188" s="10">
        <v>360</v>
      </c>
      <c r="K188" s="10">
        <v>361.79</v>
      </c>
      <c r="L188" s="7">
        <v>1200</v>
      </c>
      <c r="M188" s="6">
        <v>1408</v>
      </c>
      <c r="N188" s="6">
        <v>1389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</row>
    <row r="189" spans="1:1015" s="11" customFormat="1" ht="12.75" customHeight="1">
      <c r="A189" s="8" t="s">
        <v>165</v>
      </c>
      <c r="B189" s="26" t="s">
        <v>166</v>
      </c>
      <c r="C189" s="9" t="s">
        <v>276</v>
      </c>
      <c r="D189" s="8"/>
      <c r="E189" s="9" t="s">
        <v>16</v>
      </c>
      <c r="F189" s="8" t="s">
        <v>17</v>
      </c>
      <c r="G189" s="8" t="s">
        <v>277</v>
      </c>
      <c r="H189" s="10">
        <v>0</v>
      </c>
      <c r="I189" s="10">
        <v>0</v>
      </c>
      <c r="J189" s="10">
        <v>0</v>
      </c>
      <c r="K189" s="10">
        <v>0</v>
      </c>
      <c r="L189" s="7">
        <v>500</v>
      </c>
      <c r="M189" s="10">
        <f>L189</f>
        <v>500</v>
      </c>
      <c r="N189" s="10">
        <f>M189</f>
        <v>500</v>
      </c>
    </row>
    <row r="190" spans="1:1015" ht="12.75" customHeight="1">
      <c r="A190" s="8" t="s">
        <v>165</v>
      </c>
      <c r="B190" s="25" t="s">
        <v>166</v>
      </c>
      <c r="C190" s="9" t="s">
        <v>202</v>
      </c>
      <c r="D190" s="8"/>
      <c r="E190" s="9" t="s">
        <v>16</v>
      </c>
      <c r="F190" s="8" t="s">
        <v>17</v>
      </c>
      <c r="G190" s="8" t="s">
        <v>203</v>
      </c>
      <c r="H190" s="10">
        <v>90.84</v>
      </c>
      <c r="I190" s="10">
        <v>122.54</v>
      </c>
      <c r="J190" s="10">
        <v>117</v>
      </c>
      <c r="K190" s="6">
        <v>106.94</v>
      </c>
      <c r="L190" s="7">
        <v>166</v>
      </c>
      <c r="M190" s="6">
        <v>169</v>
      </c>
      <c r="N190" s="6">
        <v>172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</row>
    <row r="191" spans="1:1015" ht="12.75" customHeight="1">
      <c r="A191" s="8" t="s">
        <v>165</v>
      </c>
      <c r="B191" s="25" t="s">
        <v>166</v>
      </c>
      <c r="C191" s="9" t="s">
        <v>214</v>
      </c>
      <c r="D191" s="9" t="s">
        <v>36</v>
      </c>
      <c r="E191" s="9" t="s">
        <v>16</v>
      </c>
      <c r="F191" s="8" t="s">
        <v>17</v>
      </c>
      <c r="G191" s="8" t="s">
        <v>278</v>
      </c>
      <c r="H191" s="10">
        <v>0</v>
      </c>
      <c r="I191" s="10">
        <v>4225.4399999999996</v>
      </c>
      <c r="J191" s="10">
        <v>1992</v>
      </c>
      <c r="K191" s="10">
        <v>1992</v>
      </c>
      <c r="L191" s="7">
        <v>166</v>
      </c>
      <c r="M191" s="10">
        <v>0</v>
      </c>
      <c r="N191" s="10">
        <f>M191</f>
        <v>0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</row>
    <row r="192" spans="1:1015" ht="12.75" customHeight="1">
      <c r="A192" s="8" t="s">
        <v>165</v>
      </c>
      <c r="B192" s="25" t="s">
        <v>166</v>
      </c>
      <c r="C192" s="9" t="s">
        <v>214</v>
      </c>
      <c r="D192" s="9" t="s">
        <v>38</v>
      </c>
      <c r="E192" s="9" t="s">
        <v>16</v>
      </c>
      <c r="F192" s="8" t="s">
        <v>17</v>
      </c>
      <c r="G192" s="8" t="s">
        <v>279</v>
      </c>
      <c r="H192" s="10">
        <v>3424.17</v>
      </c>
      <c r="I192" s="10">
        <v>0</v>
      </c>
      <c r="J192" s="10">
        <v>2250</v>
      </c>
      <c r="K192" s="10">
        <v>3458.54</v>
      </c>
      <c r="L192" s="7">
        <v>2250</v>
      </c>
      <c r="M192" s="10">
        <f>L192</f>
        <v>2250</v>
      </c>
      <c r="N192" s="10">
        <f>M192</f>
        <v>2250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</row>
    <row r="193" spans="1:1015" s="11" customFormat="1" ht="12.75" customHeight="1">
      <c r="A193" s="8" t="s">
        <v>165</v>
      </c>
      <c r="B193" s="26" t="s">
        <v>166</v>
      </c>
      <c r="C193" s="9" t="s">
        <v>280</v>
      </c>
      <c r="D193" s="9"/>
      <c r="E193" s="9" t="s">
        <v>16</v>
      </c>
      <c r="F193" s="8" t="s">
        <v>99</v>
      </c>
      <c r="G193" s="8" t="s">
        <v>281</v>
      </c>
      <c r="H193" s="10">
        <v>0</v>
      </c>
      <c r="I193" s="10">
        <v>0</v>
      </c>
      <c r="J193" s="10">
        <v>0</v>
      </c>
      <c r="K193" s="10">
        <v>0</v>
      </c>
      <c r="L193" s="7">
        <v>10000</v>
      </c>
      <c r="M193" s="10">
        <v>10000</v>
      </c>
      <c r="N193" s="10">
        <v>10000</v>
      </c>
    </row>
    <row r="194" spans="1:1015" ht="12.75" customHeight="1">
      <c r="A194" s="8" t="s">
        <v>165</v>
      </c>
      <c r="B194" s="25" t="s">
        <v>166</v>
      </c>
      <c r="C194" s="9" t="s">
        <v>191</v>
      </c>
      <c r="D194" s="9"/>
      <c r="E194" s="9" t="s">
        <v>16</v>
      </c>
      <c r="F194" s="8" t="s">
        <v>99</v>
      </c>
      <c r="G194" s="8" t="s">
        <v>282</v>
      </c>
      <c r="H194" s="10">
        <v>0</v>
      </c>
      <c r="I194" s="10">
        <v>0</v>
      </c>
      <c r="J194" s="10">
        <v>0</v>
      </c>
      <c r="K194" s="10">
        <v>1830</v>
      </c>
      <c r="L194" s="7">
        <v>0</v>
      </c>
      <c r="M194" s="10">
        <v>0</v>
      </c>
      <c r="N194" s="10">
        <v>0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</row>
    <row r="195" spans="1:1015" ht="12.75" customHeight="1">
      <c r="A195" s="8" t="s">
        <v>165</v>
      </c>
      <c r="B195" s="25" t="s">
        <v>166</v>
      </c>
      <c r="C195" s="9" t="s">
        <v>283</v>
      </c>
      <c r="D195" s="9" t="s">
        <v>36</v>
      </c>
      <c r="E195" s="9" t="s">
        <v>16</v>
      </c>
      <c r="F195" s="8" t="s">
        <v>99</v>
      </c>
      <c r="G195" s="8" t="s">
        <v>284</v>
      </c>
      <c r="H195" s="10">
        <v>0</v>
      </c>
      <c r="I195" s="10">
        <v>0</v>
      </c>
      <c r="J195" s="10">
        <v>4300</v>
      </c>
      <c r="K195" s="10">
        <v>2307.37</v>
      </c>
      <c r="L195" s="7">
        <v>5000</v>
      </c>
      <c r="M195" s="10">
        <f>L195</f>
        <v>5000</v>
      </c>
      <c r="N195" s="10">
        <f>M195</f>
        <v>5000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</row>
    <row r="196" spans="1:1015" ht="12.75" customHeight="1">
      <c r="A196" s="8" t="s">
        <v>165</v>
      </c>
      <c r="B196" s="25" t="s">
        <v>166</v>
      </c>
      <c r="C196" s="9" t="s">
        <v>283</v>
      </c>
      <c r="D196" s="9" t="s">
        <v>38</v>
      </c>
      <c r="E196" s="9" t="s">
        <v>16</v>
      </c>
      <c r="F196" s="8" t="s">
        <v>99</v>
      </c>
      <c r="G196" s="8" t="s">
        <v>285</v>
      </c>
      <c r="H196" s="10">
        <v>0</v>
      </c>
      <c r="I196" s="10">
        <v>0</v>
      </c>
      <c r="J196" s="10">
        <v>15000</v>
      </c>
      <c r="K196" s="10">
        <v>16853.59</v>
      </c>
      <c r="L196" s="7">
        <v>20000</v>
      </c>
      <c r="M196" s="10">
        <f>L196</f>
        <v>20000</v>
      </c>
      <c r="N196" s="10">
        <f>M196</f>
        <v>20000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</row>
    <row r="197" spans="1:1015" ht="12.75" customHeight="1">
      <c r="A197" s="8" t="s">
        <v>165</v>
      </c>
      <c r="B197" s="25" t="s">
        <v>166</v>
      </c>
      <c r="C197" s="9" t="s">
        <v>283</v>
      </c>
      <c r="D197" s="8">
        <v>99</v>
      </c>
      <c r="E197" s="9" t="s">
        <v>16</v>
      </c>
      <c r="F197" s="8" t="s">
        <v>99</v>
      </c>
      <c r="G197" s="8" t="s">
        <v>286</v>
      </c>
      <c r="H197" s="10">
        <v>0</v>
      </c>
      <c r="I197" s="10">
        <v>7809.91</v>
      </c>
      <c r="J197" s="10">
        <v>0</v>
      </c>
      <c r="K197" s="10">
        <v>0</v>
      </c>
      <c r="L197" s="7">
        <v>0</v>
      </c>
      <c r="M197" s="10">
        <v>0</v>
      </c>
      <c r="N197" s="10">
        <v>0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</row>
    <row r="198" spans="1:1015" ht="12.75" customHeight="1">
      <c r="A198" s="8" t="s">
        <v>287</v>
      </c>
      <c r="B198" s="8" t="s">
        <v>287</v>
      </c>
      <c r="C198" s="9" t="s">
        <v>173</v>
      </c>
      <c r="D198" s="8"/>
      <c r="E198" s="9" t="s">
        <v>16</v>
      </c>
      <c r="F198" s="8" t="s">
        <v>17</v>
      </c>
      <c r="G198" s="8" t="s">
        <v>288</v>
      </c>
      <c r="H198" s="10">
        <v>0</v>
      </c>
      <c r="I198" s="10">
        <v>2793.06</v>
      </c>
      <c r="J198" s="10">
        <v>920</v>
      </c>
      <c r="K198" s="10">
        <v>0</v>
      </c>
      <c r="L198" s="7">
        <v>920</v>
      </c>
      <c r="M198" s="10">
        <v>0</v>
      </c>
      <c r="N198" s="10">
        <f>M198</f>
        <v>0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</row>
    <row r="199" spans="1:1015" ht="12.75" customHeight="1">
      <c r="A199" s="8" t="s">
        <v>287</v>
      </c>
      <c r="B199" s="8" t="s">
        <v>287</v>
      </c>
      <c r="C199" s="9" t="s">
        <v>250</v>
      </c>
      <c r="D199" s="8"/>
      <c r="E199" s="9" t="s">
        <v>16</v>
      </c>
      <c r="F199" s="8" t="s">
        <v>17</v>
      </c>
      <c r="G199" s="8" t="s">
        <v>289</v>
      </c>
      <c r="H199" s="10">
        <v>0</v>
      </c>
      <c r="I199" s="10">
        <v>0</v>
      </c>
      <c r="J199" s="10">
        <v>0</v>
      </c>
      <c r="K199" s="10">
        <v>1167.8900000000001</v>
      </c>
      <c r="L199" s="7">
        <v>0</v>
      </c>
      <c r="M199" s="10">
        <v>0</v>
      </c>
      <c r="N199" s="10">
        <v>0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</row>
    <row r="200" spans="1:1015" ht="12.75" customHeight="1">
      <c r="A200" s="8" t="s">
        <v>287</v>
      </c>
      <c r="B200" s="8" t="s">
        <v>287</v>
      </c>
      <c r="C200" s="9" t="s">
        <v>210</v>
      </c>
      <c r="D200" s="8" t="s">
        <v>36</v>
      </c>
      <c r="E200" s="9" t="s">
        <v>16</v>
      </c>
      <c r="F200" s="8" t="s">
        <v>17</v>
      </c>
      <c r="G200" s="8" t="s">
        <v>290</v>
      </c>
      <c r="H200" s="10">
        <v>0</v>
      </c>
      <c r="I200" s="10">
        <v>489.6</v>
      </c>
      <c r="J200" s="10">
        <v>490</v>
      </c>
      <c r="K200" s="10">
        <v>489.6</v>
      </c>
      <c r="L200" s="7">
        <v>490</v>
      </c>
      <c r="M200" s="10">
        <f>L200</f>
        <v>490</v>
      </c>
      <c r="N200" s="10">
        <f>M200</f>
        <v>490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</row>
    <row r="201" spans="1:1015" ht="12.75" customHeight="1">
      <c r="A201" s="8" t="s">
        <v>287</v>
      </c>
      <c r="B201" s="8" t="s">
        <v>287</v>
      </c>
      <c r="C201" s="9" t="s">
        <v>210</v>
      </c>
      <c r="D201" s="8" t="s">
        <v>38</v>
      </c>
      <c r="E201" s="9" t="s">
        <v>16</v>
      </c>
      <c r="F201" s="8" t="s">
        <v>17</v>
      </c>
      <c r="G201" s="8" t="s">
        <v>291</v>
      </c>
      <c r="H201" s="10">
        <v>0</v>
      </c>
      <c r="I201" s="10">
        <v>15252.08</v>
      </c>
      <c r="J201" s="10">
        <v>7300</v>
      </c>
      <c r="K201" s="10">
        <v>1633.34</v>
      </c>
      <c r="L201" s="7">
        <v>2500</v>
      </c>
      <c r="M201" s="10">
        <f>L201</f>
        <v>2500</v>
      </c>
      <c r="N201" s="10">
        <f>M201</f>
        <v>2500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</row>
    <row r="202" spans="1:1015" s="11" customFormat="1" ht="12.75" customHeight="1">
      <c r="A202" s="8" t="s">
        <v>287</v>
      </c>
      <c r="B202" s="8" t="s">
        <v>287</v>
      </c>
      <c r="C202" s="9" t="s">
        <v>200</v>
      </c>
      <c r="D202" s="8"/>
      <c r="E202" s="9" t="s">
        <v>16</v>
      </c>
      <c r="F202" s="8" t="s">
        <v>17</v>
      </c>
      <c r="G202" s="8" t="s">
        <v>292</v>
      </c>
      <c r="H202" s="10">
        <v>0</v>
      </c>
      <c r="I202" s="10">
        <v>1848</v>
      </c>
      <c r="J202" s="10">
        <v>0</v>
      </c>
      <c r="K202" s="10">
        <v>0</v>
      </c>
      <c r="L202" s="7">
        <v>1500</v>
      </c>
      <c r="M202" s="10">
        <v>0</v>
      </c>
      <c r="N202" s="10">
        <v>0</v>
      </c>
    </row>
    <row r="203" spans="1:1015" ht="12.75" customHeight="1">
      <c r="A203" s="9" t="s">
        <v>293</v>
      </c>
      <c r="B203" s="9" t="s">
        <v>293</v>
      </c>
      <c r="C203" s="9" t="s">
        <v>256</v>
      </c>
      <c r="D203" s="9"/>
      <c r="E203" s="9" t="s">
        <v>16</v>
      </c>
      <c r="F203" s="8" t="s">
        <v>17</v>
      </c>
      <c r="G203" s="8" t="s">
        <v>294</v>
      </c>
      <c r="H203" s="10">
        <f>220+84.44</f>
        <v>304.44</v>
      </c>
      <c r="I203" s="10">
        <f>152.04+157.61</f>
        <v>309.64999999999998</v>
      </c>
      <c r="J203" s="10">
        <v>300</v>
      </c>
      <c r="K203" s="10">
        <v>370.84</v>
      </c>
      <c r="L203" s="7">
        <v>198</v>
      </c>
      <c r="M203" s="10">
        <f t="shared" ref="M203:N208" si="27">L203</f>
        <v>198</v>
      </c>
      <c r="N203" s="10">
        <f t="shared" si="27"/>
        <v>198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</row>
    <row r="204" spans="1:1015" ht="12.75" customHeight="1">
      <c r="A204" s="9" t="s">
        <v>295</v>
      </c>
      <c r="B204" s="9" t="s">
        <v>166</v>
      </c>
      <c r="C204" s="9" t="s">
        <v>256</v>
      </c>
      <c r="D204" s="9" t="s">
        <v>68</v>
      </c>
      <c r="E204" s="9" t="s">
        <v>16</v>
      </c>
      <c r="F204" s="8" t="s">
        <v>17</v>
      </c>
      <c r="G204" s="8" t="s">
        <v>296</v>
      </c>
      <c r="H204" s="10">
        <v>1208.19</v>
      </c>
      <c r="I204" s="10">
        <v>496.14</v>
      </c>
      <c r="J204" s="10">
        <v>900</v>
      </c>
      <c r="K204" s="10">
        <v>321.05</v>
      </c>
      <c r="L204" s="7">
        <v>550</v>
      </c>
      <c r="M204" s="10">
        <f t="shared" si="27"/>
        <v>550</v>
      </c>
      <c r="N204" s="10">
        <f t="shared" si="27"/>
        <v>550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</row>
    <row r="205" spans="1:1015" ht="12.75" customHeight="1">
      <c r="A205" s="9" t="s">
        <v>295</v>
      </c>
      <c r="B205" s="9" t="s">
        <v>166</v>
      </c>
      <c r="C205" s="9" t="s">
        <v>256</v>
      </c>
      <c r="D205" s="9" t="s">
        <v>297</v>
      </c>
      <c r="E205" s="9" t="s">
        <v>16</v>
      </c>
      <c r="F205" s="8" t="s">
        <v>17</v>
      </c>
      <c r="G205" s="8" t="s">
        <v>298</v>
      </c>
      <c r="H205" s="10">
        <v>608.07000000000005</v>
      </c>
      <c r="I205" s="10">
        <v>2337.15</v>
      </c>
      <c r="J205" s="10">
        <v>2800</v>
      </c>
      <c r="K205" s="10">
        <v>1093.07</v>
      </c>
      <c r="L205" s="7">
        <v>1956</v>
      </c>
      <c r="M205" s="10">
        <f t="shared" si="27"/>
        <v>1956</v>
      </c>
      <c r="N205" s="10">
        <f t="shared" si="27"/>
        <v>1956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</row>
    <row r="206" spans="1:1015" ht="12.75" customHeight="1">
      <c r="A206" s="9" t="s">
        <v>295</v>
      </c>
      <c r="B206" s="9" t="s">
        <v>166</v>
      </c>
      <c r="C206" s="9" t="s">
        <v>250</v>
      </c>
      <c r="D206" s="8"/>
      <c r="E206" s="9" t="s">
        <v>16</v>
      </c>
      <c r="F206" s="8" t="s">
        <v>17</v>
      </c>
      <c r="G206" s="8" t="s">
        <v>299</v>
      </c>
      <c r="H206" s="10">
        <v>88.81</v>
      </c>
      <c r="I206" s="10">
        <v>0</v>
      </c>
      <c r="J206" s="10">
        <v>100</v>
      </c>
      <c r="K206" s="10">
        <v>0</v>
      </c>
      <c r="L206" s="7">
        <v>100</v>
      </c>
      <c r="M206" s="10">
        <f t="shared" si="27"/>
        <v>100</v>
      </c>
      <c r="N206" s="10">
        <f t="shared" si="27"/>
        <v>100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</row>
    <row r="207" spans="1:1015" ht="12.75" customHeight="1">
      <c r="A207" s="9" t="s">
        <v>295</v>
      </c>
      <c r="B207" s="9" t="s">
        <v>166</v>
      </c>
      <c r="C207" s="9" t="s">
        <v>276</v>
      </c>
      <c r="D207" s="8"/>
      <c r="E207" s="9" t="s">
        <v>16</v>
      </c>
      <c r="F207" s="8" t="s">
        <v>17</v>
      </c>
      <c r="G207" s="8" t="s">
        <v>300</v>
      </c>
      <c r="H207" s="10">
        <v>298.05</v>
      </c>
      <c r="I207" s="10">
        <v>298.05</v>
      </c>
      <c r="J207" s="10">
        <v>298</v>
      </c>
      <c r="K207" s="10">
        <v>298.05</v>
      </c>
      <c r="L207" s="7">
        <v>298</v>
      </c>
      <c r="M207" s="10">
        <f t="shared" si="27"/>
        <v>298</v>
      </c>
      <c r="N207" s="10">
        <f t="shared" si="27"/>
        <v>298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</row>
    <row r="208" spans="1:1015" ht="12.75" customHeight="1">
      <c r="A208" s="9" t="s">
        <v>295</v>
      </c>
      <c r="B208" s="9" t="s">
        <v>166</v>
      </c>
      <c r="C208" s="9" t="s">
        <v>301</v>
      </c>
      <c r="D208" s="8"/>
      <c r="E208" s="9" t="s">
        <v>16</v>
      </c>
      <c r="F208" s="8" t="s">
        <v>17</v>
      </c>
      <c r="G208" s="8" t="s">
        <v>302</v>
      </c>
      <c r="H208" s="10">
        <v>0</v>
      </c>
      <c r="I208" s="10">
        <v>0</v>
      </c>
      <c r="J208" s="10">
        <v>200</v>
      </c>
      <c r="K208" s="10">
        <v>0</v>
      </c>
      <c r="L208" s="7">
        <v>200</v>
      </c>
      <c r="M208" s="10">
        <f t="shared" si="27"/>
        <v>200</v>
      </c>
      <c r="N208" s="10">
        <f t="shared" si="27"/>
        <v>200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</row>
    <row r="209" spans="1:1015" ht="12.75" customHeight="1">
      <c r="A209" s="12" t="s">
        <v>303</v>
      </c>
      <c r="B209" s="12"/>
      <c r="C209" s="12"/>
      <c r="D209" s="12"/>
      <c r="E209" s="13" t="s">
        <v>31</v>
      </c>
      <c r="F209" s="13"/>
      <c r="G209" s="12" t="s">
        <v>304</v>
      </c>
      <c r="H209" s="14">
        <f>H170+H171+SUM(H176:H208)</f>
        <v>20339.64</v>
      </c>
      <c r="I209" s="14">
        <f>I170+I171+SUM(I176:I208)</f>
        <v>56359.44</v>
      </c>
      <c r="J209" s="14">
        <f>J170+J171+SUM(J176:J208)</f>
        <v>56300</v>
      </c>
      <c r="K209" s="14">
        <f>K170+K171+SUM(K173:K208)</f>
        <v>48433.82</v>
      </c>
      <c r="L209" s="3">
        <f>L170+L171+SUM(L172:L208)</f>
        <v>82209</v>
      </c>
      <c r="M209" s="14">
        <f>M170+M171+SUM(M172:M208)</f>
        <v>84864</v>
      </c>
      <c r="N209" s="14">
        <f>N170+N171+SUM(N172:N208)</f>
        <v>85262</v>
      </c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  <c r="JY209" s="15"/>
      <c r="JZ209" s="15"/>
      <c r="KA209" s="15"/>
      <c r="KB209" s="15"/>
      <c r="KC209" s="15"/>
      <c r="KD209" s="15"/>
      <c r="KE209" s="15"/>
      <c r="KF209" s="15"/>
      <c r="KG209" s="15"/>
      <c r="KH209" s="15"/>
      <c r="KI209" s="15"/>
      <c r="KJ209" s="15"/>
      <c r="KK209" s="15"/>
      <c r="KL209" s="15"/>
      <c r="KM209" s="15"/>
      <c r="KN209" s="15"/>
      <c r="KO209" s="15"/>
      <c r="KP209" s="15"/>
      <c r="KQ209" s="15"/>
      <c r="KR209" s="15"/>
      <c r="KS209" s="15"/>
      <c r="KT209" s="15"/>
      <c r="KU209" s="15"/>
      <c r="KV209" s="15"/>
      <c r="KW209" s="15"/>
      <c r="KX209" s="15"/>
      <c r="KY209" s="15"/>
      <c r="KZ209" s="15"/>
      <c r="LA209" s="15"/>
      <c r="LB209" s="15"/>
      <c r="LC209" s="15"/>
      <c r="LD209" s="15"/>
      <c r="LE209" s="15"/>
      <c r="LF209" s="15"/>
      <c r="LG209" s="15"/>
      <c r="LH209" s="15"/>
      <c r="LI209" s="15"/>
      <c r="LJ209" s="15"/>
      <c r="LK209" s="15"/>
      <c r="LL209" s="15"/>
      <c r="LM209" s="15"/>
      <c r="LN209" s="15"/>
      <c r="LO209" s="15"/>
      <c r="LP209" s="15"/>
      <c r="LQ209" s="15"/>
      <c r="LR209" s="15"/>
      <c r="LS209" s="15"/>
      <c r="LT209" s="15"/>
      <c r="LU209" s="15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15"/>
      <c r="PU209" s="15"/>
      <c r="PV209" s="15"/>
      <c r="PW209" s="15"/>
      <c r="PX209" s="15"/>
      <c r="PY209" s="15"/>
      <c r="PZ209" s="15"/>
      <c r="QA209" s="15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15"/>
      <c r="QO209" s="15"/>
      <c r="QP209" s="15"/>
      <c r="QQ209" s="15"/>
      <c r="QR209" s="15"/>
      <c r="QS209" s="15"/>
      <c r="QT209" s="15"/>
      <c r="QU209" s="15"/>
      <c r="QV209" s="15"/>
      <c r="QW209" s="15"/>
      <c r="QX209" s="15"/>
      <c r="QY209" s="15"/>
      <c r="QZ209" s="15"/>
      <c r="RA209" s="1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15"/>
      <c r="RO209" s="15"/>
      <c r="RP209" s="15"/>
      <c r="RQ209" s="15"/>
      <c r="RR209" s="15"/>
      <c r="RS209" s="15"/>
      <c r="RT209" s="15"/>
      <c r="RU209" s="15"/>
      <c r="RV209" s="15"/>
      <c r="RW209" s="15"/>
      <c r="RX209" s="15"/>
      <c r="RY209" s="15"/>
      <c r="RZ209" s="15"/>
      <c r="SA209" s="15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15"/>
      <c r="SO209" s="15"/>
      <c r="SP209" s="15"/>
      <c r="SQ209" s="15"/>
      <c r="SR209" s="15"/>
      <c r="SS209" s="15"/>
      <c r="ST209" s="15"/>
      <c r="SU209" s="15"/>
      <c r="SV209" s="15"/>
      <c r="SW209" s="15"/>
      <c r="SX209" s="15"/>
      <c r="SY209" s="15"/>
      <c r="SZ209" s="15"/>
      <c r="TA209" s="15"/>
      <c r="TB209" s="15"/>
      <c r="TC209" s="15"/>
      <c r="TD209" s="15"/>
      <c r="TE209" s="15"/>
      <c r="TF209" s="15"/>
      <c r="TG209" s="15"/>
      <c r="TH209" s="15"/>
      <c r="TI209" s="15"/>
      <c r="TJ209" s="15"/>
      <c r="TK209" s="15"/>
      <c r="TL209" s="15"/>
      <c r="TM209" s="15"/>
      <c r="TN209" s="15"/>
      <c r="TO209" s="15"/>
      <c r="TP209" s="15"/>
      <c r="TQ209" s="15"/>
      <c r="TR209" s="15"/>
      <c r="TS209" s="15"/>
      <c r="TT209" s="15"/>
      <c r="TU209" s="15"/>
      <c r="TV209" s="15"/>
      <c r="TW209" s="15"/>
      <c r="TX209" s="15"/>
      <c r="TY209" s="15"/>
      <c r="TZ209" s="15"/>
      <c r="UA209" s="15"/>
      <c r="UB209" s="15"/>
      <c r="UC209" s="15"/>
      <c r="UD209" s="15"/>
      <c r="UE209" s="15"/>
      <c r="UF209" s="15"/>
      <c r="UG209" s="15"/>
      <c r="UH209" s="15"/>
      <c r="UI209" s="15"/>
      <c r="UJ209" s="15"/>
      <c r="UK209" s="15"/>
      <c r="UL209" s="15"/>
      <c r="UM209" s="15"/>
      <c r="UN209" s="15"/>
      <c r="UO209" s="15"/>
      <c r="UP209" s="15"/>
      <c r="UQ209" s="15"/>
      <c r="UR209" s="15"/>
      <c r="US209" s="15"/>
      <c r="UT209" s="15"/>
      <c r="UU209" s="15"/>
      <c r="UV209" s="15"/>
      <c r="UW209" s="15"/>
      <c r="UX209" s="15"/>
      <c r="UY209" s="15"/>
      <c r="UZ209" s="15"/>
      <c r="VA209" s="15"/>
      <c r="VB209" s="15"/>
      <c r="VC209" s="15"/>
      <c r="VD209" s="15"/>
      <c r="VE209" s="15"/>
      <c r="VF209" s="15"/>
      <c r="VG209" s="15"/>
      <c r="VH209" s="15"/>
      <c r="VI209" s="15"/>
      <c r="VJ209" s="15"/>
      <c r="VK209" s="15"/>
      <c r="VL209" s="15"/>
      <c r="VM209" s="15"/>
      <c r="VN209" s="15"/>
      <c r="VO209" s="15"/>
      <c r="VP209" s="15"/>
      <c r="VQ209" s="15"/>
      <c r="VR209" s="15"/>
      <c r="VS209" s="15"/>
      <c r="VT209" s="15"/>
      <c r="VU209" s="15"/>
      <c r="VV209" s="15"/>
      <c r="VW209" s="15"/>
      <c r="VX209" s="15"/>
      <c r="VY209" s="15"/>
      <c r="VZ209" s="15"/>
      <c r="WA209" s="15"/>
      <c r="WB209" s="15"/>
      <c r="WC209" s="15"/>
      <c r="WD209" s="15"/>
      <c r="WE209" s="15"/>
      <c r="WF209" s="15"/>
      <c r="WG209" s="15"/>
      <c r="WH209" s="15"/>
      <c r="WI209" s="15"/>
      <c r="WJ209" s="15"/>
      <c r="WK209" s="15"/>
      <c r="WL209" s="15"/>
      <c r="WM209" s="15"/>
      <c r="WN209" s="15"/>
      <c r="WO209" s="15"/>
      <c r="WP209" s="15"/>
      <c r="WQ209" s="15"/>
      <c r="WR209" s="15"/>
      <c r="WS209" s="15"/>
      <c r="WT209" s="15"/>
      <c r="WU209" s="15"/>
      <c r="WV209" s="15"/>
      <c r="WW209" s="15"/>
      <c r="WX209" s="15"/>
      <c r="WY209" s="15"/>
      <c r="WZ209" s="15"/>
      <c r="XA209" s="15"/>
      <c r="XB209" s="15"/>
      <c r="XC209" s="15"/>
      <c r="XD209" s="15"/>
      <c r="XE209" s="15"/>
      <c r="XF209" s="15"/>
      <c r="XG209" s="15"/>
      <c r="XH209" s="15"/>
      <c r="XI209" s="15"/>
      <c r="XJ209" s="15"/>
      <c r="XK209" s="15"/>
      <c r="XL209" s="15"/>
      <c r="XM209" s="15"/>
      <c r="XN209" s="15"/>
      <c r="XO209" s="15"/>
      <c r="XP209" s="15"/>
      <c r="XQ209" s="15"/>
      <c r="XR209" s="15"/>
      <c r="XS209" s="15"/>
      <c r="XT209" s="15"/>
      <c r="XU209" s="15"/>
      <c r="XV209" s="15"/>
      <c r="XW209" s="15"/>
      <c r="XX209" s="15"/>
      <c r="XY209" s="15"/>
      <c r="XZ209" s="15"/>
      <c r="YA209" s="15"/>
      <c r="YB209" s="15"/>
      <c r="YC209" s="15"/>
      <c r="YD209" s="15"/>
      <c r="YE209" s="15"/>
      <c r="YF209" s="15"/>
      <c r="YG209" s="15"/>
      <c r="YH209" s="15"/>
      <c r="YI209" s="15"/>
      <c r="YJ209" s="15"/>
      <c r="YK209" s="15"/>
      <c r="YL209" s="15"/>
      <c r="YM209" s="15"/>
      <c r="YN209" s="15"/>
      <c r="YO209" s="15"/>
      <c r="YP209" s="15"/>
      <c r="YQ209" s="15"/>
      <c r="YR209" s="15"/>
      <c r="YS209" s="15"/>
      <c r="YT209" s="15"/>
      <c r="YU209" s="15"/>
      <c r="YV209" s="15"/>
      <c r="YW209" s="15"/>
      <c r="YX209" s="15"/>
      <c r="YY209" s="15"/>
      <c r="YZ209" s="15"/>
      <c r="ZA209" s="15"/>
      <c r="ZB209" s="15"/>
      <c r="ZC209" s="15"/>
      <c r="ZD209" s="15"/>
      <c r="ZE209" s="15"/>
      <c r="ZF209" s="15"/>
      <c r="ZG209" s="15"/>
      <c r="ZH209" s="15"/>
      <c r="ZI209" s="15"/>
      <c r="ZJ209" s="15"/>
      <c r="ZK209" s="15"/>
      <c r="ZL209" s="15"/>
      <c r="ZM209" s="15"/>
      <c r="ZN209" s="15"/>
      <c r="ZO209" s="15"/>
      <c r="ZP209" s="15"/>
      <c r="ZQ209" s="15"/>
      <c r="ZR209" s="15"/>
      <c r="ZS209" s="15"/>
      <c r="ZT209" s="15"/>
      <c r="ZU209" s="15"/>
      <c r="ZV209" s="15"/>
      <c r="ZW209" s="15"/>
      <c r="ZX209" s="15"/>
      <c r="ZY209" s="15"/>
      <c r="ZZ209" s="15"/>
      <c r="AAA209" s="15"/>
      <c r="AAB209" s="15"/>
      <c r="AAC209" s="15"/>
      <c r="AAD209" s="15"/>
      <c r="AAE209" s="15"/>
      <c r="AAF209" s="15"/>
      <c r="AAG209" s="15"/>
      <c r="AAH209" s="15"/>
      <c r="AAI209" s="15"/>
      <c r="AAJ209" s="15"/>
      <c r="AAK209" s="15"/>
      <c r="AAL209" s="15"/>
      <c r="AAM209" s="15"/>
      <c r="AAN209" s="15"/>
      <c r="AAO209" s="15"/>
      <c r="AAP209" s="15"/>
      <c r="AAQ209" s="15"/>
      <c r="AAR209" s="15"/>
      <c r="AAS209" s="15"/>
      <c r="AAT209" s="15"/>
      <c r="AAU209" s="15"/>
      <c r="AAV209" s="15"/>
      <c r="AAW209" s="15"/>
      <c r="AAX209" s="15"/>
      <c r="AAY209" s="15"/>
      <c r="AAZ209" s="15"/>
      <c r="ABA209" s="15"/>
      <c r="ABB209" s="15"/>
      <c r="ABC209" s="15"/>
      <c r="ABD209" s="15"/>
      <c r="ABE209" s="15"/>
      <c r="ABF209" s="15"/>
      <c r="ABG209" s="15"/>
      <c r="ABH209" s="15"/>
      <c r="ABI209" s="15"/>
      <c r="ABJ209" s="15"/>
      <c r="ABK209" s="15"/>
      <c r="ABL209" s="15"/>
      <c r="ABM209" s="15"/>
      <c r="ABN209" s="15"/>
      <c r="ABO209" s="15"/>
      <c r="ABP209" s="15"/>
      <c r="ABQ209" s="15"/>
      <c r="ABR209" s="15"/>
      <c r="ABS209" s="15"/>
      <c r="ABT209" s="15"/>
      <c r="ABU209" s="15"/>
      <c r="ABV209" s="15"/>
      <c r="ABW209" s="15"/>
      <c r="ABX209" s="15"/>
      <c r="ABY209" s="15"/>
      <c r="ABZ209" s="15"/>
      <c r="ACA209" s="15"/>
      <c r="ACB209" s="15"/>
      <c r="ACC209" s="15"/>
      <c r="ACD209" s="15"/>
      <c r="ACE209" s="15"/>
      <c r="ACF209" s="15"/>
      <c r="ACG209" s="15"/>
      <c r="ACH209" s="15"/>
      <c r="ACI209" s="15"/>
      <c r="ACJ209" s="15"/>
      <c r="ACK209" s="15"/>
      <c r="ACL209" s="15"/>
      <c r="ACM209" s="15"/>
      <c r="ACN209" s="15"/>
      <c r="ACO209" s="15"/>
      <c r="ACP209" s="15"/>
      <c r="ACQ209" s="15"/>
      <c r="ACR209" s="15"/>
      <c r="ACS209" s="15"/>
      <c r="ACT209" s="15"/>
      <c r="ACU209" s="15"/>
      <c r="ACV209" s="15"/>
      <c r="ACW209" s="15"/>
      <c r="ACX209" s="15"/>
      <c r="ACY209" s="15"/>
      <c r="ACZ209" s="15"/>
      <c r="ADA209" s="15"/>
      <c r="ADB209" s="15"/>
      <c r="ADC209" s="15"/>
      <c r="ADD209" s="15"/>
      <c r="ADE209" s="15"/>
      <c r="ADF209" s="15"/>
      <c r="ADG209" s="15"/>
      <c r="ADH209" s="15"/>
      <c r="ADI209" s="15"/>
      <c r="ADJ209" s="15"/>
      <c r="ADK209" s="15"/>
      <c r="ADL209" s="15"/>
      <c r="ADM209" s="15"/>
      <c r="ADN209" s="15"/>
      <c r="ADO209" s="15"/>
      <c r="ADP209" s="15"/>
      <c r="ADQ209" s="15"/>
      <c r="ADR209" s="15"/>
      <c r="ADS209" s="15"/>
      <c r="ADT209" s="15"/>
      <c r="ADU209" s="15"/>
      <c r="ADV209" s="15"/>
      <c r="ADW209" s="15"/>
      <c r="ADX209" s="15"/>
      <c r="ADY209" s="15"/>
      <c r="ADZ209" s="15"/>
      <c r="AEA209" s="15"/>
      <c r="AEB209" s="15"/>
      <c r="AEC209" s="15"/>
      <c r="AED209" s="15"/>
      <c r="AEE209" s="15"/>
      <c r="AEF209" s="15"/>
      <c r="AEG209" s="15"/>
      <c r="AEH209" s="15"/>
      <c r="AEI209" s="15"/>
      <c r="AEJ209" s="15"/>
      <c r="AEK209" s="15"/>
      <c r="AEL209" s="15"/>
      <c r="AEM209" s="15"/>
      <c r="AEN209" s="15"/>
      <c r="AEO209" s="15"/>
      <c r="AEP209" s="15"/>
      <c r="AEQ209" s="15"/>
      <c r="AER209" s="15"/>
      <c r="AES209" s="15"/>
      <c r="AET209" s="15"/>
      <c r="AEU209" s="15"/>
      <c r="AEV209" s="15"/>
      <c r="AEW209" s="15"/>
      <c r="AEX209" s="15"/>
      <c r="AEY209" s="15"/>
      <c r="AEZ209" s="15"/>
      <c r="AFA209" s="15"/>
      <c r="AFB209" s="15"/>
      <c r="AFC209" s="15"/>
      <c r="AFD209" s="15"/>
      <c r="AFE209" s="15"/>
      <c r="AFF209" s="15"/>
      <c r="AFG209" s="15"/>
      <c r="AFH209" s="15"/>
      <c r="AFI209" s="15"/>
      <c r="AFJ209" s="15"/>
      <c r="AFK209" s="15"/>
      <c r="AFL209" s="15"/>
      <c r="AFM209" s="15"/>
      <c r="AFN209" s="15"/>
      <c r="AFO209" s="15"/>
      <c r="AFP209" s="15"/>
      <c r="AFQ209" s="15"/>
      <c r="AFR209" s="15"/>
      <c r="AFS209" s="15"/>
      <c r="AFT209" s="15"/>
      <c r="AFU209" s="15"/>
      <c r="AFV209" s="15"/>
      <c r="AFW209" s="15"/>
      <c r="AFX209" s="15"/>
      <c r="AFY209" s="15"/>
      <c r="AFZ209" s="15"/>
      <c r="AGA209" s="15"/>
      <c r="AGB209" s="15"/>
      <c r="AGC209" s="15"/>
      <c r="AGD209" s="15"/>
      <c r="AGE209" s="15"/>
      <c r="AGF209" s="15"/>
      <c r="AGG209" s="15"/>
      <c r="AGH209" s="15"/>
      <c r="AGI209" s="15"/>
      <c r="AGJ209" s="15"/>
      <c r="AGK209" s="15"/>
      <c r="AGL209" s="15"/>
      <c r="AGM209" s="15"/>
      <c r="AGN209" s="15"/>
      <c r="AGO209" s="15"/>
      <c r="AGP209" s="15"/>
      <c r="AGQ209" s="15"/>
      <c r="AGR209" s="15"/>
      <c r="AGS209" s="15"/>
      <c r="AGT209" s="15"/>
      <c r="AGU209" s="15"/>
      <c r="AGV209" s="15"/>
      <c r="AGW209" s="15"/>
      <c r="AGX209" s="15"/>
      <c r="AGY209" s="15"/>
      <c r="AGZ209" s="15"/>
      <c r="AHA209" s="15"/>
      <c r="AHB209" s="15"/>
      <c r="AHC209" s="15"/>
      <c r="AHD209" s="15"/>
      <c r="AHE209" s="15"/>
      <c r="AHF209" s="15"/>
      <c r="AHG209" s="15"/>
      <c r="AHH209" s="15"/>
      <c r="AHI209" s="15"/>
      <c r="AHJ209" s="15"/>
      <c r="AHK209" s="15"/>
      <c r="AHL209" s="15"/>
      <c r="AHM209" s="15"/>
      <c r="AHN209" s="15"/>
      <c r="AHO209" s="15"/>
      <c r="AHP209" s="15"/>
      <c r="AHQ209" s="15"/>
      <c r="AHR209" s="15"/>
      <c r="AHS209" s="15"/>
      <c r="AHT209" s="15"/>
      <c r="AHU209" s="15"/>
      <c r="AHV209" s="15"/>
      <c r="AHW209" s="15"/>
      <c r="AHX209" s="15"/>
      <c r="AHY209" s="15"/>
      <c r="AHZ209" s="15"/>
      <c r="AIA209" s="15"/>
      <c r="AIB209" s="15"/>
      <c r="AIC209" s="15"/>
      <c r="AID209" s="15"/>
      <c r="AIE209" s="15"/>
      <c r="AIF209" s="15"/>
      <c r="AIG209" s="15"/>
      <c r="AIH209" s="15"/>
      <c r="AII209" s="15"/>
      <c r="AIJ209" s="15"/>
      <c r="AIK209" s="15"/>
      <c r="AIL209" s="15"/>
      <c r="AIM209" s="15"/>
      <c r="AIN209" s="15"/>
      <c r="AIO209" s="15"/>
      <c r="AIP209" s="15"/>
      <c r="AIQ209" s="15"/>
      <c r="AIR209" s="15"/>
      <c r="AIS209" s="15"/>
      <c r="AIT209" s="15"/>
      <c r="AIU209" s="15"/>
      <c r="AIV209" s="15"/>
      <c r="AIW209" s="15"/>
      <c r="AIX209" s="15"/>
      <c r="AIY209" s="15"/>
      <c r="AIZ209" s="15"/>
      <c r="AJA209" s="15"/>
      <c r="AJB209" s="15"/>
      <c r="AJC209" s="15"/>
      <c r="AJD209" s="15"/>
      <c r="AJE209" s="15"/>
      <c r="AJF209" s="15"/>
      <c r="AJG209" s="15"/>
      <c r="AJH209" s="15"/>
      <c r="AJI209" s="15"/>
      <c r="AJJ209" s="15"/>
      <c r="AJK209" s="15"/>
      <c r="AJL209" s="15"/>
      <c r="AJM209" s="15"/>
      <c r="AJN209" s="15"/>
      <c r="AJO209" s="15"/>
      <c r="AJP209" s="15"/>
      <c r="AJQ209" s="15"/>
      <c r="AJR209" s="15"/>
      <c r="AJS209" s="15"/>
      <c r="AJT209" s="15"/>
      <c r="AJU209" s="15"/>
      <c r="AJV209" s="15"/>
      <c r="AJW209" s="15"/>
      <c r="AJX209" s="15"/>
      <c r="AJY209" s="15"/>
      <c r="AJZ209" s="15"/>
      <c r="AKA209" s="15"/>
      <c r="AKB209" s="15"/>
      <c r="AKC209" s="15"/>
      <c r="AKD209" s="15"/>
      <c r="AKE209" s="15"/>
      <c r="AKF209" s="15"/>
      <c r="AKG209" s="15"/>
      <c r="AKH209" s="15"/>
      <c r="AKI209" s="15"/>
      <c r="AKJ209" s="15"/>
      <c r="AKK209" s="15"/>
      <c r="AKL209" s="15"/>
      <c r="AKM209" s="15"/>
      <c r="AKN209" s="15"/>
      <c r="AKO209" s="15"/>
      <c r="AKP209" s="15"/>
      <c r="AKQ209" s="15"/>
      <c r="AKR209" s="15"/>
      <c r="AKS209" s="15"/>
      <c r="AKT209" s="15"/>
      <c r="AKU209" s="15"/>
      <c r="AKV209" s="15"/>
      <c r="AKW209" s="15"/>
      <c r="AKX209" s="15"/>
      <c r="AKY209" s="15"/>
      <c r="AKZ209" s="15"/>
      <c r="ALA209" s="15"/>
      <c r="ALB209" s="15"/>
      <c r="ALC209" s="15"/>
      <c r="ALD209" s="15"/>
      <c r="ALE209" s="15"/>
      <c r="ALF209" s="15"/>
      <c r="ALG209" s="15"/>
      <c r="ALH209" s="15"/>
      <c r="ALI209" s="15"/>
      <c r="ALJ209" s="15"/>
      <c r="ALK209" s="15"/>
      <c r="ALL209" s="15"/>
      <c r="ALM209" s="15"/>
      <c r="ALN209" s="15"/>
      <c r="ALO209" s="15"/>
      <c r="ALP209" s="15"/>
      <c r="ALQ209" s="15"/>
      <c r="ALR209" s="15"/>
      <c r="ALS209" s="15"/>
      <c r="ALT209" s="15"/>
      <c r="ALU209" s="15"/>
      <c r="ALV209" s="15"/>
      <c r="ALW209" s="15"/>
      <c r="ALX209" s="11"/>
      <c r="ALY209" s="11"/>
      <c r="ALZ209" s="11"/>
      <c r="AMA209" s="11"/>
    </row>
    <row r="210" spans="1:1015" ht="12.75" customHeight="1">
      <c r="A210" s="8" t="s">
        <v>165</v>
      </c>
      <c r="B210" s="25" t="s">
        <v>166</v>
      </c>
      <c r="C210" s="9" t="s">
        <v>305</v>
      </c>
      <c r="D210" s="8"/>
      <c r="E210" s="9" t="s">
        <v>16</v>
      </c>
      <c r="F210" s="8" t="s">
        <v>17</v>
      </c>
      <c r="G210" s="8" t="s">
        <v>306</v>
      </c>
      <c r="H210" s="10">
        <v>0</v>
      </c>
      <c r="I210" s="10">
        <v>209.24</v>
      </c>
      <c r="J210" s="10">
        <v>200</v>
      </c>
      <c r="K210" s="10">
        <v>602</v>
      </c>
      <c r="L210" s="7">
        <v>600</v>
      </c>
      <c r="M210" s="10">
        <f>L210</f>
        <v>600</v>
      </c>
      <c r="N210" s="10">
        <f>M210</f>
        <v>600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  <c r="SK210" s="11"/>
      <c r="SL210" s="11"/>
      <c r="SM210" s="11"/>
      <c r="SN210" s="11"/>
      <c r="SO210" s="11"/>
      <c r="SP210" s="11"/>
      <c r="SQ210" s="11"/>
      <c r="SR210" s="11"/>
      <c r="SS210" s="11"/>
      <c r="ST210" s="11"/>
      <c r="SU210" s="11"/>
      <c r="SV210" s="11"/>
      <c r="SW210" s="11"/>
      <c r="SX210" s="11"/>
      <c r="SY210" s="11"/>
      <c r="SZ210" s="11"/>
      <c r="TA210" s="11"/>
      <c r="TB210" s="11"/>
      <c r="TC210" s="11"/>
      <c r="TD210" s="11"/>
      <c r="TE210" s="11"/>
      <c r="TF210" s="11"/>
      <c r="TG210" s="11"/>
      <c r="TH210" s="11"/>
      <c r="TI210" s="11"/>
      <c r="TJ210" s="11"/>
      <c r="TK210" s="11"/>
      <c r="TL210" s="11"/>
      <c r="TM210" s="11"/>
      <c r="TN210" s="11"/>
      <c r="TO210" s="11"/>
      <c r="TP210" s="11"/>
      <c r="TQ210" s="11"/>
      <c r="TR210" s="11"/>
      <c r="TS210" s="11"/>
      <c r="TT210" s="11"/>
      <c r="TU210" s="11"/>
      <c r="TV210" s="11"/>
      <c r="TW210" s="11"/>
      <c r="TX210" s="11"/>
      <c r="TY210" s="11"/>
      <c r="TZ210" s="11"/>
      <c r="UA210" s="11"/>
      <c r="UB210" s="11"/>
      <c r="UC210" s="11"/>
      <c r="UD210" s="11"/>
      <c r="UE210" s="11"/>
      <c r="UF210" s="11"/>
      <c r="UG210" s="11"/>
      <c r="UH210" s="11"/>
      <c r="UI210" s="11"/>
      <c r="UJ210" s="11"/>
      <c r="UK210" s="11"/>
      <c r="UL210" s="11"/>
      <c r="UM210" s="11"/>
      <c r="UN210" s="11"/>
      <c r="UO210" s="11"/>
      <c r="UP210" s="11"/>
      <c r="UQ210" s="11"/>
      <c r="UR210" s="11"/>
      <c r="US210" s="11"/>
      <c r="UT210" s="11"/>
      <c r="UU210" s="11"/>
      <c r="UV210" s="11"/>
      <c r="UW210" s="11"/>
      <c r="UX210" s="11"/>
      <c r="UY210" s="11"/>
      <c r="UZ210" s="11"/>
      <c r="VA210" s="11"/>
      <c r="VB210" s="11"/>
      <c r="VC210" s="11"/>
      <c r="VD210" s="11"/>
      <c r="VE210" s="11"/>
      <c r="VF210" s="11"/>
      <c r="VG210" s="11"/>
      <c r="VH210" s="11"/>
      <c r="VI210" s="11"/>
      <c r="VJ210" s="11"/>
      <c r="VK210" s="11"/>
      <c r="VL210" s="11"/>
      <c r="VM210" s="11"/>
      <c r="VN210" s="11"/>
      <c r="VO210" s="11"/>
      <c r="VP210" s="11"/>
      <c r="VQ210" s="11"/>
      <c r="VR210" s="11"/>
      <c r="VS210" s="11"/>
      <c r="VT210" s="11"/>
      <c r="VU210" s="11"/>
      <c r="VV210" s="11"/>
      <c r="VW210" s="11"/>
      <c r="VX210" s="11"/>
      <c r="VY210" s="11"/>
      <c r="VZ210" s="11"/>
      <c r="WA210" s="11"/>
      <c r="WB210" s="11"/>
      <c r="WC210" s="11"/>
      <c r="WD210" s="11"/>
      <c r="WE210" s="11"/>
      <c r="WF210" s="11"/>
      <c r="WG210" s="11"/>
      <c r="WH210" s="11"/>
      <c r="WI210" s="11"/>
      <c r="WJ210" s="11"/>
      <c r="WK210" s="11"/>
      <c r="WL210" s="11"/>
      <c r="WM210" s="11"/>
      <c r="WN210" s="11"/>
      <c r="WO210" s="11"/>
      <c r="WP210" s="11"/>
      <c r="WQ210" s="11"/>
      <c r="WR210" s="11"/>
      <c r="WS210" s="11"/>
      <c r="WT210" s="11"/>
      <c r="WU210" s="11"/>
      <c r="WV210" s="11"/>
      <c r="WW210" s="11"/>
      <c r="WX210" s="11"/>
      <c r="WY210" s="11"/>
      <c r="WZ210" s="11"/>
      <c r="XA210" s="11"/>
      <c r="XB210" s="11"/>
      <c r="XC210" s="11"/>
      <c r="XD210" s="11"/>
      <c r="XE210" s="11"/>
      <c r="XF210" s="11"/>
      <c r="XG210" s="11"/>
      <c r="XH210" s="11"/>
      <c r="XI210" s="11"/>
      <c r="XJ210" s="11"/>
      <c r="XK210" s="11"/>
      <c r="XL210" s="11"/>
      <c r="XM210" s="11"/>
      <c r="XN210" s="11"/>
      <c r="XO210" s="11"/>
      <c r="XP210" s="11"/>
      <c r="XQ210" s="11"/>
      <c r="XR210" s="11"/>
      <c r="XS210" s="11"/>
      <c r="XT210" s="11"/>
      <c r="XU210" s="11"/>
      <c r="XV210" s="11"/>
      <c r="XW210" s="11"/>
      <c r="XX210" s="11"/>
      <c r="XY210" s="11"/>
      <c r="XZ210" s="11"/>
      <c r="YA210" s="11"/>
      <c r="YB210" s="11"/>
      <c r="YC210" s="11"/>
      <c r="YD210" s="11"/>
      <c r="YE210" s="11"/>
      <c r="YF210" s="11"/>
      <c r="YG210" s="11"/>
      <c r="YH210" s="11"/>
      <c r="YI210" s="11"/>
      <c r="YJ210" s="11"/>
      <c r="YK210" s="11"/>
      <c r="YL210" s="11"/>
      <c r="YM210" s="11"/>
      <c r="YN210" s="11"/>
      <c r="YO210" s="11"/>
      <c r="YP210" s="11"/>
      <c r="YQ210" s="11"/>
      <c r="YR210" s="11"/>
      <c r="YS210" s="11"/>
      <c r="YT210" s="11"/>
      <c r="YU210" s="11"/>
      <c r="YV210" s="11"/>
      <c r="YW210" s="11"/>
      <c r="YX210" s="11"/>
      <c r="YY210" s="11"/>
      <c r="YZ210" s="11"/>
      <c r="ZA210" s="11"/>
      <c r="ZB210" s="11"/>
      <c r="ZC210" s="11"/>
      <c r="ZD210" s="11"/>
      <c r="ZE210" s="11"/>
      <c r="ZF210" s="11"/>
      <c r="ZG210" s="11"/>
      <c r="ZH210" s="11"/>
      <c r="ZI210" s="11"/>
      <c r="ZJ210" s="11"/>
      <c r="ZK210" s="11"/>
      <c r="ZL210" s="11"/>
      <c r="ZM210" s="11"/>
      <c r="ZN210" s="11"/>
      <c r="ZO210" s="11"/>
      <c r="ZP210" s="11"/>
      <c r="ZQ210" s="11"/>
      <c r="ZR210" s="11"/>
      <c r="ZS210" s="11"/>
      <c r="ZT210" s="11"/>
      <c r="ZU210" s="11"/>
      <c r="ZV210" s="11"/>
      <c r="ZW210" s="11"/>
      <c r="ZX210" s="11"/>
      <c r="ZY210" s="11"/>
      <c r="ZZ210" s="11"/>
      <c r="AAA210" s="11"/>
      <c r="AAB210" s="11"/>
      <c r="AAC210" s="11"/>
      <c r="AAD210" s="11"/>
      <c r="AAE210" s="11"/>
      <c r="AAF210" s="11"/>
      <c r="AAG210" s="11"/>
      <c r="AAH210" s="11"/>
      <c r="AAI210" s="11"/>
      <c r="AAJ210" s="11"/>
      <c r="AAK210" s="11"/>
      <c r="AAL210" s="11"/>
      <c r="AAM210" s="11"/>
      <c r="AAN210" s="11"/>
      <c r="AAO210" s="11"/>
      <c r="AAP210" s="11"/>
      <c r="AAQ210" s="11"/>
      <c r="AAR210" s="11"/>
      <c r="AAS210" s="11"/>
      <c r="AAT210" s="11"/>
      <c r="AAU210" s="11"/>
      <c r="AAV210" s="11"/>
      <c r="AAW210" s="11"/>
      <c r="AAX210" s="11"/>
      <c r="AAY210" s="11"/>
      <c r="AAZ210" s="11"/>
      <c r="ABA210" s="11"/>
      <c r="ABB210" s="11"/>
      <c r="ABC210" s="11"/>
      <c r="ABD210" s="11"/>
      <c r="ABE210" s="11"/>
      <c r="ABF210" s="11"/>
      <c r="ABG210" s="11"/>
      <c r="ABH210" s="11"/>
      <c r="ABI210" s="11"/>
      <c r="ABJ210" s="11"/>
      <c r="ABK210" s="11"/>
      <c r="ABL210" s="11"/>
      <c r="ABM210" s="11"/>
      <c r="ABN210" s="11"/>
      <c r="ABO210" s="11"/>
      <c r="ABP210" s="11"/>
      <c r="ABQ210" s="11"/>
      <c r="ABR210" s="11"/>
      <c r="ABS210" s="11"/>
      <c r="ABT210" s="11"/>
      <c r="ABU210" s="11"/>
      <c r="ABV210" s="11"/>
      <c r="ABW210" s="11"/>
      <c r="ABX210" s="11"/>
      <c r="ABY210" s="11"/>
      <c r="ABZ210" s="11"/>
      <c r="ACA210" s="11"/>
      <c r="ACB210" s="11"/>
      <c r="ACC210" s="11"/>
      <c r="ACD210" s="11"/>
      <c r="ACE210" s="11"/>
      <c r="ACF210" s="11"/>
      <c r="ACG210" s="11"/>
      <c r="ACH210" s="11"/>
      <c r="ACI210" s="11"/>
      <c r="ACJ210" s="11"/>
      <c r="ACK210" s="11"/>
      <c r="ACL210" s="11"/>
      <c r="ACM210" s="11"/>
      <c r="ACN210" s="11"/>
      <c r="ACO210" s="11"/>
      <c r="ACP210" s="11"/>
      <c r="ACQ210" s="11"/>
      <c r="ACR210" s="11"/>
      <c r="ACS210" s="11"/>
      <c r="ACT210" s="11"/>
      <c r="ACU210" s="11"/>
      <c r="ACV210" s="11"/>
      <c r="ACW210" s="11"/>
      <c r="ACX210" s="11"/>
      <c r="ACY210" s="11"/>
      <c r="ACZ210" s="11"/>
      <c r="ADA210" s="11"/>
      <c r="ADB210" s="11"/>
      <c r="ADC210" s="11"/>
      <c r="ADD210" s="11"/>
      <c r="ADE210" s="11"/>
      <c r="ADF210" s="11"/>
      <c r="ADG210" s="11"/>
      <c r="ADH210" s="11"/>
      <c r="ADI210" s="11"/>
      <c r="ADJ210" s="11"/>
      <c r="ADK210" s="11"/>
      <c r="ADL210" s="11"/>
      <c r="ADM210" s="11"/>
      <c r="ADN210" s="11"/>
      <c r="ADO210" s="11"/>
      <c r="ADP210" s="11"/>
      <c r="ADQ210" s="11"/>
      <c r="ADR210" s="11"/>
      <c r="ADS210" s="11"/>
      <c r="ADT210" s="11"/>
      <c r="ADU210" s="11"/>
      <c r="ADV210" s="11"/>
      <c r="ADW210" s="11"/>
      <c r="ADX210" s="11"/>
      <c r="ADY210" s="11"/>
      <c r="ADZ210" s="11"/>
      <c r="AEA210" s="11"/>
      <c r="AEB210" s="11"/>
      <c r="AEC210" s="11"/>
      <c r="AED210" s="11"/>
      <c r="AEE210" s="11"/>
      <c r="AEF210" s="11"/>
      <c r="AEG210" s="11"/>
      <c r="AEH210" s="11"/>
      <c r="AEI210" s="11"/>
      <c r="AEJ210" s="11"/>
      <c r="AEK210" s="11"/>
      <c r="AEL210" s="11"/>
      <c r="AEM210" s="11"/>
      <c r="AEN210" s="11"/>
      <c r="AEO210" s="11"/>
      <c r="AEP210" s="11"/>
      <c r="AEQ210" s="11"/>
      <c r="AER210" s="11"/>
      <c r="AES210" s="11"/>
      <c r="AET210" s="11"/>
      <c r="AEU210" s="11"/>
      <c r="AEV210" s="11"/>
      <c r="AEW210" s="11"/>
      <c r="AEX210" s="11"/>
      <c r="AEY210" s="11"/>
      <c r="AEZ210" s="11"/>
      <c r="AFA210" s="11"/>
      <c r="AFB210" s="11"/>
      <c r="AFC210" s="11"/>
      <c r="AFD210" s="11"/>
      <c r="AFE210" s="11"/>
      <c r="AFF210" s="11"/>
      <c r="AFG210" s="11"/>
      <c r="AFH210" s="11"/>
      <c r="AFI210" s="11"/>
      <c r="AFJ210" s="11"/>
      <c r="AFK210" s="11"/>
      <c r="AFL210" s="11"/>
      <c r="AFM210" s="11"/>
      <c r="AFN210" s="11"/>
      <c r="AFO210" s="11"/>
      <c r="AFP210" s="11"/>
      <c r="AFQ210" s="11"/>
      <c r="AFR210" s="11"/>
      <c r="AFS210" s="11"/>
      <c r="AFT210" s="11"/>
      <c r="AFU210" s="11"/>
      <c r="AFV210" s="11"/>
      <c r="AFW210" s="11"/>
      <c r="AFX210" s="11"/>
      <c r="AFY210" s="11"/>
      <c r="AFZ210" s="11"/>
      <c r="AGA210" s="11"/>
      <c r="AGB210" s="11"/>
      <c r="AGC210" s="11"/>
      <c r="AGD210" s="11"/>
      <c r="AGE210" s="11"/>
      <c r="AGF210" s="11"/>
      <c r="AGG210" s="11"/>
      <c r="AGH210" s="11"/>
      <c r="AGI210" s="11"/>
      <c r="AGJ210" s="11"/>
      <c r="AGK210" s="11"/>
      <c r="AGL210" s="11"/>
      <c r="AGM210" s="11"/>
      <c r="AGN210" s="11"/>
      <c r="AGO210" s="11"/>
      <c r="AGP210" s="11"/>
      <c r="AGQ210" s="11"/>
      <c r="AGR210" s="11"/>
      <c r="AGS210" s="11"/>
      <c r="AGT210" s="11"/>
      <c r="AGU210" s="11"/>
      <c r="AGV210" s="11"/>
      <c r="AGW210" s="11"/>
      <c r="AGX210" s="11"/>
      <c r="AGY210" s="11"/>
      <c r="AGZ210" s="11"/>
      <c r="AHA210" s="11"/>
      <c r="AHB210" s="11"/>
      <c r="AHC210" s="11"/>
      <c r="AHD210" s="11"/>
      <c r="AHE210" s="11"/>
      <c r="AHF210" s="11"/>
      <c r="AHG210" s="11"/>
      <c r="AHH210" s="11"/>
      <c r="AHI210" s="11"/>
      <c r="AHJ210" s="11"/>
      <c r="AHK210" s="11"/>
      <c r="AHL210" s="11"/>
      <c r="AHM210" s="11"/>
      <c r="AHN210" s="11"/>
      <c r="AHO210" s="11"/>
      <c r="AHP210" s="11"/>
      <c r="AHQ210" s="11"/>
      <c r="AHR210" s="11"/>
      <c r="AHS210" s="11"/>
      <c r="AHT210" s="11"/>
      <c r="AHU210" s="11"/>
      <c r="AHV210" s="11"/>
      <c r="AHW210" s="11"/>
      <c r="AHX210" s="11"/>
      <c r="AHY210" s="11"/>
      <c r="AHZ210" s="11"/>
      <c r="AIA210" s="11"/>
      <c r="AIB210" s="11"/>
      <c r="AIC210" s="11"/>
      <c r="AID210" s="11"/>
      <c r="AIE210" s="11"/>
      <c r="AIF210" s="11"/>
      <c r="AIG210" s="11"/>
      <c r="AIH210" s="11"/>
      <c r="AII210" s="11"/>
      <c r="AIJ210" s="11"/>
      <c r="AIK210" s="11"/>
      <c r="AIL210" s="11"/>
      <c r="AIM210" s="11"/>
      <c r="AIN210" s="11"/>
      <c r="AIO210" s="11"/>
      <c r="AIP210" s="11"/>
      <c r="AIQ210" s="11"/>
      <c r="AIR210" s="11"/>
      <c r="AIS210" s="11"/>
      <c r="AIT210" s="11"/>
      <c r="AIU210" s="11"/>
      <c r="AIV210" s="11"/>
      <c r="AIW210" s="11"/>
      <c r="AIX210" s="11"/>
      <c r="AIY210" s="11"/>
      <c r="AIZ210" s="11"/>
      <c r="AJA210" s="11"/>
      <c r="AJB210" s="11"/>
      <c r="AJC210" s="11"/>
      <c r="AJD210" s="11"/>
      <c r="AJE210" s="11"/>
      <c r="AJF210" s="11"/>
      <c r="AJG210" s="11"/>
      <c r="AJH210" s="11"/>
      <c r="AJI210" s="11"/>
      <c r="AJJ210" s="11"/>
      <c r="AJK210" s="11"/>
      <c r="AJL210" s="11"/>
      <c r="AJM210" s="11"/>
      <c r="AJN210" s="11"/>
      <c r="AJO210" s="11"/>
      <c r="AJP210" s="11"/>
      <c r="AJQ210" s="11"/>
      <c r="AJR210" s="11"/>
      <c r="AJS210" s="11"/>
      <c r="AJT210" s="11"/>
      <c r="AJU210" s="11"/>
      <c r="AJV210" s="11"/>
      <c r="AJW210" s="11"/>
      <c r="AJX210" s="11"/>
      <c r="AJY210" s="11"/>
      <c r="AJZ210" s="11"/>
      <c r="AKA210" s="11"/>
      <c r="AKB210" s="11"/>
      <c r="AKC210" s="11"/>
      <c r="AKD210" s="11"/>
      <c r="AKE210" s="11"/>
      <c r="AKF210" s="11"/>
      <c r="AKG210" s="11"/>
      <c r="AKH210" s="11"/>
      <c r="AKI210" s="11"/>
      <c r="AKJ210" s="11"/>
      <c r="AKK210" s="11"/>
      <c r="AKL210" s="11"/>
      <c r="AKM210" s="11"/>
      <c r="AKN210" s="11"/>
      <c r="AKO210" s="11"/>
      <c r="AKP210" s="11"/>
      <c r="AKQ210" s="11"/>
      <c r="AKR210" s="11"/>
      <c r="AKS210" s="11"/>
      <c r="AKT210" s="11"/>
      <c r="AKU210" s="11"/>
      <c r="AKV210" s="11"/>
      <c r="AKW210" s="11"/>
      <c r="AKX210" s="11"/>
      <c r="AKY210" s="11"/>
      <c r="AKZ210" s="11"/>
      <c r="ALA210" s="11"/>
      <c r="ALB210" s="11"/>
      <c r="ALC210" s="11"/>
      <c r="ALD210" s="11"/>
      <c r="ALE210" s="11"/>
      <c r="ALF210" s="11"/>
      <c r="ALG210" s="11"/>
      <c r="ALH210" s="11"/>
      <c r="ALI210" s="11"/>
      <c r="ALJ210" s="11"/>
      <c r="ALK210" s="11"/>
      <c r="ALL210" s="11"/>
      <c r="ALM210" s="11"/>
      <c r="ALN210" s="11"/>
      <c r="ALO210" s="11"/>
      <c r="ALP210" s="11"/>
      <c r="ALQ210" s="11"/>
      <c r="ALR210" s="11"/>
      <c r="ALS210" s="11"/>
      <c r="ALT210" s="11"/>
      <c r="ALU210" s="11"/>
      <c r="ALV210" s="11"/>
      <c r="ALW210" s="11"/>
      <c r="ALX210" s="11"/>
      <c r="ALY210" s="11"/>
      <c r="ALZ210" s="11"/>
      <c r="AMA210" s="11"/>
    </row>
    <row r="211" spans="1:1015" ht="12.75" customHeight="1">
      <c r="A211" s="1" t="s">
        <v>307</v>
      </c>
      <c r="B211" s="1"/>
      <c r="C211" s="1"/>
      <c r="D211" s="1"/>
      <c r="E211" s="16" t="s">
        <v>31</v>
      </c>
      <c r="F211" s="16"/>
      <c r="G211" s="1" t="s">
        <v>308</v>
      </c>
      <c r="H211" s="2">
        <f t="shared" ref="H211:N211" si="28">SUM(H210)</f>
        <v>0</v>
      </c>
      <c r="I211" s="2">
        <f t="shared" si="28"/>
        <v>209.24</v>
      </c>
      <c r="J211" s="2">
        <f t="shared" si="28"/>
        <v>200</v>
      </c>
      <c r="K211" s="2">
        <f t="shared" si="28"/>
        <v>602</v>
      </c>
      <c r="L211" s="3">
        <f t="shared" si="28"/>
        <v>600</v>
      </c>
      <c r="M211" s="2">
        <f t="shared" si="28"/>
        <v>600</v>
      </c>
      <c r="N211" s="2">
        <f t="shared" si="28"/>
        <v>600</v>
      </c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</row>
    <row r="212" spans="1:1015" ht="12.75" customHeight="1">
      <c r="A212" s="4" t="s">
        <v>165</v>
      </c>
      <c r="B212" s="25" t="s">
        <v>166</v>
      </c>
      <c r="C212" s="5" t="s">
        <v>196</v>
      </c>
      <c r="D212" s="4"/>
      <c r="E212" s="5" t="s">
        <v>16</v>
      </c>
      <c r="F212" s="4" t="s">
        <v>17</v>
      </c>
      <c r="G212" s="4" t="s">
        <v>197</v>
      </c>
      <c r="H212" s="6">
        <v>0</v>
      </c>
      <c r="I212" s="10">
        <v>953.76</v>
      </c>
      <c r="J212" s="6">
        <v>1000</v>
      </c>
      <c r="K212" s="6">
        <v>0</v>
      </c>
      <c r="L212" s="7">
        <v>300</v>
      </c>
      <c r="M212" s="10">
        <v>0</v>
      </c>
      <c r="N212" s="10">
        <f t="shared" ref="N212:N218" si="29">M212</f>
        <v>0</v>
      </c>
    </row>
    <row r="213" spans="1:1015" ht="12.75" customHeight="1">
      <c r="A213" s="4" t="s">
        <v>165</v>
      </c>
      <c r="B213" s="25" t="s">
        <v>166</v>
      </c>
      <c r="C213" s="5" t="s">
        <v>309</v>
      </c>
      <c r="D213" s="4"/>
      <c r="E213" s="5" t="s">
        <v>16</v>
      </c>
      <c r="F213" s="4" t="s">
        <v>17</v>
      </c>
      <c r="G213" s="4" t="s">
        <v>310</v>
      </c>
      <c r="H213" s="6">
        <v>0</v>
      </c>
      <c r="I213" s="10">
        <v>240.62</v>
      </c>
      <c r="J213" s="6">
        <v>250</v>
      </c>
      <c r="K213" s="6">
        <v>0</v>
      </c>
      <c r="L213" s="7">
        <v>1200</v>
      </c>
      <c r="M213" s="10">
        <v>1500</v>
      </c>
      <c r="N213" s="10">
        <f t="shared" si="29"/>
        <v>1500</v>
      </c>
    </row>
    <row r="214" spans="1:1015" ht="12.75" customHeight="1">
      <c r="A214" s="4" t="s">
        <v>165</v>
      </c>
      <c r="B214" s="25" t="s">
        <v>166</v>
      </c>
      <c r="C214" s="5" t="s">
        <v>173</v>
      </c>
      <c r="D214" s="4"/>
      <c r="E214" s="5" t="s">
        <v>16</v>
      </c>
      <c r="F214" s="4" t="s">
        <v>17</v>
      </c>
      <c r="G214" s="8" t="s">
        <v>174</v>
      </c>
      <c r="H214" s="10">
        <v>822.88</v>
      </c>
      <c r="I214" s="10">
        <v>479.27</v>
      </c>
      <c r="J214" s="10">
        <v>500</v>
      </c>
      <c r="K214" s="10">
        <v>694.2</v>
      </c>
      <c r="L214" s="7">
        <v>1200</v>
      </c>
      <c r="M214" s="10">
        <f>L214</f>
        <v>1200</v>
      </c>
      <c r="N214" s="10">
        <f t="shared" si="29"/>
        <v>1200</v>
      </c>
    </row>
    <row r="215" spans="1:1015" ht="12.75" customHeight="1">
      <c r="A215" s="4" t="s">
        <v>165</v>
      </c>
      <c r="B215" s="25" t="s">
        <v>166</v>
      </c>
      <c r="C215" s="5" t="s">
        <v>208</v>
      </c>
      <c r="D215" s="4"/>
      <c r="E215" s="5" t="s">
        <v>16</v>
      </c>
      <c r="F215" s="4" t="s">
        <v>17</v>
      </c>
      <c r="G215" s="4" t="s">
        <v>209</v>
      </c>
      <c r="H215" s="6">
        <v>1268.79</v>
      </c>
      <c r="I215" s="6">
        <v>1504.69</v>
      </c>
      <c r="J215" s="6">
        <v>1500</v>
      </c>
      <c r="K215" s="6">
        <v>1469.79</v>
      </c>
      <c r="L215" s="7">
        <v>1500</v>
      </c>
      <c r="M215" s="10">
        <f>L215</f>
        <v>1500</v>
      </c>
      <c r="N215" s="10">
        <f t="shared" si="29"/>
        <v>1500</v>
      </c>
    </row>
    <row r="216" spans="1:1015" ht="12.75" customHeight="1">
      <c r="A216" s="4" t="s">
        <v>165</v>
      </c>
      <c r="B216" s="25" t="s">
        <v>166</v>
      </c>
      <c r="C216" s="5" t="s">
        <v>311</v>
      </c>
      <c r="D216" s="4"/>
      <c r="E216" s="5" t="s">
        <v>16</v>
      </c>
      <c r="F216" s="4" t="s">
        <v>17</v>
      </c>
      <c r="G216" s="4" t="s">
        <v>312</v>
      </c>
      <c r="H216" s="10">
        <v>297.67</v>
      </c>
      <c r="I216" s="6">
        <v>61.8</v>
      </c>
      <c r="J216" s="6">
        <v>60</v>
      </c>
      <c r="K216" s="6">
        <v>159</v>
      </c>
      <c r="L216" s="7">
        <v>200</v>
      </c>
      <c r="M216" s="10">
        <f>L216</f>
        <v>200</v>
      </c>
      <c r="N216" s="10">
        <f t="shared" si="29"/>
        <v>200</v>
      </c>
    </row>
    <row r="217" spans="1:1015" ht="12.75" customHeight="1">
      <c r="A217" s="4" t="s">
        <v>165</v>
      </c>
      <c r="B217" s="25" t="s">
        <v>166</v>
      </c>
      <c r="C217" s="5" t="s">
        <v>313</v>
      </c>
      <c r="D217" s="4"/>
      <c r="E217" s="5" t="s">
        <v>16</v>
      </c>
      <c r="F217" s="4" t="s">
        <v>17</v>
      </c>
      <c r="G217" s="4" t="s">
        <v>314</v>
      </c>
      <c r="H217" s="10">
        <v>0</v>
      </c>
      <c r="I217" s="10">
        <v>400</v>
      </c>
      <c r="J217" s="6">
        <v>400</v>
      </c>
      <c r="K217" s="6">
        <v>0</v>
      </c>
      <c r="L217" s="7">
        <v>400</v>
      </c>
      <c r="M217" s="10">
        <f>L217</f>
        <v>400</v>
      </c>
      <c r="N217" s="10">
        <f t="shared" si="29"/>
        <v>400</v>
      </c>
    </row>
    <row r="218" spans="1:1015" ht="12.75" customHeight="1">
      <c r="A218" s="4" t="s">
        <v>165</v>
      </c>
      <c r="B218" s="25" t="s">
        <v>166</v>
      </c>
      <c r="C218" s="5" t="s">
        <v>200</v>
      </c>
      <c r="D218" s="4"/>
      <c r="E218" s="5" t="s">
        <v>16</v>
      </c>
      <c r="F218" s="4" t="s">
        <v>17</v>
      </c>
      <c r="G218" s="4" t="s">
        <v>246</v>
      </c>
      <c r="H218" s="10">
        <v>0</v>
      </c>
      <c r="I218" s="10">
        <v>100</v>
      </c>
      <c r="J218" s="6">
        <v>100</v>
      </c>
      <c r="K218" s="6">
        <v>360</v>
      </c>
      <c r="L218" s="7">
        <v>100</v>
      </c>
      <c r="M218" s="10">
        <f>L218</f>
        <v>100</v>
      </c>
      <c r="N218" s="10">
        <f t="shared" si="29"/>
        <v>100</v>
      </c>
    </row>
    <row r="219" spans="1:1015" ht="12.75" customHeight="1">
      <c r="A219" s="1" t="s">
        <v>315</v>
      </c>
      <c r="B219" s="1"/>
      <c r="C219" s="1"/>
      <c r="D219" s="1"/>
      <c r="E219" s="16" t="s">
        <v>31</v>
      </c>
      <c r="F219" s="16"/>
      <c r="G219" s="1" t="s">
        <v>316</v>
      </c>
      <c r="H219" s="2">
        <f t="shared" ref="H219:N219" si="30">SUM(H212:H218)</f>
        <v>2389.34</v>
      </c>
      <c r="I219" s="2">
        <f t="shared" si="30"/>
        <v>3740.1400000000003</v>
      </c>
      <c r="J219" s="2">
        <f t="shared" si="30"/>
        <v>3810</v>
      </c>
      <c r="K219" s="2">
        <f t="shared" si="30"/>
        <v>2682.99</v>
      </c>
      <c r="L219" s="3">
        <f t="shared" si="30"/>
        <v>4900</v>
      </c>
      <c r="M219" s="2">
        <f t="shared" si="30"/>
        <v>4900</v>
      </c>
      <c r="N219" s="2">
        <f t="shared" si="30"/>
        <v>4900</v>
      </c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  <c r="ADS219" s="17"/>
      <c r="ADT219" s="17"/>
      <c r="ADU219" s="17"/>
      <c r="ADV219" s="17"/>
      <c r="ADW219" s="17"/>
      <c r="ADX219" s="17"/>
      <c r="ADY219" s="17"/>
      <c r="ADZ219" s="17"/>
      <c r="AEA219" s="17"/>
      <c r="AEB219" s="17"/>
      <c r="AEC219" s="17"/>
      <c r="AED219" s="17"/>
      <c r="AEE219" s="17"/>
      <c r="AEF219" s="17"/>
      <c r="AEG219" s="17"/>
      <c r="AEH219" s="17"/>
      <c r="AEI219" s="17"/>
      <c r="AEJ219" s="17"/>
      <c r="AEK219" s="17"/>
      <c r="AEL219" s="17"/>
      <c r="AEM219" s="17"/>
      <c r="AEN219" s="17"/>
      <c r="AEO219" s="17"/>
      <c r="AEP219" s="17"/>
      <c r="AEQ219" s="17"/>
      <c r="AER219" s="17"/>
      <c r="AES219" s="17"/>
      <c r="AET219" s="17"/>
      <c r="AEU219" s="17"/>
      <c r="AEV219" s="17"/>
      <c r="AEW219" s="17"/>
      <c r="AEX219" s="17"/>
      <c r="AEY219" s="17"/>
      <c r="AEZ219" s="17"/>
      <c r="AFA219" s="17"/>
      <c r="AFB219" s="17"/>
      <c r="AFC219" s="17"/>
      <c r="AFD219" s="17"/>
      <c r="AFE219" s="17"/>
      <c r="AFF219" s="17"/>
      <c r="AFG219" s="17"/>
      <c r="AFH219" s="17"/>
      <c r="AFI219" s="17"/>
      <c r="AFJ219" s="17"/>
      <c r="AFK219" s="17"/>
      <c r="AFL219" s="17"/>
      <c r="AFM219" s="17"/>
      <c r="AFN219" s="17"/>
      <c r="AFO219" s="17"/>
      <c r="AFP219" s="17"/>
      <c r="AFQ219" s="17"/>
      <c r="AFR219" s="17"/>
      <c r="AFS219" s="17"/>
      <c r="AFT219" s="17"/>
      <c r="AFU219" s="17"/>
      <c r="AFV219" s="17"/>
      <c r="AFW219" s="17"/>
      <c r="AFX219" s="17"/>
      <c r="AFY219" s="17"/>
      <c r="AFZ219" s="17"/>
      <c r="AGA219" s="17"/>
      <c r="AGB219" s="17"/>
      <c r="AGC219" s="17"/>
      <c r="AGD219" s="17"/>
      <c r="AGE219" s="17"/>
      <c r="AGF219" s="17"/>
      <c r="AGG219" s="17"/>
      <c r="AGH219" s="17"/>
      <c r="AGI219" s="17"/>
      <c r="AGJ219" s="17"/>
      <c r="AGK219" s="17"/>
      <c r="AGL219" s="17"/>
      <c r="AGM219" s="17"/>
      <c r="AGN219" s="17"/>
      <c r="AGO219" s="17"/>
      <c r="AGP219" s="17"/>
      <c r="AGQ219" s="17"/>
      <c r="AGR219" s="17"/>
      <c r="AGS219" s="17"/>
      <c r="AGT219" s="17"/>
      <c r="AGU219" s="17"/>
      <c r="AGV219" s="17"/>
      <c r="AGW219" s="17"/>
      <c r="AGX219" s="17"/>
      <c r="AGY219" s="17"/>
      <c r="AGZ219" s="17"/>
      <c r="AHA219" s="17"/>
      <c r="AHB219" s="17"/>
      <c r="AHC219" s="17"/>
      <c r="AHD219" s="17"/>
      <c r="AHE219" s="17"/>
      <c r="AHF219" s="17"/>
      <c r="AHG219" s="17"/>
      <c r="AHH219" s="17"/>
      <c r="AHI219" s="17"/>
      <c r="AHJ219" s="17"/>
      <c r="AHK219" s="17"/>
      <c r="AHL219" s="17"/>
      <c r="AHM219" s="17"/>
      <c r="AHN219" s="17"/>
      <c r="AHO219" s="17"/>
      <c r="AHP219" s="17"/>
      <c r="AHQ219" s="17"/>
      <c r="AHR219" s="17"/>
      <c r="AHS219" s="17"/>
      <c r="AHT219" s="17"/>
      <c r="AHU219" s="17"/>
      <c r="AHV219" s="17"/>
      <c r="AHW219" s="17"/>
      <c r="AHX219" s="17"/>
      <c r="AHY219" s="17"/>
      <c r="AHZ219" s="17"/>
      <c r="AIA219" s="17"/>
      <c r="AIB219" s="17"/>
      <c r="AIC219" s="17"/>
      <c r="AID219" s="17"/>
      <c r="AIE219" s="17"/>
      <c r="AIF219" s="17"/>
      <c r="AIG219" s="17"/>
      <c r="AIH219" s="17"/>
      <c r="AII219" s="17"/>
      <c r="AIJ219" s="17"/>
      <c r="AIK219" s="17"/>
      <c r="AIL219" s="17"/>
      <c r="AIM219" s="17"/>
      <c r="AIN219" s="17"/>
      <c r="AIO219" s="17"/>
      <c r="AIP219" s="17"/>
      <c r="AIQ219" s="17"/>
      <c r="AIR219" s="17"/>
      <c r="AIS219" s="17"/>
      <c r="AIT219" s="17"/>
      <c r="AIU219" s="17"/>
      <c r="AIV219" s="17"/>
      <c r="AIW219" s="17"/>
      <c r="AIX219" s="17"/>
      <c r="AIY219" s="17"/>
      <c r="AIZ219" s="17"/>
      <c r="AJA219" s="17"/>
      <c r="AJB219" s="17"/>
      <c r="AJC219" s="17"/>
      <c r="AJD219" s="17"/>
      <c r="AJE219" s="17"/>
      <c r="AJF219" s="17"/>
      <c r="AJG219" s="17"/>
      <c r="AJH219" s="17"/>
      <c r="AJI219" s="17"/>
      <c r="AJJ219" s="17"/>
      <c r="AJK219" s="17"/>
      <c r="AJL219" s="17"/>
      <c r="AJM219" s="17"/>
      <c r="AJN219" s="17"/>
      <c r="AJO219" s="17"/>
      <c r="AJP219" s="17"/>
      <c r="AJQ219" s="17"/>
      <c r="AJR219" s="17"/>
      <c r="AJS219" s="17"/>
      <c r="AJT219" s="17"/>
      <c r="AJU219" s="17"/>
      <c r="AJV219" s="17"/>
      <c r="AJW219" s="17"/>
      <c r="AJX219" s="17"/>
      <c r="AJY219" s="17"/>
      <c r="AJZ219" s="17"/>
      <c r="AKA219" s="17"/>
      <c r="AKB219" s="17"/>
      <c r="AKC219" s="17"/>
      <c r="AKD219" s="17"/>
      <c r="AKE219" s="17"/>
      <c r="AKF219" s="17"/>
      <c r="AKG219" s="17"/>
      <c r="AKH219" s="17"/>
      <c r="AKI219" s="17"/>
      <c r="AKJ219" s="17"/>
      <c r="AKK219" s="17"/>
      <c r="AKL219" s="17"/>
      <c r="AKM219" s="17"/>
      <c r="AKN219" s="17"/>
      <c r="AKO219" s="17"/>
      <c r="AKP219" s="17"/>
      <c r="AKQ219" s="17"/>
      <c r="AKR219" s="17"/>
      <c r="AKS219" s="17"/>
      <c r="AKT219" s="17"/>
      <c r="AKU219" s="17"/>
      <c r="AKV219" s="17"/>
      <c r="AKW219" s="17"/>
      <c r="AKX219" s="17"/>
      <c r="AKY219" s="17"/>
      <c r="AKZ219" s="17"/>
      <c r="ALA219" s="17"/>
      <c r="ALB219" s="17"/>
      <c r="ALC219" s="17"/>
      <c r="ALD219" s="17"/>
      <c r="ALE219" s="17"/>
      <c r="ALF219" s="17"/>
      <c r="ALG219" s="17"/>
      <c r="ALH219" s="17"/>
      <c r="ALI219" s="17"/>
      <c r="ALJ219" s="17"/>
      <c r="ALK219" s="17"/>
      <c r="ALL219" s="17"/>
      <c r="ALM219" s="17"/>
      <c r="ALN219" s="17"/>
      <c r="ALO219" s="17"/>
      <c r="ALP219" s="17"/>
      <c r="ALQ219" s="17"/>
      <c r="ALR219" s="17"/>
      <c r="ALS219" s="17"/>
      <c r="ALT219" s="17"/>
      <c r="ALU219" s="17"/>
      <c r="ALV219" s="17"/>
      <c r="ALW219" s="17"/>
    </row>
    <row r="220" spans="1:1015" ht="12.75" customHeight="1">
      <c r="A220" s="8" t="s">
        <v>165</v>
      </c>
      <c r="B220" s="25" t="s">
        <v>166</v>
      </c>
      <c r="C220" s="9" t="s">
        <v>177</v>
      </c>
      <c r="D220" s="9" t="s">
        <v>36</v>
      </c>
      <c r="E220" s="9" t="s">
        <v>16</v>
      </c>
      <c r="F220" s="8" t="s">
        <v>17</v>
      </c>
      <c r="G220" s="8" t="s">
        <v>317</v>
      </c>
      <c r="H220" s="10">
        <v>1244.3599999999999</v>
      </c>
      <c r="I220" s="10">
        <v>1708.16</v>
      </c>
      <c r="J220" s="10">
        <v>1700</v>
      </c>
      <c r="K220" s="10">
        <v>1667.45</v>
      </c>
      <c r="L220" s="7">
        <v>1700</v>
      </c>
      <c r="M220" s="10">
        <f t="shared" ref="M220:N230" si="31">L220</f>
        <v>1700</v>
      </c>
      <c r="N220" s="10">
        <f t="shared" si="31"/>
        <v>1700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  <c r="SK220" s="11"/>
      <c r="SL220" s="11"/>
      <c r="SM220" s="11"/>
      <c r="SN220" s="11"/>
      <c r="SO220" s="11"/>
      <c r="SP220" s="11"/>
      <c r="SQ220" s="11"/>
      <c r="SR220" s="11"/>
      <c r="SS220" s="11"/>
      <c r="ST220" s="11"/>
      <c r="SU220" s="11"/>
      <c r="SV220" s="11"/>
      <c r="SW220" s="11"/>
      <c r="SX220" s="11"/>
      <c r="SY220" s="11"/>
      <c r="SZ220" s="11"/>
      <c r="TA220" s="11"/>
      <c r="TB220" s="11"/>
      <c r="TC220" s="11"/>
      <c r="TD220" s="11"/>
      <c r="TE220" s="11"/>
      <c r="TF220" s="11"/>
      <c r="TG220" s="11"/>
      <c r="TH220" s="11"/>
      <c r="TI220" s="11"/>
      <c r="TJ220" s="11"/>
      <c r="TK220" s="11"/>
      <c r="TL220" s="11"/>
      <c r="TM220" s="11"/>
      <c r="TN220" s="11"/>
      <c r="TO220" s="11"/>
      <c r="TP220" s="11"/>
      <c r="TQ220" s="11"/>
      <c r="TR220" s="11"/>
      <c r="TS220" s="11"/>
      <c r="TT220" s="11"/>
      <c r="TU220" s="11"/>
      <c r="TV220" s="11"/>
      <c r="TW220" s="11"/>
      <c r="TX220" s="11"/>
      <c r="TY220" s="11"/>
      <c r="TZ220" s="11"/>
      <c r="UA220" s="11"/>
      <c r="UB220" s="11"/>
      <c r="UC220" s="11"/>
      <c r="UD220" s="11"/>
      <c r="UE220" s="11"/>
      <c r="UF220" s="11"/>
      <c r="UG220" s="11"/>
      <c r="UH220" s="11"/>
      <c r="UI220" s="11"/>
      <c r="UJ220" s="11"/>
      <c r="UK220" s="11"/>
      <c r="UL220" s="11"/>
      <c r="UM220" s="11"/>
      <c r="UN220" s="11"/>
      <c r="UO220" s="11"/>
      <c r="UP220" s="11"/>
      <c r="UQ220" s="11"/>
      <c r="UR220" s="11"/>
      <c r="US220" s="11"/>
      <c r="UT220" s="11"/>
      <c r="UU220" s="11"/>
      <c r="UV220" s="11"/>
      <c r="UW220" s="11"/>
      <c r="UX220" s="11"/>
      <c r="UY220" s="11"/>
      <c r="UZ220" s="11"/>
      <c r="VA220" s="11"/>
      <c r="VB220" s="11"/>
      <c r="VC220" s="11"/>
      <c r="VD220" s="11"/>
      <c r="VE220" s="11"/>
      <c r="VF220" s="11"/>
      <c r="VG220" s="11"/>
      <c r="VH220" s="11"/>
      <c r="VI220" s="11"/>
      <c r="VJ220" s="11"/>
      <c r="VK220" s="11"/>
      <c r="VL220" s="11"/>
      <c r="VM220" s="11"/>
      <c r="VN220" s="11"/>
      <c r="VO220" s="11"/>
      <c r="VP220" s="11"/>
      <c r="VQ220" s="11"/>
      <c r="VR220" s="11"/>
      <c r="VS220" s="11"/>
      <c r="VT220" s="11"/>
      <c r="VU220" s="11"/>
      <c r="VV220" s="11"/>
      <c r="VW220" s="11"/>
      <c r="VX220" s="11"/>
      <c r="VY220" s="11"/>
      <c r="VZ220" s="11"/>
      <c r="WA220" s="11"/>
      <c r="WB220" s="11"/>
      <c r="WC220" s="11"/>
      <c r="WD220" s="11"/>
      <c r="WE220" s="11"/>
      <c r="WF220" s="11"/>
      <c r="WG220" s="11"/>
      <c r="WH220" s="11"/>
      <c r="WI220" s="11"/>
      <c r="WJ220" s="11"/>
      <c r="WK220" s="11"/>
      <c r="WL220" s="11"/>
      <c r="WM220" s="11"/>
      <c r="WN220" s="11"/>
      <c r="WO220" s="11"/>
      <c r="WP220" s="11"/>
      <c r="WQ220" s="11"/>
      <c r="WR220" s="11"/>
      <c r="WS220" s="11"/>
      <c r="WT220" s="11"/>
      <c r="WU220" s="11"/>
      <c r="WV220" s="11"/>
      <c r="WW220" s="11"/>
      <c r="WX220" s="11"/>
      <c r="WY220" s="11"/>
      <c r="WZ220" s="11"/>
      <c r="XA220" s="11"/>
      <c r="XB220" s="11"/>
      <c r="XC220" s="11"/>
      <c r="XD220" s="11"/>
      <c r="XE220" s="11"/>
      <c r="XF220" s="11"/>
      <c r="XG220" s="11"/>
      <c r="XH220" s="11"/>
      <c r="XI220" s="11"/>
      <c r="XJ220" s="11"/>
      <c r="XK220" s="11"/>
      <c r="XL220" s="11"/>
      <c r="XM220" s="11"/>
      <c r="XN220" s="11"/>
      <c r="XO220" s="11"/>
      <c r="XP220" s="11"/>
      <c r="XQ220" s="11"/>
      <c r="XR220" s="11"/>
      <c r="XS220" s="11"/>
      <c r="XT220" s="11"/>
      <c r="XU220" s="11"/>
      <c r="XV220" s="11"/>
      <c r="XW220" s="11"/>
      <c r="XX220" s="11"/>
      <c r="XY220" s="11"/>
      <c r="XZ220" s="11"/>
      <c r="YA220" s="11"/>
      <c r="YB220" s="11"/>
      <c r="YC220" s="11"/>
      <c r="YD220" s="11"/>
      <c r="YE220" s="11"/>
      <c r="YF220" s="11"/>
      <c r="YG220" s="11"/>
      <c r="YH220" s="11"/>
      <c r="YI220" s="11"/>
      <c r="YJ220" s="11"/>
      <c r="YK220" s="11"/>
      <c r="YL220" s="11"/>
      <c r="YM220" s="11"/>
      <c r="YN220" s="11"/>
      <c r="YO220" s="11"/>
      <c r="YP220" s="11"/>
      <c r="YQ220" s="11"/>
      <c r="YR220" s="11"/>
      <c r="YS220" s="11"/>
      <c r="YT220" s="11"/>
      <c r="YU220" s="11"/>
      <c r="YV220" s="11"/>
      <c r="YW220" s="11"/>
      <c r="YX220" s="11"/>
      <c r="YY220" s="11"/>
      <c r="YZ220" s="11"/>
      <c r="ZA220" s="11"/>
      <c r="ZB220" s="11"/>
      <c r="ZC220" s="11"/>
      <c r="ZD220" s="11"/>
      <c r="ZE220" s="11"/>
      <c r="ZF220" s="11"/>
      <c r="ZG220" s="11"/>
      <c r="ZH220" s="11"/>
      <c r="ZI220" s="11"/>
      <c r="ZJ220" s="11"/>
      <c r="ZK220" s="11"/>
      <c r="ZL220" s="11"/>
      <c r="ZM220" s="11"/>
      <c r="ZN220" s="11"/>
      <c r="ZO220" s="11"/>
      <c r="ZP220" s="11"/>
      <c r="ZQ220" s="11"/>
      <c r="ZR220" s="11"/>
      <c r="ZS220" s="11"/>
      <c r="ZT220" s="11"/>
      <c r="ZU220" s="11"/>
      <c r="ZV220" s="11"/>
      <c r="ZW220" s="11"/>
      <c r="ZX220" s="11"/>
      <c r="ZY220" s="11"/>
      <c r="ZZ220" s="11"/>
      <c r="AAA220" s="11"/>
      <c r="AAB220" s="11"/>
      <c r="AAC220" s="11"/>
      <c r="AAD220" s="11"/>
      <c r="AAE220" s="11"/>
      <c r="AAF220" s="11"/>
      <c r="AAG220" s="11"/>
      <c r="AAH220" s="11"/>
      <c r="AAI220" s="11"/>
      <c r="AAJ220" s="11"/>
      <c r="AAK220" s="11"/>
      <c r="AAL220" s="11"/>
      <c r="AAM220" s="11"/>
      <c r="AAN220" s="11"/>
      <c r="AAO220" s="11"/>
      <c r="AAP220" s="11"/>
      <c r="AAQ220" s="11"/>
      <c r="AAR220" s="11"/>
      <c r="AAS220" s="11"/>
      <c r="AAT220" s="11"/>
      <c r="AAU220" s="11"/>
      <c r="AAV220" s="11"/>
      <c r="AAW220" s="11"/>
      <c r="AAX220" s="11"/>
      <c r="AAY220" s="11"/>
      <c r="AAZ220" s="11"/>
      <c r="ABA220" s="11"/>
      <c r="ABB220" s="11"/>
      <c r="ABC220" s="11"/>
      <c r="ABD220" s="11"/>
      <c r="ABE220" s="11"/>
      <c r="ABF220" s="11"/>
      <c r="ABG220" s="11"/>
      <c r="ABH220" s="11"/>
      <c r="ABI220" s="11"/>
      <c r="ABJ220" s="11"/>
      <c r="ABK220" s="11"/>
      <c r="ABL220" s="11"/>
      <c r="ABM220" s="11"/>
      <c r="ABN220" s="11"/>
      <c r="ABO220" s="11"/>
      <c r="ABP220" s="11"/>
      <c r="ABQ220" s="11"/>
      <c r="ABR220" s="11"/>
      <c r="ABS220" s="11"/>
      <c r="ABT220" s="11"/>
      <c r="ABU220" s="11"/>
      <c r="ABV220" s="11"/>
      <c r="ABW220" s="11"/>
      <c r="ABX220" s="11"/>
      <c r="ABY220" s="11"/>
      <c r="ABZ220" s="11"/>
      <c r="ACA220" s="11"/>
      <c r="ACB220" s="11"/>
      <c r="ACC220" s="11"/>
      <c r="ACD220" s="11"/>
      <c r="ACE220" s="11"/>
      <c r="ACF220" s="11"/>
      <c r="ACG220" s="11"/>
      <c r="ACH220" s="11"/>
      <c r="ACI220" s="11"/>
      <c r="ACJ220" s="11"/>
      <c r="ACK220" s="11"/>
      <c r="ACL220" s="11"/>
      <c r="ACM220" s="11"/>
      <c r="ACN220" s="11"/>
      <c r="ACO220" s="11"/>
      <c r="ACP220" s="11"/>
      <c r="ACQ220" s="11"/>
      <c r="ACR220" s="11"/>
      <c r="ACS220" s="11"/>
      <c r="ACT220" s="11"/>
      <c r="ACU220" s="11"/>
      <c r="ACV220" s="11"/>
      <c r="ACW220" s="11"/>
      <c r="ACX220" s="11"/>
      <c r="ACY220" s="11"/>
      <c r="ACZ220" s="11"/>
      <c r="ADA220" s="11"/>
      <c r="ADB220" s="11"/>
      <c r="ADC220" s="11"/>
      <c r="ADD220" s="11"/>
      <c r="ADE220" s="11"/>
      <c r="ADF220" s="11"/>
      <c r="ADG220" s="11"/>
      <c r="ADH220" s="11"/>
      <c r="ADI220" s="11"/>
      <c r="ADJ220" s="11"/>
      <c r="ADK220" s="11"/>
      <c r="ADL220" s="11"/>
      <c r="ADM220" s="11"/>
      <c r="ADN220" s="11"/>
      <c r="ADO220" s="11"/>
      <c r="ADP220" s="11"/>
      <c r="ADQ220" s="11"/>
      <c r="ADR220" s="11"/>
      <c r="ADS220" s="11"/>
      <c r="ADT220" s="11"/>
      <c r="ADU220" s="11"/>
      <c r="ADV220" s="11"/>
      <c r="ADW220" s="11"/>
      <c r="ADX220" s="11"/>
      <c r="ADY220" s="11"/>
      <c r="ADZ220" s="11"/>
      <c r="AEA220" s="11"/>
      <c r="AEB220" s="11"/>
      <c r="AEC220" s="11"/>
      <c r="AED220" s="11"/>
      <c r="AEE220" s="11"/>
      <c r="AEF220" s="11"/>
      <c r="AEG220" s="11"/>
      <c r="AEH220" s="11"/>
      <c r="AEI220" s="11"/>
      <c r="AEJ220" s="11"/>
      <c r="AEK220" s="11"/>
      <c r="AEL220" s="11"/>
      <c r="AEM220" s="11"/>
      <c r="AEN220" s="11"/>
      <c r="AEO220" s="11"/>
      <c r="AEP220" s="11"/>
      <c r="AEQ220" s="11"/>
      <c r="AER220" s="11"/>
      <c r="AES220" s="11"/>
      <c r="AET220" s="11"/>
      <c r="AEU220" s="11"/>
      <c r="AEV220" s="11"/>
      <c r="AEW220" s="11"/>
      <c r="AEX220" s="11"/>
      <c r="AEY220" s="11"/>
      <c r="AEZ220" s="11"/>
      <c r="AFA220" s="11"/>
      <c r="AFB220" s="11"/>
      <c r="AFC220" s="11"/>
      <c r="AFD220" s="11"/>
      <c r="AFE220" s="11"/>
      <c r="AFF220" s="11"/>
      <c r="AFG220" s="11"/>
      <c r="AFH220" s="11"/>
      <c r="AFI220" s="11"/>
      <c r="AFJ220" s="11"/>
      <c r="AFK220" s="11"/>
      <c r="AFL220" s="11"/>
      <c r="AFM220" s="11"/>
      <c r="AFN220" s="11"/>
      <c r="AFO220" s="11"/>
      <c r="AFP220" s="11"/>
      <c r="AFQ220" s="11"/>
      <c r="AFR220" s="11"/>
      <c r="AFS220" s="11"/>
      <c r="AFT220" s="11"/>
      <c r="AFU220" s="11"/>
      <c r="AFV220" s="11"/>
      <c r="AFW220" s="11"/>
      <c r="AFX220" s="11"/>
      <c r="AFY220" s="11"/>
      <c r="AFZ220" s="11"/>
      <c r="AGA220" s="11"/>
      <c r="AGB220" s="11"/>
      <c r="AGC220" s="11"/>
      <c r="AGD220" s="11"/>
      <c r="AGE220" s="11"/>
      <c r="AGF220" s="11"/>
      <c r="AGG220" s="11"/>
      <c r="AGH220" s="11"/>
      <c r="AGI220" s="11"/>
      <c r="AGJ220" s="11"/>
      <c r="AGK220" s="11"/>
      <c r="AGL220" s="11"/>
      <c r="AGM220" s="11"/>
      <c r="AGN220" s="11"/>
      <c r="AGO220" s="11"/>
      <c r="AGP220" s="11"/>
      <c r="AGQ220" s="11"/>
      <c r="AGR220" s="11"/>
      <c r="AGS220" s="11"/>
      <c r="AGT220" s="11"/>
      <c r="AGU220" s="11"/>
      <c r="AGV220" s="11"/>
      <c r="AGW220" s="11"/>
      <c r="AGX220" s="11"/>
      <c r="AGY220" s="11"/>
      <c r="AGZ220" s="11"/>
      <c r="AHA220" s="11"/>
      <c r="AHB220" s="11"/>
      <c r="AHC220" s="11"/>
      <c r="AHD220" s="11"/>
      <c r="AHE220" s="11"/>
      <c r="AHF220" s="11"/>
      <c r="AHG220" s="11"/>
      <c r="AHH220" s="11"/>
      <c r="AHI220" s="11"/>
      <c r="AHJ220" s="11"/>
      <c r="AHK220" s="11"/>
      <c r="AHL220" s="11"/>
      <c r="AHM220" s="11"/>
      <c r="AHN220" s="11"/>
      <c r="AHO220" s="11"/>
      <c r="AHP220" s="11"/>
      <c r="AHQ220" s="11"/>
      <c r="AHR220" s="11"/>
      <c r="AHS220" s="11"/>
      <c r="AHT220" s="11"/>
      <c r="AHU220" s="11"/>
      <c r="AHV220" s="11"/>
      <c r="AHW220" s="11"/>
      <c r="AHX220" s="11"/>
      <c r="AHY220" s="11"/>
      <c r="AHZ220" s="11"/>
      <c r="AIA220" s="11"/>
      <c r="AIB220" s="11"/>
      <c r="AIC220" s="11"/>
      <c r="AID220" s="11"/>
      <c r="AIE220" s="11"/>
      <c r="AIF220" s="11"/>
      <c r="AIG220" s="11"/>
      <c r="AIH220" s="11"/>
      <c r="AII220" s="11"/>
      <c r="AIJ220" s="11"/>
      <c r="AIK220" s="11"/>
      <c r="AIL220" s="11"/>
      <c r="AIM220" s="11"/>
      <c r="AIN220" s="11"/>
      <c r="AIO220" s="11"/>
      <c r="AIP220" s="11"/>
      <c r="AIQ220" s="11"/>
      <c r="AIR220" s="11"/>
      <c r="AIS220" s="11"/>
      <c r="AIT220" s="11"/>
      <c r="AIU220" s="11"/>
      <c r="AIV220" s="11"/>
      <c r="AIW220" s="11"/>
      <c r="AIX220" s="11"/>
      <c r="AIY220" s="11"/>
      <c r="AIZ220" s="11"/>
      <c r="AJA220" s="11"/>
      <c r="AJB220" s="11"/>
      <c r="AJC220" s="11"/>
      <c r="AJD220" s="11"/>
      <c r="AJE220" s="11"/>
      <c r="AJF220" s="11"/>
      <c r="AJG220" s="11"/>
      <c r="AJH220" s="11"/>
      <c r="AJI220" s="11"/>
      <c r="AJJ220" s="11"/>
      <c r="AJK220" s="11"/>
      <c r="AJL220" s="11"/>
      <c r="AJM220" s="11"/>
      <c r="AJN220" s="11"/>
      <c r="AJO220" s="11"/>
      <c r="AJP220" s="11"/>
      <c r="AJQ220" s="11"/>
      <c r="AJR220" s="11"/>
      <c r="AJS220" s="11"/>
      <c r="AJT220" s="11"/>
      <c r="AJU220" s="11"/>
      <c r="AJV220" s="11"/>
      <c r="AJW220" s="11"/>
      <c r="AJX220" s="11"/>
      <c r="AJY220" s="11"/>
      <c r="AJZ220" s="11"/>
      <c r="AKA220" s="11"/>
      <c r="AKB220" s="11"/>
      <c r="AKC220" s="11"/>
      <c r="AKD220" s="11"/>
      <c r="AKE220" s="11"/>
      <c r="AKF220" s="11"/>
      <c r="AKG220" s="11"/>
      <c r="AKH220" s="11"/>
      <c r="AKI220" s="11"/>
      <c r="AKJ220" s="11"/>
      <c r="AKK220" s="11"/>
      <c r="AKL220" s="11"/>
      <c r="AKM220" s="11"/>
      <c r="AKN220" s="11"/>
      <c r="AKO220" s="11"/>
      <c r="AKP220" s="11"/>
      <c r="AKQ220" s="11"/>
      <c r="AKR220" s="11"/>
      <c r="AKS220" s="11"/>
      <c r="AKT220" s="11"/>
      <c r="AKU220" s="11"/>
      <c r="AKV220" s="11"/>
      <c r="AKW220" s="11"/>
      <c r="AKX220" s="11"/>
      <c r="AKY220" s="11"/>
      <c r="AKZ220" s="11"/>
      <c r="ALA220" s="11"/>
      <c r="ALB220" s="11"/>
      <c r="ALC220" s="11"/>
      <c r="ALD220" s="11"/>
      <c r="ALE220" s="11"/>
      <c r="ALF220" s="11"/>
      <c r="ALG220" s="11"/>
      <c r="ALH220" s="11"/>
      <c r="ALI220" s="11"/>
      <c r="ALJ220" s="11"/>
      <c r="ALK220" s="11"/>
      <c r="ALL220" s="11"/>
      <c r="ALM220" s="11"/>
      <c r="ALN220" s="11"/>
      <c r="ALO220" s="11"/>
      <c r="ALP220" s="11"/>
      <c r="ALQ220" s="11"/>
      <c r="ALR220" s="11"/>
      <c r="ALS220" s="11"/>
      <c r="ALT220" s="11"/>
      <c r="ALU220" s="11"/>
      <c r="ALV220" s="11"/>
      <c r="ALW220" s="11"/>
      <c r="ALX220" s="11"/>
      <c r="ALY220" s="11"/>
      <c r="ALZ220" s="11"/>
      <c r="AMA220" s="11"/>
    </row>
    <row r="221" spans="1:1015" ht="12.75" customHeight="1">
      <c r="A221" s="8" t="s">
        <v>165</v>
      </c>
      <c r="B221" s="25" t="s">
        <v>166</v>
      </c>
      <c r="C221" s="9" t="s">
        <v>177</v>
      </c>
      <c r="D221" s="9" t="s">
        <v>38</v>
      </c>
      <c r="E221" s="9" t="s">
        <v>16</v>
      </c>
      <c r="F221" s="8" t="s">
        <v>17</v>
      </c>
      <c r="G221" s="8" t="s">
        <v>318</v>
      </c>
      <c r="H221" s="10">
        <v>379.01</v>
      </c>
      <c r="I221" s="10">
        <v>301.29000000000002</v>
      </c>
      <c r="J221" s="10">
        <v>320</v>
      </c>
      <c r="K221" s="10">
        <v>788.61</v>
      </c>
      <c r="L221" s="7">
        <v>320</v>
      </c>
      <c r="M221" s="10">
        <f t="shared" si="31"/>
        <v>320</v>
      </c>
      <c r="N221" s="10">
        <f t="shared" si="31"/>
        <v>320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  <c r="SK221" s="11"/>
      <c r="SL221" s="11"/>
      <c r="SM221" s="11"/>
      <c r="SN221" s="11"/>
      <c r="SO221" s="11"/>
      <c r="SP221" s="11"/>
      <c r="SQ221" s="11"/>
      <c r="SR221" s="11"/>
      <c r="SS221" s="11"/>
      <c r="ST221" s="11"/>
      <c r="SU221" s="11"/>
      <c r="SV221" s="11"/>
      <c r="SW221" s="11"/>
      <c r="SX221" s="11"/>
      <c r="SY221" s="11"/>
      <c r="SZ221" s="11"/>
      <c r="TA221" s="11"/>
      <c r="TB221" s="11"/>
      <c r="TC221" s="11"/>
      <c r="TD221" s="11"/>
      <c r="TE221" s="11"/>
      <c r="TF221" s="11"/>
      <c r="TG221" s="11"/>
      <c r="TH221" s="11"/>
      <c r="TI221" s="11"/>
      <c r="TJ221" s="11"/>
      <c r="TK221" s="11"/>
      <c r="TL221" s="11"/>
      <c r="TM221" s="11"/>
      <c r="TN221" s="11"/>
      <c r="TO221" s="11"/>
      <c r="TP221" s="11"/>
      <c r="TQ221" s="11"/>
      <c r="TR221" s="11"/>
      <c r="TS221" s="11"/>
      <c r="TT221" s="11"/>
      <c r="TU221" s="11"/>
      <c r="TV221" s="11"/>
      <c r="TW221" s="11"/>
      <c r="TX221" s="11"/>
      <c r="TY221" s="11"/>
      <c r="TZ221" s="11"/>
      <c r="UA221" s="11"/>
      <c r="UB221" s="11"/>
      <c r="UC221" s="11"/>
      <c r="UD221" s="11"/>
      <c r="UE221" s="11"/>
      <c r="UF221" s="11"/>
      <c r="UG221" s="11"/>
      <c r="UH221" s="11"/>
      <c r="UI221" s="11"/>
      <c r="UJ221" s="11"/>
      <c r="UK221" s="11"/>
      <c r="UL221" s="11"/>
      <c r="UM221" s="11"/>
      <c r="UN221" s="11"/>
      <c r="UO221" s="11"/>
      <c r="UP221" s="11"/>
      <c r="UQ221" s="11"/>
      <c r="UR221" s="11"/>
      <c r="US221" s="11"/>
      <c r="UT221" s="11"/>
      <c r="UU221" s="11"/>
      <c r="UV221" s="11"/>
      <c r="UW221" s="11"/>
      <c r="UX221" s="11"/>
      <c r="UY221" s="11"/>
      <c r="UZ221" s="11"/>
      <c r="VA221" s="11"/>
      <c r="VB221" s="11"/>
      <c r="VC221" s="11"/>
      <c r="VD221" s="11"/>
      <c r="VE221" s="11"/>
      <c r="VF221" s="11"/>
      <c r="VG221" s="11"/>
      <c r="VH221" s="11"/>
      <c r="VI221" s="11"/>
      <c r="VJ221" s="11"/>
      <c r="VK221" s="11"/>
      <c r="VL221" s="11"/>
      <c r="VM221" s="11"/>
      <c r="VN221" s="11"/>
      <c r="VO221" s="11"/>
      <c r="VP221" s="11"/>
      <c r="VQ221" s="11"/>
      <c r="VR221" s="11"/>
      <c r="VS221" s="11"/>
      <c r="VT221" s="11"/>
      <c r="VU221" s="11"/>
      <c r="VV221" s="11"/>
      <c r="VW221" s="11"/>
      <c r="VX221" s="11"/>
      <c r="VY221" s="11"/>
      <c r="VZ221" s="11"/>
      <c r="WA221" s="11"/>
      <c r="WB221" s="11"/>
      <c r="WC221" s="11"/>
      <c r="WD221" s="11"/>
      <c r="WE221" s="11"/>
      <c r="WF221" s="11"/>
      <c r="WG221" s="11"/>
      <c r="WH221" s="11"/>
      <c r="WI221" s="11"/>
      <c r="WJ221" s="11"/>
      <c r="WK221" s="11"/>
      <c r="WL221" s="11"/>
      <c r="WM221" s="11"/>
      <c r="WN221" s="11"/>
      <c r="WO221" s="11"/>
      <c r="WP221" s="11"/>
      <c r="WQ221" s="11"/>
      <c r="WR221" s="11"/>
      <c r="WS221" s="11"/>
      <c r="WT221" s="11"/>
      <c r="WU221" s="11"/>
      <c r="WV221" s="11"/>
      <c r="WW221" s="11"/>
      <c r="WX221" s="11"/>
      <c r="WY221" s="11"/>
      <c r="WZ221" s="11"/>
      <c r="XA221" s="11"/>
      <c r="XB221" s="11"/>
      <c r="XC221" s="11"/>
      <c r="XD221" s="11"/>
      <c r="XE221" s="11"/>
      <c r="XF221" s="11"/>
      <c r="XG221" s="11"/>
      <c r="XH221" s="11"/>
      <c r="XI221" s="11"/>
      <c r="XJ221" s="11"/>
      <c r="XK221" s="11"/>
      <c r="XL221" s="11"/>
      <c r="XM221" s="11"/>
      <c r="XN221" s="11"/>
      <c r="XO221" s="11"/>
      <c r="XP221" s="11"/>
      <c r="XQ221" s="11"/>
      <c r="XR221" s="11"/>
      <c r="XS221" s="11"/>
      <c r="XT221" s="11"/>
      <c r="XU221" s="11"/>
      <c r="XV221" s="11"/>
      <c r="XW221" s="11"/>
      <c r="XX221" s="11"/>
      <c r="XY221" s="11"/>
      <c r="XZ221" s="11"/>
      <c r="YA221" s="11"/>
      <c r="YB221" s="11"/>
      <c r="YC221" s="11"/>
      <c r="YD221" s="11"/>
      <c r="YE221" s="11"/>
      <c r="YF221" s="11"/>
      <c r="YG221" s="11"/>
      <c r="YH221" s="11"/>
      <c r="YI221" s="11"/>
      <c r="YJ221" s="11"/>
      <c r="YK221" s="11"/>
      <c r="YL221" s="11"/>
      <c r="YM221" s="11"/>
      <c r="YN221" s="11"/>
      <c r="YO221" s="11"/>
      <c r="YP221" s="11"/>
      <c r="YQ221" s="11"/>
      <c r="YR221" s="11"/>
      <c r="YS221" s="11"/>
      <c r="YT221" s="11"/>
      <c r="YU221" s="11"/>
      <c r="YV221" s="11"/>
      <c r="YW221" s="11"/>
      <c r="YX221" s="11"/>
      <c r="YY221" s="11"/>
      <c r="YZ221" s="11"/>
      <c r="ZA221" s="11"/>
      <c r="ZB221" s="11"/>
      <c r="ZC221" s="11"/>
      <c r="ZD221" s="11"/>
      <c r="ZE221" s="11"/>
      <c r="ZF221" s="11"/>
      <c r="ZG221" s="11"/>
      <c r="ZH221" s="11"/>
      <c r="ZI221" s="11"/>
      <c r="ZJ221" s="11"/>
      <c r="ZK221" s="11"/>
      <c r="ZL221" s="11"/>
      <c r="ZM221" s="11"/>
      <c r="ZN221" s="11"/>
      <c r="ZO221" s="11"/>
      <c r="ZP221" s="11"/>
      <c r="ZQ221" s="11"/>
      <c r="ZR221" s="11"/>
      <c r="ZS221" s="11"/>
      <c r="ZT221" s="11"/>
      <c r="ZU221" s="11"/>
      <c r="ZV221" s="11"/>
      <c r="ZW221" s="11"/>
      <c r="ZX221" s="11"/>
      <c r="ZY221" s="11"/>
      <c r="ZZ221" s="11"/>
      <c r="AAA221" s="11"/>
      <c r="AAB221" s="11"/>
      <c r="AAC221" s="11"/>
      <c r="AAD221" s="11"/>
      <c r="AAE221" s="11"/>
      <c r="AAF221" s="11"/>
      <c r="AAG221" s="11"/>
      <c r="AAH221" s="11"/>
      <c r="AAI221" s="11"/>
      <c r="AAJ221" s="11"/>
      <c r="AAK221" s="11"/>
      <c r="AAL221" s="11"/>
      <c r="AAM221" s="11"/>
      <c r="AAN221" s="11"/>
      <c r="AAO221" s="11"/>
      <c r="AAP221" s="11"/>
      <c r="AAQ221" s="11"/>
      <c r="AAR221" s="11"/>
      <c r="AAS221" s="11"/>
      <c r="AAT221" s="11"/>
      <c r="AAU221" s="11"/>
      <c r="AAV221" s="11"/>
      <c r="AAW221" s="11"/>
      <c r="AAX221" s="11"/>
      <c r="AAY221" s="11"/>
      <c r="AAZ221" s="11"/>
      <c r="ABA221" s="11"/>
      <c r="ABB221" s="11"/>
      <c r="ABC221" s="11"/>
      <c r="ABD221" s="11"/>
      <c r="ABE221" s="11"/>
      <c r="ABF221" s="11"/>
      <c r="ABG221" s="11"/>
      <c r="ABH221" s="11"/>
      <c r="ABI221" s="11"/>
      <c r="ABJ221" s="11"/>
      <c r="ABK221" s="11"/>
      <c r="ABL221" s="11"/>
      <c r="ABM221" s="11"/>
      <c r="ABN221" s="11"/>
      <c r="ABO221" s="11"/>
      <c r="ABP221" s="11"/>
      <c r="ABQ221" s="11"/>
      <c r="ABR221" s="11"/>
      <c r="ABS221" s="11"/>
      <c r="ABT221" s="11"/>
      <c r="ABU221" s="11"/>
      <c r="ABV221" s="11"/>
      <c r="ABW221" s="11"/>
      <c r="ABX221" s="11"/>
      <c r="ABY221" s="11"/>
      <c r="ABZ221" s="11"/>
      <c r="ACA221" s="11"/>
      <c r="ACB221" s="11"/>
      <c r="ACC221" s="11"/>
      <c r="ACD221" s="11"/>
      <c r="ACE221" s="11"/>
      <c r="ACF221" s="11"/>
      <c r="ACG221" s="11"/>
      <c r="ACH221" s="11"/>
      <c r="ACI221" s="11"/>
      <c r="ACJ221" s="11"/>
      <c r="ACK221" s="11"/>
      <c r="ACL221" s="11"/>
      <c r="ACM221" s="11"/>
      <c r="ACN221" s="11"/>
      <c r="ACO221" s="11"/>
      <c r="ACP221" s="11"/>
      <c r="ACQ221" s="11"/>
      <c r="ACR221" s="11"/>
      <c r="ACS221" s="11"/>
      <c r="ACT221" s="11"/>
      <c r="ACU221" s="11"/>
      <c r="ACV221" s="11"/>
      <c r="ACW221" s="11"/>
      <c r="ACX221" s="11"/>
      <c r="ACY221" s="11"/>
      <c r="ACZ221" s="11"/>
      <c r="ADA221" s="11"/>
      <c r="ADB221" s="11"/>
      <c r="ADC221" s="11"/>
      <c r="ADD221" s="11"/>
      <c r="ADE221" s="11"/>
      <c r="ADF221" s="11"/>
      <c r="ADG221" s="11"/>
      <c r="ADH221" s="11"/>
      <c r="ADI221" s="11"/>
      <c r="ADJ221" s="11"/>
      <c r="ADK221" s="11"/>
      <c r="ADL221" s="11"/>
      <c r="ADM221" s="11"/>
      <c r="ADN221" s="11"/>
      <c r="ADO221" s="11"/>
      <c r="ADP221" s="11"/>
      <c r="ADQ221" s="11"/>
      <c r="ADR221" s="11"/>
      <c r="ADS221" s="11"/>
      <c r="ADT221" s="11"/>
      <c r="ADU221" s="11"/>
      <c r="ADV221" s="11"/>
      <c r="ADW221" s="11"/>
      <c r="ADX221" s="11"/>
      <c r="ADY221" s="11"/>
      <c r="ADZ221" s="11"/>
      <c r="AEA221" s="11"/>
      <c r="AEB221" s="11"/>
      <c r="AEC221" s="11"/>
      <c r="AED221" s="11"/>
      <c r="AEE221" s="11"/>
      <c r="AEF221" s="11"/>
      <c r="AEG221" s="11"/>
      <c r="AEH221" s="11"/>
      <c r="AEI221" s="11"/>
      <c r="AEJ221" s="11"/>
      <c r="AEK221" s="11"/>
      <c r="AEL221" s="11"/>
      <c r="AEM221" s="11"/>
      <c r="AEN221" s="11"/>
      <c r="AEO221" s="11"/>
      <c r="AEP221" s="11"/>
      <c r="AEQ221" s="11"/>
      <c r="AER221" s="11"/>
      <c r="AES221" s="11"/>
      <c r="AET221" s="11"/>
      <c r="AEU221" s="11"/>
      <c r="AEV221" s="11"/>
      <c r="AEW221" s="11"/>
      <c r="AEX221" s="11"/>
      <c r="AEY221" s="11"/>
      <c r="AEZ221" s="11"/>
      <c r="AFA221" s="11"/>
      <c r="AFB221" s="11"/>
      <c r="AFC221" s="11"/>
      <c r="AFD221" s="11"/>
      <c r="AFE221" s="11"/>
      <c r="AFF221" s="11"/>
      <c r="AFG221" s="11"/>
      <c r="AFH221" s="11"/>
      <c r="AFI221" s="11"/>
      <c r="AFJ221" s="11"/>
      <c r="AFK221" s="11"/>
      <c r="AFL221" s="11"/>
      <c r="AFM221" s="11"/>
      <c r="AFN221" s="11"/>
      <c r="AFO221" s="11"/>
      <c r="AFP221" s="11"/>
      <c r="AFQ221" s="11"/>
      <c r="AFR221" s="11"/>
      <c r="AFS221" s="11"/>
      <c r="AFT221" s="11"/>
      <c r="AFU221" s="11"/>
      <c r="AFV221" s="11"/>
      <c r="AFW221" s="11"/>
      <c r="AFX221" s="11"/>
      <c r="AFY221" s="11"/>
      <c r="AFZ221" s="11"/>
      <c r="AGA221" s="11"/>
      <c r="AGB221" s="11"/>
      <c r="AGC221" s="11"/>
      <c r="AGD221" s="11"/>
      <c r="AGE221" s="11"/>
      <c r="AGF221" s="11"/>
      <c r="AGG221" s="11"/>
      <c r="AGH221" s="11"/>
      <c r="AGI221" s="11"/>
      <c r="AGJ221" s="11"/>
      <c r="AGK221" s="11"/>
      <c r="AGL221" s="11"/>
      <c r="AGM221" s="11"/>
      <c r="AGN221" s="11"/>
      <c r="AGO221" s="11"/>
      <c r="AGP221" s="11"/>
      <c r="AGQ221" s="11"/>
      <c r="AGR221" s="11"/>
      <c r="AGS221" s="11"/>
      <c r="AGT221" s="11"/>
      <c r="AGU221" s="11"/>
      <c r="AGV221" s="11"/>
      <c r="AGW221" s="11"/>
      <c r="AGX221" s="11"/>
      <c r="AGY221" s="11"/>
      <c r="AGZ221" s="11"/>
      <c r="AHA221" s="11"/>
      <c r="AHB221" s="11"/>
      <c r="AHC221" s="11"/>
      <c r="AHD221" s="11"/>
      <c r="AHE221" s="11"/>
      <c r="AHF221" s="11"/>
      <c r="AHG221" s="11"/>
      <c r="AHH221" s="11"/>
      <c r="AHI221" s="11"/>
      <c r="AHJ221" s="11"/>
      <c r="AHK221" s="11"/>
      <c r="AHL221" s="11"/>
      <c r="AHM221" s="11"/>
      <c r="AHN221" s="11"/>
      <c r="AHO221" s="11"/>
      <c r="AHP221" s="11"/>
      <c r="AHQ221" s="11"/>
      <c r="AHR221" s="11"/>
      <c r="AHS221" s="11"/>
      <c r="AHT221" s="11"/>
      <c r="AHU221" s="11"/>
      <c r="AHV221" s="11"/>
      <c r="AHW221" s="11"/>
      <c r="AHX221" s="11"/>
      <c r="AHY221" s="11"/>
      <c r="AHZ221" s="11"/>
      <c r="AIA221" s="11"/>
      <c r="AIB221" s="11"/>
      <c r="AIC221" s="11"/>
      <c r="AID221" s="11"/>
      <c r="AIE221" s="11"/>
      <c r="AIF221" s="11"/>
      <c r="AIG221" s="11"/>
      <c r="AIH221" s="11"/>
      <c r="AII221" s="11"/>
      <c r="AIJ221" s="11"/>
      <c r="AIK221" s="11"/>
      <c r="AIL221" s="11"/>
      <c r="AIM221" s="11"/>
      <c r="AIN221" s="11"/>
      <c r="AIO221" s="11"/>
      <c r="AIP221" s="11"/>
      <c r="AIQ221" s="11"/>
      <c r="AIR221" s="11"/>
      <c r="AIS221" s="11"/>
      <c r="AIT221" s="11"/>
      <c r="AIU221" s="11"/>
      <c r="AIV221" s="11"/>
      <c r="AIW221" s="11"/>
      <c r="AIX221" s="11"/>
      <c r="AIY221" s="11"/>
      <c r="AIZ221" s="11"/>
      <c r="AJA221" s="11"/>
      <c r="AJB221" s="11"/>
      <c r="AJC221" s="11"/>
      <c r="AJD221" s="11"/>
      <c r="AJE221" s="11"/>
      <c r="AJF221" s="11"/>
      <c r="AJG221" s="11"/>
      <c r="AJH221" s="11"/>
      <c r="AJI221" s="11"/>
      <c r="AJJ221" s="11"/>
      <c r="AJK221" s="11"/>
      <c r="AJL221" s="11"/>
      <c r="AJM221" s="11"/>
      <c r="AJN221" s="11"/>
      <c r="AJO221" s="11"/>
      <c r="AJP221" s="11"/>
      <c r="AJQ221" s="11"/>
      <c r="AJR221" s="11"/>
      <c r="AJS221" s="11"/>
      <c r="AJT221" s="11"/>
      <c r="AJU221" s="11"/>
      <c r="AJV221" s="11"/>
      <c r="AJW221" s="11"/>
      <c r="AJX221" s="11"/>
      <c r="AJY221" s="11"/>
      <c r="AJZ221" s="11"/>
      <c r="AKA221" s="11"/>
      <c r="AKB221" s="11"/>
      <c r="AKC221" s="11"/>
      <c r="AKD221" s="11"/>
      <c r="AKE221" s="11"/>
      <c r="AKF221" s="11"/>
      <c r="AKG221" s="11"/>
      <c r="AKH221" s="11"/>
      <c r="AKI221" s="11"/>
      <c r="AKJ221" s="11"/>
      <c r="AKK221" s="11"/>
      <c r="AKL221" s="11"/>
      <c r="AKM221" s="11"/>
      <c r="AKN221" s="11"/>
      <c r="AKO221" s="11"/>
      <c r="AKP221" s="11"/>
      <c r="AKQ221" s="11"/>
      <c r="AKR221" s="11"/>
      <c r="AKS221" s="11"/>
      <c r="AKT221" s="11"/>
      <c r="AKU221" s="11"/>
      <c r="AKV221" s="11"/>
      <c r="AKW221" s="11"/>
      <c r="AKX221" s="11"/>
      <c r="AKY221" s="11"/>
      <c r="AKZ221" s="11"/>
      <c r="ALA221" s="11"/>
      <c r="ALB221" s="11"/>
      <c r="ALC221" s="11"/>
      <c r="ALD221" s="11"/>
      <c r="ALE221" s="11"/>
      <c r="ALF221" s="11"/>
      <c r="ALG221" s="11"/>
      <c r="ALH221" s="11"/>
      <c r="ALI221" s="11"/>
      <c r="ALJ221" s="11"/>
      <c r="ALK221" s="11"/>
      <c r="ALL221" s="11"/>
      <c r="ALM221" s="11"/>
      <c r="ALN221" s="11"/>
      <c r="ALO221" s="11"/>
      <c r="ALP221" s="11"/>
      <c r="ALQ221" s="11"/>
      <c r="ALR221" s="11"/>
      <c r="ALS221" s="11"/>
      <c r="ALT221" s="11"/>
      <c r="ALU221" s="11"/>
      <c r="ALV221" s="11"/>
      <c r="ALW221" s="11"/>
      <c r="ALX221" s="11"/>
      <c r="ALY221" s="11"/>
      <c r="ALZ221" s="11"/>
      <c r="AMA221" s="11"/>
    </row>
    <row r="222" spans="1:1015" ht="12.75" customHeight="1">
      <c r="A222" s="8" t="s">
        <v>165</v>
      </c>
      <c r="B222" s="25" t="s">
        <v>166</v>
      </c>
      <c r="C222" s="9" t="s">
        <v>177</v>
      </c>
      <c r="D222" s="9" t="s">
        <v>50</v>
      </c>
      <c r="E222" s="9" t="s">
        <v>16</v>
      </c>
      <c r="F222" s="8" t="s">
        <v>17</v>
      </c>
      <c r="G222" s="8" t="s">
        <v>319</v>
      </c>
      <c r="H222" s="10">
        <v>1135.24</v>
      </c>
      <c r="I222" s="10">
        <v>1158.72</v>
      </c>
      <c r="J222" s="10">
        <v>1100</v>
      </c>
      <c r="K222" s="10">
        <v>1232.9100000000001</v>
      </c>
      <c r="L222" s="7">
        <v>1100</v>
      </c>
      <c r="M222" s="10">
        <f t="shared" si="31"/>
        <v>1100</v>
      </c>
      <c r="N222" s="10">
        <f t="shared" si="31"/>
        <v>1100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  <c r="SK222" s="11"/>
      <c r="SL222" s="11"/>
      <c r="SM222" s="11"/>
      <c r="SN222" s="11"/>
      <c r="SO222" s="11"/>
      <c r="SP222" s="11"/>
      <c r="SQ222" s="11"/>
      <c r="SR222" s="11"/>
      <c r="SS222" s="11"/>
      <c r="ST222" s="11"/>
      <c r="SU222" s="11"/>
      <c r="SV222" s="11"/>
      <c r="SW222" s="11"/>
      <c r="SX222" s="11"/>
      <c r="SY222" s="11"/>
      <c r="SZ222" s="11"/>
      <c r="TA222" s="11"/>
      <c r="TB222" s="11"/>
      <c r="TC222" s="11"/>
      <c r="TD222" s="11"/>
      <c r="TE222" s="11"/>
      <c r="TF222" s="11"/>
      <c r="TG222" s="11"/>
      <c r="TH222" s="11"/>
      <c r="TI222" s="11"/>
      <c r="TJ222" s="11"/>
      <c r="TK222" s="11"/>
      <c r="TL222" s="11"/>
      <c r="TM222" s="11"/>
      <c r="TN222" s="11"/>
      <c r="TO222" s="11"/>
      <c r="TP222" s="11"/>
      <c r="TQ222" s="11"/>
      <c r="TR222" s="11"/>
      <c r="TS222" s="11"/>
      <c r="TT222" s="11"/>
      <c r="TU222" s="11"/>
      <c r="TV222" s="11"/>
      <c r="TW222" s="11"/>
      <c r="TX222" s="11"/>
      <c r="TY222" s="11"/>
      <c r="TZ222" s="11"/>
      <c r="UA222" s="11"/>
      <c r="UB222" s="11"/>
      <c r="UC222" s="11"/>
      <c r="UD222" s="11"/>
      <c r="UE222" s="11"/>
      <c r="UF222" s="11"/>
      <c r="UG222" s="11"/>
      <c r="UH222" s="11"/>
      <c r="UI222" s="11"/>
      <c r="UJ222" s="11"/>
      <c r="UK222" s="11"/>
      <c r="UL222" s="11"/>
      <c r="UM222" s="11"/>
      <c r="UN222" s="11"/>
      <c r="UO222" s="11"/>
      <c r="UP222" s="11"/>
      <c r="UQ222" s="11"/>
      <c r="UR222" s="11"/>
      <c r="US222" s="11"/>
      <c r="UT222" s="11"/>
      <c r="UU222" s="11"/>
      <c r="UV222" s="11"/>
      <c r="UW222" s="11"/>
      <c r="UX222" s="11"/>
      <c r="UY222" s="11"/>
      <c r="UZ222" s="11"/>
      <c r="VA222" s="11"/>
      <c r="VB222" s="11"/>
      <c r="VC222" s="11"/>
      <c r="VD222" s="11"/>
      <c r="VE222" s="11"/>
      <c r="VF222" s="11"/>
      <c r="VG222" s="11"/>
      <c r="VH222" s="11"/>
      <c r="VI222" s="11"/>
      <c r="VJ222" s="11"/>
      <c r="VK222" s="11"/>
      <c r="VL222" s="11"/>
      <c r="VM222" s="11"/>
      <c r="VN222" s="11"/>
      <c r="VO222" s="11"/>
      <c r="VP222" s="11"/>
      <c r="VQ222" s="11"/>
      <c r="VR222" s="11"/>
      <c r="VS222" s="11"/>
      <c r="VT222" s="11"/>
      <c r="VU222" s="11"/>
      <c r="VV222" s="11"/>
      <c r="VW222" s="11"/>
      <c r="VX222" s="11"/>
      <c r="VY222" s="11"/>
      <c r="VZ222" s="11"/>
      <c r="WA222" s="11"/>
      <c r="WB222" s="11"/>
      <c r="WC222" s="11"/>
      <c r="WD222" s="11"/>
      <c r="WE222" s="11"/>
      <c r="WF222" s="11"/>
      <c r="WG222" s="11"/>
      <c r="WH222" s="11"/>
      <c r="WI222" s="11"/>
      <c r="WJ222" s="11"/>
      <c r="WK222" s="11"/>
      <c r="WL222" s="11"/>
      <c r="WM222" s="11"/>
      <c r="WN222" s="11"/>
      <c r="WO222" s="11"/>
      <c r="WP222" s="11"/>
      <c r="WQ222" s="11"/>
      <c r="WR222" s="11"/>
      <c r="WS222" s="11"/>
      <c r="WT222" s="11"/>
      <c r="WU222" s="11"/>
      <c r="WV222" s="11"/>
      <c r="WW222" s="11"/>
      <c r="WX222" s="11"/>
      <c r="WY222" s="11"/>
      <c r="WZ222" s="11"/>
      <c r="XA222" s="11"/>
      <c r="XB222" s="11"/>
      <c r="XC222" s="11"/>
      <c r="XD222" s="11"/>
      <c r="XE222" s="11"/>
      <c r="XF222" s="11"/>
      <c r="XG222" s="11"/>
      <c r="XH222" s="11"/>
      <c r="XI222" s="11"/>
      <c r="XJ222" s="11"/>
      <c r="XK222" s="11"/>
      <c r="XL222" s="11"/>
      <c r="XM222" s="11"/>
      <c r="XN222" s="11"/>
      <c r="XO222" s="11"/>
      <c r="XP222" s="11"/>
      <c r="XQ222" s="11"/>
      <c r="XR222" s="11"/>
      <c r="XS222" s="11"/>
      <c r="XT222" s="11"/>
      <c r="XU222" s="11"/>
      <c r="XV222" s="11"/>
      <c r="XW222" s="11"/>
      <c r="XX222" s="11"/>
      <c r="XY222" s="11"/>
      <c r="XZ222" s="11"/>
      <c r="YA222" s="11"/>
      <c r="YB222" s="11"/>
      <c r="YC222" s="11"/>
      <c r="YD222" s="11"/>
      <c r="YE222" s="11"/>
      <c r="YF222" s="11"/>
      <c r="YG222" s="11"/>
      <c r="YH222" s="11"/>
      <c r="YI222" s="11"/>
      <c r="YJ222" s="11"/>
      <c r="YK222" s="11"/>
      <c r="YL222" s="11"/>
      <c r="YM222" s="11"/>
      <c r="YN222" s="11"/>
      <c r="YO222" s="11"/>
      <c r="YP222" s="11"/>
      <c r="YQ222" s="11"/>
      <c r="YR222" s="11"/>
      <c r="YS222" s="11"/>
      <c r="YT222" s="11"/>
      <c r="YU222" s="11"/>
      <c r="YV222" s="11"/>
      <c r="YW222" s="11"/>
      <c r="YX222" s="11"/>
      <c r="YY222" s="11"/>
      <c r="YZ222" s="11"/>
      <c r="ZA222" s="11"/>
      <c r="ZB222" s="11"/>
      <c r="ZC222" s="11"/>
      <c r="ZD222" s="11"/>
      <c r="ZE222" s="11"/>
      <c r="ZF222" s="11"/>
      <c r="ZG222" s="11"/>
      <c r="ZH222" s="11"/>
      <c r="ZI222" s="11"/>
      <c r="ZJ222" s="11"/>
      <c r="ZK222" s="11"/>
      <c r="ZL222" s="11"/>
      <c r="ZM222" s="11"/>
      <c r="ZN222" s="11"/>
      <c r="ZO222" s="11"/>
      <c r="ZP222" s="11"/>
      <c r="ZQ222" s="11"/>
      <c r="ZR222" s="11"/>
      <c r="ZS222" s="11"/>
      <c r="ZT222" s="11"/>
      <c r="ZU222" s="11"/>
      <c r="ZV222" s="11"/>
      <c r="ZW222" s="11"/>
      <c r="ZX222" s="11"/>
      <c r="ZY222" s="11"/>
      <c r="ZZ222" s="11"/>
      <c r="AAA222" s="11"/>
      <c r="AAB222" s="11"/>
      <c r="AAC222" s="11"/>
      <c r="AAD222" s="11"/>
      <c r="AAE222" s="11"/>
      <c r="AAF222" s="11"/>
      <c r="AAG222" s="11"/>
      <c r="AAH222" s="11"/>
      <c r="AAI222" s="11"/>
      <c r="AAJ222" s="11"/>
      <c r="AAK222" s="11"/>
      <c r="AAL222" s="11"/>
      <c r="AAM222" s="11"/>
      <c r="AAN222" s="11"/>
      <c r="AAO222" s="11"/>
      <c r="AAP222" s="11"/>
      <c r="AAQ222" s="11"/>
      <c r="AAR222" s="11"/>
      <c r="AAS222" s="11"/>
      <c r="AAT222" s="11"/>
      <c r="AAU222" s="11"/>
      <c r="AAV222" s="11"/>
      <c r="AAW222" s="11"/>
      <c r="AAX222" s="11"/>
      <c r="AAY222" s="11"/>
      <c r="AAZ222" s="11"/>
      <c r="ABA222" s="11"/>
      <c r="ABB222" s="11"/>
      <c r="ABC222" s="11"/>
      <c r="ABD222" s="11"/>
      <c r="ABE222" s="11"/>
      <c r="ABF222" s="11"/>
      <c r="ABG222" s="11"/>
      <c r="ABH222" s="11"/>
      <c r="ABI222" s="11"/>
      <c r="ABJ222" s="11"/>
      <c r="ABK222" s="11"/>
      <c r="ABL222" s="11"/>
      <c r="ABM222" s="11"/>
      <c r="ABN222" s="11"/>
      <c r="ABO222" s="11"/>
      <c r="ABP222" s="11"/>
      <c r="ABQ222" s="11"/>
      <c r="ABR222" s="11"/>
      <c r="ABS222" s="11"/>
      <c r="ABT222" s="11"/>
      <c r="ABU222" s="11"/>
      <c r="ABV222" s="11"/>
      <c r="ABW222" s="11"/>
      <c r="ABX222" s="11"/>
      <c r="ABY222" s="11"/>
      <c r="ABZ222" s="11"/>
      <c r="ACA222" s="11"/>
      <c r="ACB222" s="11"/>
      <c r="ACC222" s="11"/>
      <c r="ACD222" s="11"/>
      <c r="ACE222" s="11"/>
      <c r="ACF222" s="11"/>
      <c r="ACG222" s="11"/>
      <c r="ACH222" s="11"/>
      <c r="ACI222" s="11"/>
      <c r="ACJ222" s="11"/>
      <c r="ACK222" s="11"/>
      <c r="ACL222" s="11"/>
      <c r="ACM222" s="11"/>
      <c r="ACN222" s="11"/>
      <c r="ACO222" s="11"/>
      <c r="ACP222" s="11"/>
      <c r="ACQ222" s="11"/>
      <c r="ACR222" s="11"/>
      <c r="ACS222" s="11"/>
      <c r="ACT222" s="11"/>
      <c r="ACU222" s="11"/>
      <c r="ACV222" s="11"/>
      <c r="ACW222" s="11"/>
      <c r="ACX222" s="11"/>
      <c r="ACY222" s="11"/>
      <c r="ACZ222" s="11"/>
      <c r="ADA222" s="11"/>
      <c r="ADB222" s="11"/>
      <c r="ADC222" s="11"/>
      <c r="ADD222" s="11"/>
      <c r="ADE222" s="11"/>
      <c r="ADF222" s="11"/>
      <c r="ADG222" s="11"/>
      <c r="ADH222" s="11"/>
      <c r="ADI222" s="11"/>
      <c r="ADJ222" s="11"/>
      <c r="ADK222" s="11"/>
      <c r="ADL222" s="11"/>
      <c r="ADM222" s="11"/>
      <c r="ADN222" s="11"/>
      <c r="ADO222" s="11"/>
      <c r="ADP222" s="11"/>
      <c r="ADQ222" s="11"/>
      <c r="ADR222" s="11"/>
      <c r="ADS222" s="11"/>
      <c r="ADT222" s="11"/>
      <c r="ADU222" s="11"/>
      <c r="ADV222" s="11"/>
      <c r="ADW222" s="11"/>
      <c r="ADX222" s="11"/>
      <c r="ADY222" s="11"/>
      <c r="ADZ222" s="11"/>
      <c r="AEA222" s="11"/>
      <c r="AEB222" s="11"/>
      <c r="AEC222" s="11"/>
      <c r="AED222" s="11"/>
      <c r="AEE222" s="11"/>
      <c r="AEF222" s="11"/>
      <c r="AEG222" s="11"/>
      <c r="AEH222" s="11"/>
      <c r="AEI222" s="11"/>
      <c r="AEJ222" s="11"/>
      <c r="AEK222" s="11"/>
      <c r="AEL222" s="11"/>
      <c r="AEM222" s="11"/>
      <c r="AEN222" s="11"/>
      <c r="AEO222" s="11"/>
      <c r="AEP222" s="11"/>
      <c r="AEQ222" s="11"/>
      <c r="AER222" s="11"/>
      <c r="AES222" s="11"/>
      <c r="AET222" s="11"/>
      <c r="AEU222" s="11"/>
      <c r="AEV222" s="11"/>
      <c r="AEW222" s="11"/>
      <c r="AEX222" s="11"/>
      <c r="AEY222" s="11"/>
      <c r="AEZ222" s="11"/>
      <c r="AFA222" s="11"/>
      <c r="AFB222" s="11"/>
      <c r="AFC222" s="11"/>
      <c r="AFD222" s="11"/>
      <c r="AFE222" s="11"/>
      <c r="AFF222" s="11"/>
      <c r="AFG222" s="11"/>
      <c r="AFH222" s="11"/>
      <c r="AFI222" s="11"/>
      <c r="AFJ222" s="11"/>
      <c r="AFK222" s="11"/>
      <c r="AFL222" s="11"/>
      <c r="AFM222" s="11"/>
      <c r="AFN222" s="11"/>
      <c r="AFO222" s="11"/>
      <c r="AFP222" s="11"/>
      <c r="AFQ222" s="11"/>
      <c r="AFR222" s="11"/>
      <c r="AFS222" s="11"/>
      <c r="AFT222" s="11"/>
      <c r="AFU222" s="11"/>
      <c r="AFV222" s="11"/>
      <c r="AFW222" s="11"/>
      <c r="AFX222" s="11"/>
      <c r="AFY222" s="11"/>
      <c r="AFZ222" s="11"/>
      <c r="AGA222" s="11"/>
      <c r="AGB222" s="11"/>
      <c r="AGC222" s="11"/>
      <c r="AGD222" s="11"/>
      <c r="AGE222" s="11"/>
      <c r="AGF222" s="11"/>
      <c r="AGG222" s="11"/>
      <c r="AGH222" s="11"/>
      <c r="AGI222" s="11"/>
      <c r="AGJ222" s="11"/>
      <c r="AGK222" s="11"/>
      <c r="AGL222" s="11"/>
      <c r="AGM222" s="11"/>
      <c r="AGN222" s="11"/>
      <c r="AGO222" s="11"/>
      <c r="AGP222" s="11"/>
      <c r="AGQ222" s="11"/>
      <c r="AGR222" s="11"/>
      <c r="AGS222" s="11"/>
      <c r="AGT222" s="11"/>
      <c r="AGU222" s="11"/>
      <c r="AGV222" s="11"/>
      <c r="AGW222" s="11"/>
      <c r="AGX222" s="11"/>
      <c r="AGY222" s="11"/>
      <c r="AGZ222" s="11"/>
      <c r="AHA222" s="11"/>
      <c r="AHB222" s="11"/>
      <c r="AHC222" s="11"/>
      <c r="AHD222" s="11"/>
      <c r="AHE222" s="11"/>
      <c r="AHF222" s="11"/>
      <c r="AHG222" s="11"/>
      <c r="AHH222" s="11"/>
      <c r="AHI222" s="11"/>
      <c r="AHJ222" s="11"/>
      <c r="AHK222" s="11"/>
      <c r="AHL222" s="11"/>
      <c r="AHM222" s="11"/>
      <c r="AHN222" s="11"/>
      <c r="AHO222" s="11"/>
      <c r="AHP222" s="11"/>
      <c r="AHQ222" s="11"/>
      <c r="AHR222" s="11"/>
      <c r="AHS222" s="11"/>
      <c r="AHT222" s="11"/>
      <c r="AHU222" s="11"/>
      <c r="AHV222" s="11"/>
      <c r="AHW222" s="11"/>
      <c r="AHX222" s="11"/>
      <c r="AHY222" s="11"/>
      <c r="AHZ222" s="11"/>
      <c r="AIA222" s="11"/>
      <c r="AIB222" s="11"/>
      <c r="AIC222" s="11"/>
      <c r="AID222" s="11"/>
      <c r="AIE222" s="11"/>
      <c r="AIF222" s="11"/>
      <c r="AIG222" s="11"/>
      <c r="AIH222" s="11"/>
      <c r="AII222" s="11"/>
      <c r="AIJ222" s="11"/>
      <c r="AIK222" s="11"/>
      <c r="AIL222" s="11"/>
      <c r="AIM222" s="11"/>
      <c r="AIN222" s="11"/>
      <c r="AIO222" s="11"/>
      <c r="AIP222" s="11"/>
      <c r="AIQ222" s="11"/>
      <c r="AIR222" s="11"/>
      <c r="AIS222" s="11"/>
      <c r="AIT222" s="11"/>
      <c r="AIU222" s="11"/>
      <c r="AIV222" s="11"/>
      <c r="AIW222" s="11"/>
      <c r="AIX222" s="11"/>
      <c r="AIY222" s="11"/>
      <c r="AIZ222" s="11"/>
      <c r="AJA222" s="11"/>
      <c r="AJB222" s="11"/>
      <c r="AJC222" s="11"/>
      <c r="AJD222" s="11"/>
      <c r="AJE222" s="11"/>
      <c r="AJF222" s="11"/>
      <c r="AJG222" s="11"/>
      <c r="AJH222" s="11"/>
      <c r="AJI222" s="11"/>
      <c r="AJJ222" s="11"/>
      <c r="AJK222" s="11"/>
      <c r="AJL222" s="11"/>
      <c r="AJM222" s="11"/>
      <c r="AJN222" s="11"/>
      <c r="AJO222" s="11"/>
      <c r="AJP222" s="11"/>
      <c r="AJQ222" s="11"/>
      <c r="AJR222" s="11"/>
      <c r="AJS222" s="11"/>
      <c r="AJT222" s="11"/>
      <c r="AJU222" s="11"/>
      <c r="AJV222" s="11"/>
      <c r="AJW222" s="11"/>
      <c r="AJX222" s="11"/>
      <c r="AJY222" s="11"/>
      <c r="AJZ222" s="11"/>
      <c r="AKA222" s="11"/>
      <c r="AKB222" s="11"/>
      <c r="AKC222" s="11"/>
      <c r="AKD222" s="11"/>
      <c r="AKE222" s="11"/>
      <c r="AKF222" s="11"/>
      <c r="AKG222" s="11"/>
      <c r="AKH222" s="11"/>
      <c r="AKI222" s="11"/>
      <c r="AKJ222" s="11"/>
      <c r="AKK222" s="11"/>
      <c r="AKL222" s="11"/>
      <c r="AKM222" s="11"/>
      <c r="AKN222" s="11"/>
      <c r="AKO222" s="11"/>
      <c r="AKP222" s="11"/>
      <c r="AKQ222" s="11"/>
      <c r="AKR222" s="11"/>
      <c r="AKS222" s="11"/>
      <c r="AKT222" s="11"/>
      <c r="AKU222" s="11"/>
      <c r="AKV222" s="11"/>
      <c r="AKW222" s="11"/>
      <c r="AKX222" s="11"/>
      <c r="AKY222" s="11"/>
      <c r="AKZ222" s="11"/>
      <c r="ALA222" s="11"/>
      <c r="ALB222" s="11"/>
      <c r="ALC222" s="11"/>
      <c r="ALD222" s="11"/>
      <c r="ALE222" s="11"/>
      <c r="ALF222" s="11"/>
      <c r="ALG222" s="11"/>
      <c r="ALH222" s="11"/>
      <c r="ALI222" s="11"/>
      <c r="ALJ222" s="11"/>
      <c r="ALK222" s="11"/>
      <c r="ALL222" s="11"/>
      <c r="ALM222" s="11"/>
      <c r="ALN222" s="11"/>
      <c r="ALO222" s="11"/>
      <c r="ALP222" s="11"/>
      <c r="ALQ222" s="11"/>
      <c r="ALR222" s="11"/>
      <c r="ALS222" s="11"/>
      <c r="ALT222" s="11"/>
      <c r="ALU222" s="11"/>
      <c r="ALV222" s="11"/>
      <c r="ALW222" s="11"/>
      <c r="ALX222" s="11"/>
      <c r="ALY222" s="11"/>
      <c r="ALZ222" s="11"/>
      <c r="AMA222" s="11"/>
    </row>
    <row r="223" spans="1:1015" ht="12.75" customHeight="1">
      <c r="A223" s="8" t="s">
        <v>165</v>
      </c>
      <c r="B223" s="25" t="s">
        <v>166</v>
      </c>
      <c r="C223" s="9" t="s">
        <v>177</v>
      </c>
      <c r="D223" s="9" t="s">
        <v>52</v>
      </c>
      <c r="E223" s="9" t="s">
        <v>16</v>
      </c>
      <c r="F223" s="8" t="s">
        <v>17</v>
      </c>
      <c r="G223" s="8" t="s">
        <v>320</v>
      </c>
      <c r="H223" s="10">
        <v>2512.21</v>
      </c>
      <c r="I223" s="10">
        <v>4182.3500000000004</v>
      </c>
      <c r="J223" s="10">
        <v>4100</v>
      </c>
      <c r="K223" s="10">
        <v>1995.82</v>
      </c>
      <c r="L223" s="7">
        <v>4100</v>
      </c>
      <c r="M223" s="10">
        <f t="shared" si="31"/>
        <v>4100</v>
      </c>
      <c r="N223" s="10">
        <f t="shared" si="31"/>
        <v>4100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</row>
    <row r="224" spans="1:1015" ht="12.75" customHeight="1">
      <c r="A224" s="8" t="s">
        <v>165</v>
      </c>
      <c r="B224" s="25" t="s">
        <v>166</v>
      </c>
      <c r="C224" s="9" t="s">
        <v>177</v>
      </c>
      <c r="D224" s="9" t="s">
        <v>54</v>
      </c>
      <c r="E224" s="9" t="s">
        <v>16</v>
      </c>
      <c r="F224" s="8" t="s">
        <v>17</v>
      </c>
      <c r="G224" s="8" t="s">
        <v>321</v>
      </c>
      <c r="H224" s="10">
        <v>393.51</v>
      </c>
      <c r="I224" s="10">
        <v>442.45</v>
      </c>
      <c r="J224" s="10">
        <v>480</v>
      </c>
      <c r="K224" s="10">
        <v>370.05</v>
      </c>
      <c r="L224" s="7">
        <v>480</v>
      </c>
      <c r="M224" s="10">
        <f t="shared" si="31"/>
        <v>480</v>
      </c>
      <c r="N224" s="10">
        <f t="shared" si="31"/>
        <v>480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</row>
    <row r="225" spans="1:1015" s="11" customFormat="1" ht="12.75" customHeight="1">
      <c r="A225" s="8" t="s">
        <v>165</v>
      </c>
      <c r="B225" s="26" t="s">
        <v>166</v>
      </c>
      <c r="C225" s="9" t="s">
        <v>177</v>
      </c>
      <c r="D225" s="9" t="s">
        <v>56</v>
      </c>
      <c r="E225" s="9" t="s">
        <v>16</v>
      </c>
      <c r="F225" s="8" t="s">
        <v>17</v>
      </c>
      <c r="G225" s="8" t="s">
        <v>322</v>
      </c>
      <c r="H225" s="10">
        <v>10</v>
      </c>
      <c r="I225" s="10">
        <v>43.79</v>
      </c>
      <c r="J225" s="10">
        <v>50</v>
      </c>
      <c r="K225" s="10">
        <v>0</v>
      </c>
      <c r="L225" s="7">
        <v>350</v>
      </c>
      <c r="M225" s="10">
        <f t="shared" si="31"/>
        <v>350</v>
      </c>
      <c r="N225" s="10">
        <f t="shared" si="31"/>
        <v>350</v>
      </c>
    </row>
    <row r="226" spans="1:1015" ht="12.75" customHeight="1">
      <c r="A226" s="8" t="s">
        <v>165</v>
      </c>
      <c r="B226" s="25" t="s">
        <v>166</v>
      </c>
      <c r="C226" s="9" t="s">
        <v>177</v>
      </c>
      <c r="D226" s="9" t="s">
        <v>58</v>
      </c>
      <c r="E226" s="9" t="s">
        <v>16</v>
      </c>
      <c r="F226" s="8" t="s">
        <v>17</v>
      </c>
      <c r="G226" s="8" t="s">
        <v>323</v>
      </c>
      <c r="H226" s="10">
        <v>0</v>
      </c>
      <c r="I226" s="10">
        <v>315.02999999999997</v>
      </c>
      <c r="J226" s="10">
        <v>350</v>
      </c>
      <c r="K226" s="10">
        <v>980.67</v>
      </c>
      <c r="L226" s="7">
        <v>350</v>
      </c>
      <c r="M226" s="10">
        <f t="shared" si="31"/>
        <v>350</v>
      </c>
      <c r="N226" s="10">
        <f t="shared" si="31"/>
        <v>350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</row>
    <row r="227" spans="1:1015" ht="12.75" customHeight="1">
      <c r="A227" s="8" t="s">
        <v>165</v>
      </c>
      <c r="B227" s="25" t="s">
        <v>166</v>
      </c>
      <c r="C227" s="9" t="s">
        <v>177</v>
      </c>
      <c r="D227" s="9" t="s">
        <v>62</v>
      </c>
      <c r="E227" s="9" t="s">
        <v>16</v>
      </c>
      <c r="F227" s="8" t="s">
        <v>17</v>
      </c>
      <c r="G227" s="8" t="s">
        <v>324</v>
      </c>
      <c r="H227" s="10">
        <v>221.88</v>
      </c>
      <c r="I227" s="10">
        <v>457.14</v>
      </c>
      <c r="J227" s="10">
        <v>450</v>
      </c>
      <c r="K227" s="10">
        <v>359.47</v>
      </c>
      <c r="L227" s="7">
        <v>450</v>
      </c>
      <c r="M227" s="10">
        <f t="shared" si="31"/>
        <v>450</v>
      </c>
      <c r="N227" s="10">
        <f t="shared" si="31"/>
        <v>450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</row>
    <row r="228" spans="1:1015" ht="12.75" customHeight="1">
      <c r="A228" s="8" t="s">
        <v>165</v>
      </c>
      <c r="B228" s="25" t="s">
        <v>166</v>
      </c>
      <c r="C228" s="9" t="s">
        <v>325</v>
      </c>
      <c r="D228" s="9" t="s">
        <v>36</v>
      </c>
      <c r="E228" s="9" t="s">
        <v>16</v>
      </c>
      <c r="F228" s="8" t="s">
        <v>17</v>
      </c>
      <c r="G228" s="8" t="s">
        <v>326</v>
      </c>
      <c r="H228" s="10">
        <f>1238.33+454.65</f>
        <v>1692.98</v>
      </c>
      <c r="I228" s="10">
        <v>7851.69</v>
      </c>
      <c r="J228" s="10">
        <v>1700</v>
      </c>
      <c r="K228" s="10">
        <v>3054.71</v>
      </c>
      <c r="L228" s="7">
        <v>1700</v>
      </c>
      <c r="M228" s="10">
        <f t="shared" si="31"/>
        <v>1700</v>
      </c>
      <c r="N228" s="10">
        <f t="shared" si="31"/>
        <v>1700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</row>
    <row r="229" spans="1:1015" ht="12.75" customHeight="1">
      <c r="A229" s="8" t="s">
        <v>165</v>
      </c>
      <c r="B229" s="25" t="s">
        <v>166</v>
      </c>
      <c r="C229" s="9" t="s">
        <v>325</v>
      </c>
      <c r="D229" s="9" t="s">
        <v>38</v>
      </c>
      <c r="E229" s="9" t="s">
        <v>16</v>
      </c>
      <c r="F229" s="8" t="s">
        <v>17</v>
      </c>
      <c r="G229" s="8" t="s">
        <v>327</v>
      </c>
      <c r="H229" s="10">
        <v>52.82</v>
      </c>
      <c r="I229" s="10">
        <v>0</v>
      </c>
      <c r="J229" s="10">
        <v>200</v>
      </c>
      <c r="K229" s="10">
        <v>0</v>
      </c>
      <c r="L229" s="7">
        <v>200</v>
      </c>
      <c r="M229" s="10">
        <f t="shared" si="31"/>
        <v>200</v>
      </c>
      <c r="N229" s="10">
        <f t="shared" si="31"/>
        <v>200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</row>
    <row r="230" spans="1:1015" ht="12.75" customHeight="1">
      <c r="A230" s="8" t="s">
        <v>165</v>
      </c>
      <c r="B230" s="25" t="s">
        <v>166</v>
      </c>
      <c r="C230" s="9" t="s">
        <v>328</v>
      </c>
      <c r="D230" s="9" t="s">
        <v>36</v>
      </c>
      <c r="E230" s="9" t="s">
        <v>16</v>
      </c>
      <c r="F230" s="8" t="s">
        <v>17</v>
      </c>
      <c r="G230" s="8" t="s">
        <v>329</v>
      </c>
      <c r="H230" s="10">
        <v>633.44000000000005</v>
      </c>
      <c r="I230" s="10">
        <v>1345.96</v>
      </c>
      <c r="J230" s="10">
        <v>1346</v>
      </c>
      <c r="K230" s="10">
        <v>1085.94</v>
      </c>
      <c r="L230" s="7">
        <v>1346</v>
      </c>
      <c r="M230" s="10">
        <f t="shared" si="31"/>
        <v>1346</v>
      </c>
      <c r="N230" s="10">
        <f t="shared" si="31"/>
        <v>1346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</row>
    <row r="231" spans="1:1015" ht="12.75" customHeight="1">
      <c r="A231" s="8" t="s">
        <v>165</v>
      </c>
      <c r="B231" s="25" t="s">
        <v>166</v>
      </c>
      <c r="C231" s="9" t="s">
        <v>328</v>
      </c>
      <c r="D231" s="9" t="s">
        <v>38</v>
      </c>
      <c r="E231" s="9" t="s">
        <v>16</v>
      </c>
      <c r="F231" s="8" t="s">
        <v>17</v>
      </c>
      <c r="G231" s="8" t="s">
        <v>330</v>
      </c>
      <c r="H231" s="10">
        <v>0</v>
      </c>
      <c r="I231" s="10">
        <v>204.08</v>
      </c>
      <c r="J231" s="10">
        <v>306</v>
      </c>
      <c r="K231" s="10">
        <v>306.12</v>
      </c>
      <c r="L231" s="7">
        <v>306</v>
      </c>
      <c r="M231" s="10">
        <v>102</v>
      </c>
      <c r="N231" s="10">
        <v>0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</row>
    <row r="232" spans="1:1015" ht="12.75" customHeight="1">
      <c r="A232" s="8" t="s">
        <v>165</v>
      </c>
      <c r="B232" s="25" t="s">
        <v>166</v>
      </c>
      <c r="C232" s="9" t="s">
        <v>331</v>
      </c>
      <c r="D232" s="8"/>
      <c r="E232" s="9" t="s">
        <v>16</v>
      </c>
      <c r="F232" s="8" t="s">
        <v>17</v>
      </c>
      <c r="G232" s="8" t="s">
        <v>332</v>
      </c>
      <c r="H232" s="10">
        <v>50</v>
      </c>
      <c r="I232" s="10">
        <v>50</v>
      </c>
      <c r="J232" s="10">
        <v>100</v>
      </c>
      <c r="K232" s="10">
        <v>0</v>
      </c>
      <c r="L232" s="7">
        <v>100</v>
      </c>
      <c r="M232" s="10">
        <f>L232</f>
        <v>100</v>
      </c>
      <c r="N232" s="10">
        <f>M232</f>
        <v>100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</row>
    <row r="233" spans="1:1015" ht="12.75" customHeight="1">
      <c r="A233" s="8" t="s">
        <v>165</v>
      </c>
      <c r="B233" s="25" t="s">
        <v>166</v>
      </c>
      <c r="C233" s="9" t="s">
        <v>333</v>
      </c>
      <c r="D233" s="8"/>
      <c r="E233" s="9" t="s">
        <v>16</v>
      </c>
      <c r="F233" s="8" t="s">
        <v>17</v>
      </c>
      <c r="G233" s="8" t="s">
        <v>334</v>
      </c>
      <c r="H233" s="10">
        <v>0</v>
      </c>
      <c r="I233" s="10">
        <v>960</v>
      </c>
      <c r="J233" s="10">
        <v>0</v>
      </c>
      <c r="K233" s="10">
        <v>0</v>
      </c>
      <c r="L233" s="7">
        <v>0</v>
      </c>
      <c r="M233" s="10">
        <v>0</v>
      </c>
      <c r="N233" s="10">
        <v>0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</row>
    <row r="234" spans="1:1015" ht="12.75" customHeight="1">
      <c r="A234" s="8" t="s">
        <v>165</v>
      </c>
      <c r="B234" s="25" t="s">
        <v>166</v>
      </c>
      <c r="C234" s="9" t="s">
        <v>335</v>
      </c>
      <c r="D234" s="8"/>
      <c r="E234" s="9" t="s">
        <v>16</v>
      </c>
      <c r="F234" s="8" t="s">
        <v>17</v>
      </c>
      <c r="G234" s="8" t="s">
        <v>336</v>
      </c>
      <c r="H234" s="10">
        <v>0</v>
      </c>
      <c r="I234" s="10">
        <v>1551.58</v>
      </c>
      <c r="J234" s="10">
        <v>1652</v>
      </c>
      <c r="K234" s="10">
        <v>1652.45</v>
      </c>
      <c r="L234" s="7">
        <v>797</v>
      </c>
      <c r="M234" s="10">
        <v>65</v>
      </c>
      <c r="N234" s="10">
        <v>0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</row>
    <row r="235" spans="1:1015" ht="12.75" customHeight="1">
      <c r="A235" s="8" t="s">
        <v>165</v>
      </c>
      <c r="B235" s="25" t="s">
        <v>166</v>
      </c>
      <c r="C235" s="9" t="s">
        <v>337</v>
      </c>
      <c r="D235" s="8"/>
      <c r="E235" s="9" t="s">
        <v>16</v>
      </c>
      <c r="F235" s="8" t="s">
        <v>99</v>
      </c>
      <c r="G235" s="8" t="s">
        <v>338</v>
      </c>
      <c r="H235" s="10">
        <v>0</v>
      </c>
      <c r="I235" s="10">
        <v>12600</v>
      </c>
      <c r="J235" s="10">
        <v>0</v>
      </c>
      <c r="K235" s="10">
        <v>0</v>
      </c>
      <c r="L235" s="7">
        <v>0</v>
      </c>
      <c r="M235" s="10">
        <v>0</v>
      </c>
      <c r="N235" s="10">
        <v>0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</row>
    <row r="236" spans="1:1015" ht="12.75" customHeight="1">
      <c r="A236" s="8" t="s">
        <v>165</v>
      </c>
      <c r="B236" s="25" t="s">
        <v>166</v>
      </c>
      <c r="C236" s="9" t="s">
        <v>337</v>
      </c>
      <c r="D236" s="8"/>
      <c r="E236" s="9" t="s">
        <v>339</v>
      </c>
      <c r="F236" s="8" t="s">
        <v>99</v>
      </c>
      <c r="G236" s="8" t="s">
        <v>340</v>
      </c>
      <c r="H236" s="10">
        <v>0</v>
      </c>
      <c r="I236" s="10">
        <v>34488</v>
      </c>
      <c r="J236" s="10">
        <v>0</v>
      </c>
      <c r="K236" s="10">
        <v>0</v>
      </c>
      <c r="L236" s="7">
        <v>0</v>
      </c>
      <c r="M236" s="10">
        <v>0</v>
      </c>
      <c r="N236" s="10">
        <v>0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</row>
    <row r="237" spans="1:1015" ht="12.75" customHeight="1">
      <c r="A237" s="8" t="s">
        <v>165</v>
      </c>
      <c r="B237" s="25" t="s">
        <v>166</v>
      </c>
      <c r="C237" s="9" t="s">
        <v>341</v>
      </c>
      <c r="D237" s="8"/>
      <c r="E237" s="9" t="s">
        <v>16</v>
      </c>
      <c r="F237" s="8" t="s">
        <v>150</v>
      </c>
      <c r="G237" s="8" t="s">
        <v>342</v>
      </c>
      <c r="H237" s="10">
        <v>0</v>
      </c>
      <c r="I237" s="10">
        <v>7015.94</v>
      </c>
      <c r="J237" s="10">
        <v>11199</v>
      </c>
      <c r="K237" s="10">
        <v>11198.83</v>
      </c>
      <c r="L237" s="7">
        <v>12054</v>
      </c>
      <c r="M237" s="10">
        <v>4219</v>
      </c>
      <c r="N237" s="10">
        <v>0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</row>
    <row r="238" spans="1:1015" ht="12.75" customHeight="1">
      <c r="A238" s="1" t="s">
        <v>343</v>
      </c>
      <c r="B238" s="1"/>
      <c r="C238" s="1"/>
      <c r="D238" s="1"/>
      <c r="E238" s="16" t="s">
        <v>31</v>
      </c>
      <c r="F238" s="16"/>
      <c r="G238" s="1" t="s">
        <v>344</v>
      </c>
      <c r="H238" s="2">
        <f t="shared" ref="H238:N238" si="32">SUM(H220:H237)</f>
        <v>8325.4500000000007</v>
      </c>
      <c r="I238" s="2">
        <f t="shared" si="32"/>
        <v>74676.179999999993</v>
      </c>
      <c r="J238" s="2">
        <f t="shared" si="32"/>
        <v>25053</v>
      </c>
      <c r="K238" s="2">
        <f t="shared" si="32"/>
        <v>24693.030000000002</v>
      </c>
      <c r="L238" s="3">
        <f t="shared" si="32"/>
        <v>25353</v>
      </c>
      <c r="M238" s="2">
        <f t="shared" si="32"/>
        <v>16582</v>
      </c>
      <c r="N238" s="2">
        <f t="shared" si="32"/>
        <v>12196</v>
      </c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  <c r="AAK238" s="17"/>
      <c r="AAL238" s="17"/>
      <c r="AAM238" s="17"/>
      <c r="AAN238" s="17"/>
      <c r="AAO238" s="17"/>
      <c r="AAP238" s="17"/>
      <c r="AAQ238" s="17"/>
      <c r="AAR238" s="17"/>
      <c r="AAS238" s="17"/>
      <c r="AAT238" s="17"/>
      <c r="AAU238" s="17"/>
      <c r="AAV238" s="17"/>
      <c r="AAW238" s="17"/>
      <c r="AAX238" s="17"/>
      <c r="AAY238" s="17"/>
      <c r="AAZ238" s="17"/>
      <c r="ABA238" s="17"/>
      <c r="ABB238" s="17"/>
      <c r="ABC238" s="17"/>
      <c r="ABD238" s="17"/>
      <c r="ABE238" s="17"/>
      <c r="ABF238" s="17"/>
      <c r="ABG238" s="17"/>
      <c r="ABH238" s="17"/>
      <c r="ABI238" s="17"/>
      <c r="ABJ238" s="17"/>
      <c r="ABK238" s="17"/>
      <c r="ABL238" s="17"/>
      <c r="ABM238" s="17"/>
      <c r="ABN238" s="17"/>
      <c r="ABO238" s="17"/>
      <c r="ABP238" s="17"/>
      <c r="ABQ238" s="17"/>
      <c r="ABR238" s="17"/>
      <c r="ABS238" s="17"/>
      <c r="ABT238" s="17"/>
      <c r="ABU238" s="17"/>
      <c r="ABV238" s="17"/>
      <c r="ABW238" s="17"/>
      <c r="ABX238" s="17"/>
      <c r="ABY238" s="17"/>
      <c r="ABZ238" s="17"/>
      <c r="ACA238" s="17"/>
      <c r="ACB238" s="17"/>
      <c r="ACC238" s="17"/>
      <c r="ACD238" s="17"/>
      <c r="ACE238" s="17"/>
      <c r="ACF238" s="17"/>
      <c r="ACG238" s="17"/>
      <c r="ACH238" s="17"/>
      <c r="ACI238" s="17"/>
      <c r="ACJ238" s="17"/>
      <c r="ACK238" s="17"/>
      <c r="ACL238" s="17"/>
      <c r="ACM238" s="17"/>
      <c r="ACN238" s="17"/>
      <c r="ACO238" s="17"/>
      <c r="ACP238" s="17"/>
      <c r="ACQ238" s="17"/>
      <c r="ACR238" s="17"/>
      <c r="ACS238" s="17"/>
      <c r="ACT238" s="17"/>
      <c r="ACU238" s="17"/>
      <c r="ACV238" s="17"/>
      <c r="ACW238" s="17"/>
      <c r="ACX238" s="17"/>
      <c r="ACY238" s="17"/>
      <c r="ACZ238" s="17"/>
      <c r="ADA238" s="17"/>
      <c r="ADB238" s="17"/>
      <c r="ADC238" s="17"/>
      <c r="ADD238" s="17"/>
      <c r="ADE238" s="17"/>
      <c r="ADF238" s="17"/>
      <c r="ADG238" s="17"/>
      <c r="ADH238" s="17"/>
      <c r="ADI238" s="17"/>
      <c r="ADJ238" s="17"/>
      <c r="ADK238" s="17"/>
      <c r="ADL238" s="17"/>
      <c r="ADM238" s="17"/>
      <c r="ADN238" s="17"/>
      <c r="ADO238" s="17"/>
      <c r="ADP238" s="17"/>
      <c r="ADQ238" s="17"/>
      <c r="ADR238" s="17"/>
      <c r="ADS238" s="17"/>
      <c r="ADT238" s="17"/>
      <c r="ADU238" s="17"/>
      <c r="ADV238" s="17"/>
      <c r="ADW238" s="17"/>
      <c r="ADX238" s="17"/>
      <c r="ADY238" s="17"/>
      <c r="ADZ238" s="17"/>
      <c r="AEA238" s="17"/>
      <c r="AEB238" s="17"/>
      <c r="AEC238" s="17"/>
      <c r="AED238" s="17"/>
      <c r="AEE238" s="17"/>
      <c r="AEF238" s="17"/>
      <c r="AEG238" s="17"/>
      <c r="AEH238" s="17"/>
      <c r="AEI238" s="17"/>
      <c r="AEJ238" s="17"/>
      <c r="AEK238" s="17"/>
      <c r="AEL238" s="17"/>
      <c r="AEM238" s="17"/>
      <c r="AEN238" s="17"/>
      <c r="AEO238" s="17"/>
      <c r="AEP238" s="17"/>
      <c r="AEQ238" s="17"/>
      <c r="AER238" s="17"/>
      <c r="AES238" s="17"/>
      <c r="AET238" s="17"/>
      <c r="AEU238" s="17"/>
      <c r="AEV238" s="17"/>
      <c r="AEW238" s="17"/>
      <c r="AEX238" s="17"/>
      <c r="AEY238" s="17"/>
      <c r="AEZ238" s="17"/>
      <c r="AFA238" s="17"/>
      <c r="AFB238" s="17"/>
      <c r="AFC238" s="17"/>
      <c r="AFD238" s="17"/>
      <c r="AFE238" s="17"/>
      <c r="AFF238" s="17"/>
      <c r="AFG238" s="17"/>
      <c r="AFH238" s="17"/>
      <c r="AFI238" s="17"/>
      <c r="AFJ238" s="17"/>
      <c r="AFK238" s="17"/>
      <c r="AFL238" s="17"/>
      <c r="AFM238" s="17"/>
      <c r="AFN238" s="17"/>
      <c r="AFO238" s="17"/>
      <c r="AFP238" s="17"/>
      <c r="AFQ238" s="17"/>
      <c r="AFR238" s="17"/>
      <c r="AFS238" s="17"/>
      <c r="AFT238" s="17"/>
      <c r="AFU238" s="17"/>
      <c r="AFV238" s="17"/>
      <c r="AFW238" s="17"/>
      <c r="AFX238" s="17"/>
      <c r="AFY238" s="17"/>
      <c r="AFZ238" s="17"/>
      <c r="AGA238" s="17"/>
      <c r="AGB238" s="17"/>
      <c r="AGC238" s="17"/>
      <c r="AGD238" s="17"/>
      <c r="AGE238" s="17"/>
      <c r="AGF238" s="17"/>
      <c r="AGG238" s="17"/>
      <c r="AGH238" s="17"/>
      <c r="AGI238" s="17"/>
      <c r="AGJ238" s="17"/>
      <c r="AGK238" s="17"/>
      <c r="AGL238" s="17"/>
      <c r="AGM238" s="17"/>
      <c r="AGN238" s="17"/>
      <c r="AGO238" s="17"/>
      <c r="AGP238" s="17"/>
      <c r="AGQ238" s="17"/>
      <c r="AGR238" s="17"/>
      <c r="AGS238" s="17"/>
      <c r="AGT238" s="17"/>
      <c r="AGU238" s="17"/>
      <c r="AGV238" s="17"/>
      <c r="AGW238" s="17"/>
      <c r="AGX238" s="17"/>
      <c r="AGY238" s="17"/>
      <c r="AGZ238" s="17"/>
      <c r="AHA238" s="17"/>
      <c r="AHB238" s="17"/>
      <c r="AHC238" s="17"/>
      <c r="AHD238" s="17"/>
      <c r="AHE238" s="17"/>
      <c r="AHF238" s="17"/>
      <c r="AHG238" s="17"/>
      <c r="AHH238" s="17"/>
      <c r="AHI238" s="17"/>
      <c r="AHJ238" s="17"/>
      <c r="AHK238" s="17"/>
      <c r="AHL238" s="17"/>
      <c r="AHM238" s="17"/>
      <c r="AHN238" s="17"/>
      <c r="AHO238" s="17"/>
      <c r="AHP238" s="17"/>
      <c r="AHQ238" s="17"/>
      <c r="AHR238" s="17"/>
      <c r="AHS238" s="17"/>
      <c r="AHT238" s="17"/>
      <c r="AHU238" s="17"/>
      <c r="AHV238" s="17"/>
      <c r="AHW238" s="17"/>
      <c r="AHX238" s="17"/>
      <c r="AHY238" s="17"/>
      <c r="AHZ238" s="17"/>
      <c r="AIA238" s="17"/>
      <c r="AIB238" s="17"/>
      <c r="AIC238" s="17"/>
      <c r="AID238" s="17"/>
      <c r="AIE238" s="17"/>
      <c r="AIF238" s="17"/>
      <c r="AIG238" s="17"/>
      <c r="AIH238" s="17"/>
      <c r="AII238" s="17"/>
      <c r="AIJ238" s="17"/>
      <c r="AIK238" s="17"/>
      <c r="AIL238" s="17"/>
      <c r="AIM238" s="17"/>
      <c r="AIN238" s="17"/>
      <c r="AIO238" s="17"/>
      <c r="AIP238" s="17"/>
      <c r="AIQ238" s="17"/>
      <c r="AIR238" s="17"/>
      <c r="AIS238" s="17"/>
      <c r="AIT238" s="17"/>
      <c r="AIU238" s="17"/>
      <c r="AIV238" s="17"/>
      <c r="AIW238" s="17"/>
      <c r="AIX238" s="17"/>
      <c r="AIY238" s="17"/>
      <c r="AIZ238" s="17"/>
      <c r="AJA238" s="17"/>
      <c r="AJB238" s="17"/>
      <c r="AJC238" s="17"/>
      <c r="AJD238" s="17"/>
      <c r="AJE238" s="17"/>
      <c r="AJF238" s="17"/>
      <c r="AJG238" s="17"/>
      <c r="AJH238" s="17"/>
      <c r="AJI238" s="17"/>
      <c r="AJJ238" s="17"/>
      <c r="AJK238" s="17"/>
      <c r="AJL238" s="17"/>
      <c r="AJM238" s="17"/>
      <c r="AJN238" s="17"/>
      <c r="AJO238" s="17"/>
      <c r="AJP238" s="17"/>
      <c r="AJQ238" s="17"/>
      <c r="AJR238" s="17"/>
      <c r="AJS238" s="17"/>
      <c r="AJT238" s="17"/>
      <c r="AJU238" s="17"/>
      <c r="AJV238" s="17"/>
      <c r="AJW238" s="17"/>
      <c r="AJX238" s="17"/>
      <c r="AJY238" s="17"/>
      <c r="AJZ238" s="17"/>
      <c r="AKA238" s="17"/>
      <c r="AKB238" s="17"/>
      <c r="AKC238" s="17"/>
      <c r="AKD238" s="17"/>
      <c r="AKE238" s="17"/>
      <c r="AKF238" s="17"/>
      <c r="AKG238" s="17"/>
      <c r="AKH238" s="17"/>
      <c r="AKI238" s="17"/>
      <c r="AKJ238" s="17"/>
      <c r="AKK238" s="17"/>
      <c r="AKL238" s="17"/>
      <c r="AKM238" s="17"/>
      <c r="AKN238" s="17"/>
      <c r="AKO238" s="17"/>
      <c r="AKP238" s="17"/>
      <c r="AKQ238" s="17"/>
      <c r="AKR238" s="17"/>
      <c r="AKS238" s="17"/>
      <c r="AKT238" s="17"/>
      <c r="AKU238" s="17"/>
      <c r="AKV238" s="17"/>
      <c r="AKW238" s="17"/>
      <c r="AKX238" s="17"/>
      <c r="AKY238" s="17"/>
      <c r="AKZ238" s="17"/>
      <c r="ALA238" s="17"/>
      <c r="ALB238" s="17"/>
      <c r="ALC238" s="17"/>
      <c r="ALD238" s="17"/>
      <c r="ALE238" s="17"/>
      <c r="ALF238" s="17"/>
      <c r="ALG238" s="17"/>
      <c r="ALH238" s="17"/>
      <c r="ALI238" s="17"/>
      <c r="ALJ238" s="17"/>
      <c r="ALK238" s="17"/>
      <c r="ALL238" s="17"/>
      <c r="ALM238" s="17"/>
      <c r="ALN238" s="17"/>
      <c r="ALO238" s="17"/>
      <c r="ALP238" s="17"/>
      <c r="ALQ238" s="17"/>
      <c r="ALR238" s="17"/>
      <c r="ALS238" s="17"/>
      <c r="ALT238" s="17"/>
      <c r="ALU238" s="17"/>
      <c r="ALV238" s="17"/>
      <c r="ALW238" s="17"/>
    </row>
    <row r="239" spans="1:1015" ht="12.75" customHeight="1">
      <c r="A239" s="1" t="s">
        <v>345</v>
      </c>
      <c r="B239" s="1"/>
      <c r="C239" s="1"/>
      <c r="D239" s="1"/>
      <c r="E239" s="1"/>
      <c r="F239" s="1"/>
      <c r="G239" s="1" t="s">
        <v>234</v>
      </c>
      <c r="H239" s="2">
        <f t="shared" ref="H239:N239" si="33">H158+H169+H209+H211+H219+H238</f>
        <v>32937.67</v>
      </c>
      <c r="I239" s="2">
        <f t="shared" si="33"/>
        <v>136129.04999999999</v>
      </c>
      <c r="J239" s="2">
        <f t="shared" si="33"/>
        <v>92363</v>
      </c>
      <c r="K239" s="2">
        <f t="shared" si="33"/>
        <v>85131.180000000008</v>
      </c>
      <c r="L239" s="3">
        <f t="shared" si="33"/>
        <v>120062</v>
      </c>
      <c r="M239" s="2">
        <f t="shared" si="33"/>
        <v>113946</v>
      </c>
      <c r="N239" s="2">
        <f t="shared" si="33"/>
        <v>109958</v>
      </c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  <c r="AAK239" s="17"/>
      <c r="AAL239" s="17"/>
      <c r="AAM239" s="17"/>
      <c r="AAN239" s="17"/>
      <c r="AAO239" s="17"/>
      <c r="AAP239" s="17"/>
      <c r="AAQ239" s="17"/>
      <c r="AAR239" s="17"/>
      <c r="AAS239" s="17"/>
      <c r="AAT239" s="17"/>
      <c r="AAU239" s="17"/>
      <c r="AAV239" s="17"/>
      <c r="AAW239" s="17"/>
      <c r="AAX239" s="17"/>
      <c r="AAY239" s="17"/>
      <c r="AAZ239" s="17"/>
      <c r="ABA239" s="17"/>
      <c r="ABB239" s="17"/>
      <c r="ABC239" s="17"/>
      <c r="ABD239" s="17"/>
      <c r="ABE239" s="17"/>
      <c r="ABF239" s="17"/>
      <c r="ABG239" s="17"/>
      <c r="ABH239" s="17"/>
      <c r="ABI239" s="17"/>
      <c r="ABJ239" s="17"/>
      <c r="ABK239" s="17"/>
      <c r="ABL239" s="17"/>
      <c r="ABM239" s="17"/>
      <c r="ABN239" s="17"/>
      <c r="ABO239" s="17"/>
      <c r="ABP239" s="17"/>
      <c r="ABQ239" s="17"/>
      <c r="ABR239" s="17"/>
      <c r="ABS239" s="17"/>
      <c r="ABT239" s="17"/>
      <c r="ABU239" s="17"/>
      <c r="ABV239" s="17"/>
      <c r="ABW239" s="17"/>
      <c r="ABX239" s="17"/>
      <c r="ABY239" s="17"/>
      <c r="ABZ239" s="17"/>
      <c r="ACA239" s="17"/>
      <c r="ACB239" s="17"/>
      <c r="ACC239" s="17"/>
      <c r="ACD239" s="17"/>
      <c r="ACE239" s="17"/>
      <c r="ACF239" s="17"/>
      <c r="ACG239" s="17"/>
      <c r="ACH239" s="17"/>
      <c r="ACI239" s="17"/>
      <c r="ACJ239" s="17"/>
      <c r="ACK239" s="17"/>
      <c r="ACL239" s="17"/>
      <c r="ACM239" s="17"/>
      <c r="ACN239" s="17"/>
      <c r="ACO239" s="17"/>
      <c r="ACP239" s="17"/>
      <c r="ACQ239" s="17"/>
      <c r="ACR239" s="17"/>
      <c r="ACS239" s="17"/>
      <c r="ACT239" s="17"/>
      <c r="ACU239" s="17"/>
      <c r="ACV239" s="17"/>
      <c r="ACW239" s="17"/>
      <c r="ACX239" s="17"/>
      <c r="ACY239" s="17"/>
      <c r="ACZ239" s="17"/>
      <c r="ADA239" s="17"/>
      <c r="ADB239" s="17"/>
      <c r="ADC239" s="17"/>
      <c r="ADD239" s="17"/>
      <c r="ADE239" s="17"/>
      <c r="ADF239" s="17"/>
      <c r="ADG239" s="17"/>
      <c r="ADH239" s="17"/>
      <c r="ADI239" s="17"/>
      <c r="ADJ239" s="17"/>
      <c r="ADK239" s="17"/>
      <c r="ADL239" s="17"/>
      <c r="ADM239" s="17"/>
      <c r="ADN239" s="17"/>
      <c r="ADO239" s="17"/>
      <c r="ADP239" s="17"/>
      <c r="ADQ239" s="17"/>
      <c r="ADR239" s="17"/>
      <c r="ADS239" s="17"/>
      <c r="ADT239" s="17"/>
      <c r="ADU239" s="17"/>
      <c r="ADV239" s="17"/>
      <c r="ADW239" s="17"/>
      <c r="ADX239" s="17"/>
      <c r="ADY239" s="17"/>
      <c r="ADZ239" s="17"/>
      <c r="AEA239" s="17"/>
      <c r="AEB239" s="17"/>
      <c r="AEC239" s="17"/>
      <c r="AED239" s="17"/>
      <c r="AEE239" s="17"/>
      <c r="AEF239" s="17"/>
      <c r="AEG239" s="17"/>
      <c r="AEH239" s="17"/>
      <c r="AEI239" s="17"/>
      <c r="AEJ239" s="17"/>
      <c r="AEK239" s="17"/>
      <c r="AEL239" s="17"/>
      <c r="AEM239" s="17"/>
      <c r="AEN239" s="17"/>
      <c r="AEO239" s="17"/>
      <c r="AEP239" s="17"/>
      <c r="AEQ239" s="17"/>
      <c r="AER239" s="17"/>
      <c r="AES239" s="17"/>
      <c r="AET239" s="17"/>
      <c r="AEU239" s="17"/>
      <c r="AEV239" s="17"/>
      <c r="AEW239" s="17"/>
      <c r="AEX239" s="17"/>
      <c r="AEY239" s="17"/>
      <c r="AEZ239" s="17"/>
      <c r="AFA239" s="17"/>
      <c r="AFB239" s="17"/>
      <c r="AFC239" s="17"/>
      <c r="AFD239" s="17"/>
      <c r="AFE239" s="17"/>
      <c r="AFF239" s="17"/>
      <c r="AFG239" s="17"/>
      <c r="AFH239" s="17"/>
      <c r="AFI239" s="17"/>
      <c r="AFJ239" s="17"/>
      <c r="AFK239" s="17"/>
      <c r="AFL239" s="17"/>
      <c r="AFM239" s="17"/>
      <c r="AFN239" s="17"/>
      <c r="AFO239" s="17"/>
      <c r="AFP239" s="17"/>
      <c r="AFQ239" s="17"/>
      <c r="AFR239" s="17"/>
      <c r="AFS239" s="17"/>
      <c r="AFT239" s="17"/>
      <c r="AFU239" s="17"/>
      <c r="AFV239" s="17"/>
      <c r="AFW239" s="17"/>
      <c r="AFX239" s="17"/>
      <c r="AFY239" s="17"/>
      <c r="AFZ239" s="17"/>
      <c r="AGA239" s="17"/>
      <c r="AGB239" s="17"/>
      <c r="AGC239" s="17"/>
      <c r="AGD239" s="17"/>
      <c r="AGE239" s="17"/>
      <c r="AGF239" s="17"/>
      <c r="AGG239" s="17"/>
      <c r="AGH239" s="17"/>
      <c r="AGI239" s="17"/>
      <c r="AGJ239" s="17"/>
      <c r="AGK239" s="17"/>
      <c r="AGL239" s="17"/>
      <c r="AGM239" s="17"/>
      <c r="AGN239" s="17"/>
      <c r="AGO239" s="17"/>
      <c r="AGP239" s="17"/>
      <c r="AGQ239" s="17"/>
      <c r="AGR239" s="17"/>
      <c r="AGS239" s="17"/>
      <c r="AGT239" s="17"/>
      <c r="AGU239" s="17"/>
      <c r="AGV239" s="17"/>
      <c r="AGW239" s="17"/>
      <c r="AGX239" s="17"/>
      <c r="AGY239" s="17"/>
      <c r="AGZ239" s="17"/>
      <c r="AHA239" s="17"/>
      <c r="AHB239" s="17"/>
      <c r="AHC239" s="17"/>
      <c r="AHD239" s="17"/>
      <c r="AHE239" s="17"/>
      <c r="AHF239" s="17"/>
      <c r="AHG239" s="17"/>
      <c r="AHH239" s="17"/>
      <c r="AHI239" s="17"/>
      <c r="AHJ239" s="17"/>
      <c r="AHK239" s="17"/>
      <c r="AHL239" s="17"/>
      <c r="AHM239" s="17"/>
      <c r="AHN239" s="17"/>
      <c r="AHO239" s="17"/>
      <c r="AHP239" s="17"/>
      <c r="AHQ239" s="17"/>
      <c r="AHR239" s="17"/>
      <c r="AHS239" s="17"/>
      <c r="AHT239" s="17"/>
      <c r="AHU239" s="17"/>
      <c r="AHV239" s="17"/>
      <c r="AHW239" s="17"/>
      <c r="AHX239" s="17"/>
      <c r="AHY239" s="17"/>
      <c r="AHZ239" s="17"/>
      <c r="AIA239" s="17"/>
      <c r="AIB239" s="17"/>
      <c r="AIC239" s="17"/>
      <c r="AID239" s="17"/>
      <c r="AIE239" s="17"/>
      <c r="AIF239" s="17"/>
      <c r="AIG239" s="17"/>
      <c r="AIH239" s="17"/>
      <c r="AII239" s="17"/>
      <c r="AIJ239" s="17"/>
      <c r="AIK239" s="17"/>
      <c r="AIL239" s="17"/>
      <c r="AIM239" s="17"/>
      <c r="AIN239" s="17"/>
      <c r="AIO239" s="17"/>
      <c r="AIP239" s="17"/>
      <c r="AIQ239" s="17"/>
      <c r="AIR239" s="17"/>
      <c r="AIS239" s="17"/>
      <c r="AIT239" s="17"/>
      <c r="AIU239" s="17"/>
      <c r="AIV239" s="17"/>
      <c r="AIW239" s="17"/>
      <c r="AIX239" s="17"/>
      <c r="AIY239" s="17"/>
      <c r="AIZ239" s="17"/>
      <c r="AJA239" s="17"/>
      <c r="AJB239" s="17"/>
      <c r="AJC239" s="17"/>
      <c r="AJD239" s="17"/>
      <c r="AJE239" s="17"/>
      <c r="AJF239" s="17"/>
      <c r="AJG239" s="17"/>
      <c r="AJH239" s="17"/>
      <c r="AJI239" s="17"/>
      <c r="AJJ239" s="17"/>
      <c r="AJK239" s="17"/>
      <c r="AJL239" s="17"/>
      <c r="AJM239" s="17"/>
      <c r="AJN239" s="17"/>
      <c r="AJO239" s="17"/>
      <c r="AJP239" s="17"/>
      <c r="AJQ239" s="17"/>
      <c r="AJR239" s="17"/>
      <c r="AJS239" s="17"/>
      <c r="AJT239" s="17"/>
      <c r="AJU239" s="17"/>
      <c r="AJV239" s="17"/>
      <c r="AJW239" s="17"/>
      <c r="AJX239" s="17"/>
      <c r="AJY239" s="17"/>
      <c r="AJZ239" s="17"/>
      <c r="AKA239" s="17"/>
      <c r="AKB239" s="17"/>
      <c r="AKC239" s="17"/>
      <c r="AKD239" s="17"/>
      <c r="AKE239" s="17"/>
      <c r="AKF239" s="17"/>
      <c r="AKG239" s="17"/>
      <c r="AKH239" s="17"/>
      <c r="AKI239" s="17"/>
      <c r="AKJ239" s="17"/>
      <c r="AKK239" s="17"/>
      <c r="AKL239" s="17"/>
      <c r="AKM239" s="17"/>
      <c r="AKN239" s="17"/>
      <c r="AKO239" s="17"/>
      <c r="AKP239" s="17"/>
      <c r="AKQ239" s="17"/>
      <c r="AKR239" s="17"/>
      <c r="AKS239" s="17"/>
      <c r="AKT239" s="17"/>
      <c r="AKU239" s="17"/>
      <c r="AKV239" s="17"/>
      <c r="AKW239" s="17"/>
      <c r="AKX239" s="17"/>
      <c r="AKY239" s="17"/>
      <c r="AKZ239" s="17"/>
      <c r="ALA239" s="17"/>
      <c r="ALB239" s="17"/>
      <c r="ALC239" s="17"/>
      <c r="ALD239" s="17"/>
      <c r="ALE239" s="17"/>
      <c r="ALF239" s="17"/>
      <c r="ALG239" s="17"/>
      <c r="ALH239" s="17"/>
      <c r="ALI239" s="17"/>
      <c r="ALJ239" s="17"/>
      <c r="ALK239" s="17"/>
      <c r="ALL239" s="17"/>
      <c r="ALM239" s="17"/>
      <c r="ALN239" s="17"/>
      <c r="ALO239" s="17"/>
      <c r="ALP239" s="17"/>
      <c r="ALQ239" s="17"/>
      <c r="ALR239" s="17"/>
      <c r="ALS239" s="17"/>
      <c r="ALT239" s="17"/>
      <c r="ALU239" s="17"/>
      <c r="ALV239" s="17"/>
      <c r="ALW239" s="17"/>
    </row>
    <row r="240" spans="1:1015" ht="12.75" customHeight="1">
      <c r="A240" s="27"/>
      <c r="B240" s="27"/>
      <c r="C240" s="27"/>
      <c r="D240" s="27"/>
      <c r="E240" s="27"/>
      <c r="F240" s="27"/>
      <c r="G240" s="27"/>
      <c r="H240" s="28"/>
      <c r="I240" s="28"/>
      <c r="J240" s="28"/>
      <c r="K240" s="28"/>
      <c r="L240"/>
      <c r="M240" s="28"/>
      <c r="N240" s="28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  <c r="AAK240" s="17"/>
      <c r="AAL240" s="17"/>
      <c r="AAM240" s="17"/>
      <c r="AAN240" s="17"/>
      <c r="AAO240" s="17"/>
      <c r="AAP240" s="17"/>
      <c r="AAQ240" s="17"/>
      <c r="AAR240" s="17"/>
      <c r="AAS240" s="17"/>
      <c r="AAT240" s="17"/>
      <c r="AAU240" s="17"/>
      <c r="AAV240" s="17"/>
      <c r="AAW240" s="17"/>
      <c r="AAX240" s="17"/>
      <c r="AAY240" s="17"/>
      <c r="AAZ240" s="17"/>
      <c r="ABA240" s="17"/>
      <c r="ABB240" s="17"/>
      <c r="ABC240" s="17"/>
      <c r="ABD240" s="17"/>
      <c r="ABE240" s="17"/>
      <c r="ABF240" s="17"/>
      <c r="ABG240" s="17"/>
      <c r="ABH240" s="17"/>
      <c r="ABI240" s="17"/>
      <c r="ABJ240" s="17"/>
      <c r="ABK240" s="17"/>
      <c r="ABL240" s="17"/>
      <c r="ABM240" s="17"/>
      <c r="ABN240" s="17"/>
      <c r="ABO240" s="17"/>
      <c r="ABP240" s="17"/>
      <c r="ABQ240" s="17"/>
      <c r="ABR240" s="17"/>
      <c r="ABS240" s="17"/>
      <c r="ABT240" s="17"/>
      <c r="ABU240" s="17"/>
      <c r="ABV240" s="17"/>
      <c r="ABW240" s="17"/>
      <c r="ABX240" s="17"/>
      <c r="ABY240" s="17"/>
      <c r="ABZ240" s="17"/>
      <c r="ACA240" s="17"/>
      <c r="ACB240" s="17"/>
      <c r="ACC240" s="17"/>
      <c r="ACD240" s="17"/>
      <c r="ACE240" s="17"/>
      <c r="ACF240" s="17"/>
      <c r="ACG240" s="17"/>
      <c r="ACH240" s="17"/>
      <c r="ACI240" s="17"/>
      <c r="ACJ240" s="17"/>
      <c r="ACK240" s="17"/>
      <c r="ACL240" s="17"/>
      <c r="ACM240" s="17"/>
      <c r="ACN240" s="17"/>
      <c r="ACO240" s="17"/>
      <c r="ACP240" s="17"/>
      <c r="ACQ240" s="17"/>
      <c r="ACR240" s="17"/>
      <c r="ACS240" s="17"/>
      <c r="ACT240" s="17"/>
      <c r="ACU240" s="17"/>
      <c r="ACV240" s="17"/>
      <c r="ACW240" s="17"/>
      <c r="ACX240" s="17"/>
      <c r="ACY240" s="17"/>
      <c r="ACZ240" s="17"/>
      <c r="ADA240" s="17"/>
      <c r="ADB240" s="17"/>
      <c r="ADC240" s="17"/>
      <c r="ADD240" s="17"/>
      <c r="ADE240" s="17"/>
      <c r="ADF240" s="17"/>
      <c r="ADG240" s="17"/>
      <c r="ADH240" s="17"/>
      <c r="ADI240" s="17"/>
      <c r="ADJ240" s="17"/>
      <c r="ADK240" s="17"/>
      <c r="ADL240" s="17"/>
      <c r="ADM240" s="17"/>
      <c r="ADN240" s="17"/>
      <c r="ADO240" s="17"/>
      <c r="ADP240" s="17"/>
      <c r="ADQ240" s="17"/>
      <c r="ADR240" s="17"/>
      <c r="ADS240" s="17"/>
      <c r="ADT240" s="17"/>
      <c r="ADU240" s="17"/>
      <c r="ADV240" s="17"/>
      <c r="ADW240" s="17"/>
      <c r="ADX240" s="17"/>
      <c r="ADY240" s="17"/>
      <c r="ADZ240" s="17"/>
      <c r="AEA240" s="17"/>
      <c r="AEB240" s="17"/>
      <c r="AEC240" s="17"/>
      <c r="AED240" s="17"/>
      <c r="AEE240" s="17"/>
      <c r="AEF240" s="17"/>
      <c r="AEG240" s="17"/>
      <c r="AEH240" s="17"/>
      <c r="AEI240" s="17"/>
      <c r="AEJ240" s="17"/>
      <c r="AEK240" s="17"/>
      <c r="AEL240" s="17"/>
      <c r="AEM240" s="17"/>
      <c r="AEN240" s="17"/>
      <c r="AEO240" s="17"/>
      <c r="AEP240" s="17"/>
      <c r="AEQ240" s="17"/>
      <c r="AER240" s="17"/>
      <c r="AES240" s="17"/>
      <c r="AET240" s="17"/>
      <c r="AEU240" s="17"/>
      <c r="AEV240" s="17"/>
      <c r="AEW240" s="17"/>
      <c r="AEX240" s="17"/>
      <c r="AEY240" s="17"/>
      <c r="AEZ240" s="17"/>
      <c r="AFA240" s="17"/>
      <c r="AFB240" s="17"/>
      <c r="AFC240" s="17"/>
      <c r="AFD240" s="17"/>
      <c r="AFE240" s="17"/>
      <c r="AFF240" s="17"/>
      <c r="AFG240" s="17"/>
      <c r="AFH240" s="17"/>
      <c r="AFI240" s="17"/>
      <c r="AFJ240" s="17"/>
      <c r="AFK240" s="17"/>
      <c r="AFL240" s="17"/>
      <c r="AFM240" s="17"/>
      <c r="AFN240" s="17"/>
      <c r="AFO240" s="17"/>
      <c r="AFP240" s="17"/>
      <c r="AFQ240" s="17"/>
      <c r="AFR240" s="17"/>
      <c r="AFS240" s="17"/>
      <c r="AFT240" s="17"/>
      <c r="AFU240" s="17"/>
      <c r="AFV240" s="17"/>
      <c r="AFW240" s="17"/>
      <c r="AFX240" s="17"/>
      <c r="AFY240" s="17"/>
      <c r="AFZ240" s="17"/>
      <c r="AGA240" s="17"/>
      <c r="AGB240" s="17"/>
      <c r="AGC240" s="17"/>
      <c r="AGD240" s="17"/>
      <c r="AGE240" s="17"/>
      <c r="AGF240" s="17"/>
      <c r="AGG240" s="17"/>
      <c r="AGH240" s="17"/>
      <c r="AGI240" s="17"/>
      <c r="AGJ240" s="17"/>
      <c r="AGK240" s="17"/>
      <c r="AGL240" s="17"/>
      <c r="AGM240" s="17"/>
      <c r="AGN240" s="17"/>
      <c r="AGO240" s="17"/>
      <c r="AGP240" s="17"/>
      <c r="AGQ240" s="17"/>
      <c r="AGR240" s="17"/>
      <c r="AGS240" s="17"/>
      <c r="AGT240" s="17"/>
      <c r="AGU240" s="17"/>
      <c r="AGV240" s="17"/>
      <c r="AGW240" s="17"/>
      <c r="AGX240" s="17"/>
      <c r="AGY240" s="17"/>
      <c r="AGZ240" s="17"/>
      <c r="AHA240" s="17"/>
      <c r="AHB240" s="17"/>
      <c r="AHC240" s="17"/>
      <c r="AHD240" s="17"/>
      <c r="AHE240" s="17"/>
      <c r="AHF240" s="17"/>
      <c r="AHG240" s="17"/>
      <c r="AHH240" s="17"/>
      <c r="AHI240" s="17"/>
      <c r="AHJ240" s="17"/>
      <c r="AHK240" s="17"/>
      <c r="AHL240" s="17"/>
      <c r="AHM240" s="17"/>
      <c r="AHN240" s="17"/>
      <c r="AHO240" s="17"/>
      <c r="AHP240" s="17"/>
      <c r="AHQ240" s="17"/>
      <c r="AHR240" s="17"/>
      <c r="AHS240" s="17"/>
      <c r="AHT240" s="17"/>
      <c r="AHU240" s="17"/>
      <c r="AHV240" s="17"/>
      <c r="AHW240" s="17"/>
      <c r="AHX240" s="17"/>
      <c r="AHY240" s="17"/>
      <c r="AHZ240" s="17"/>
      <c r="AIA240" s="17"/>
      <c r="AIB240" s="17"/>
      <c r="AIC240" s="17"/>
      <c r="AID240" s="17"/>
      <c r="AIE240" s="17"/>
      <c r="AIF240" s="17"/>
      <c r="AIG240" s="17"/>
      <c r="AIH240" s="17"/>
      <c r="AII240" s="17"/>
      <c r="AIJ240" s="17"/>
      <c r="AIK240" s="17"/>
      <c r="AIL240" s="17"/>
      <c r="AIM240" s="17"/>
      <c r="AIN240" s="17"/>
      <c r="AIO240" s="17"/>
      <c r="AIP240" s="17"/>
      <c r="AIQ240" s="17"/>
      <c r="AIR240" s="17"/>
      <c r="AIS240" s="17"/>
      <c r="AIT240" s="17"/>
      <c r="AIU240" s="17"/>
      <c r="AIV240" s="17"/>
      <c r="AIW240" s="17"/>
      <c r="AIX240" s="17"/>
      <c r="AIY240" s="17"/>
      <c r="AIZ240" s="17"/>
      <c r="AJA240" s="17"/>
      <c r="AJB240" s="17"/>
      <c r="AJC240" s="17"/>
      <c r="AJD240" s="17"/>
      <c r="AJE240" s="17"/>
      <c r="AJF240" s="17"/>
      <c r="AJG240" s="17"/>
      <c r="AJH240" s="17"/>
      <c r="AJI240" s="17"/>
      <c r="AJJ240" s="17"/>
      <c r="AJK240" s="17"/>
      <c r="AJL240" s="17"/>
      <c r="AJM240" s="17"/>
      <c r="AJN240" s="17"/>
      <c r="AJO240" s="17"/>
      <c r="AJP240" s="17"/>
      <c r="AJQ240" s="17"/>
      <c r="AJR240" s="17"/>
      <c r="AJS240" s="17"/>
      <c r="AJT240" s="17"/>
      <c r="AJU240" s="17"/>
      <c r="AJV240" s="17"/>
      <c r="AJW240" s="17"/>
      <c r="AJX240" s="17"/>
      <c r="AJY240" s="17"/>
      <c r="AJZ240" s="17"/>
      <c r="AKA240" s="17"/>
      <c r="AKB240" s="17"/>
      <c r="AKC240" s="17"/>
      <c r="AKD240" s="17"/>
      <c r="AKE240" s="17"/>
      <c r="AKF240" s="17"/>
      <c r="AKG240" s="17"/>
      <c r="AKH240" s="17"/>
      <c r="AKI240" s="17"/>
      <c r="AKJ240" s="17"/>
      <c r="AKK240" s="17"/>
      <c r="AKL240" s="17"/>
      <c r="AKM240" s="17"/>
      <c r="AKN240" s="17"/>
      <c r="AKO240" s="17"/>
      <c r="AKP240" s="17"/>
      <c r="AKQ240" s="17"/>
      <c r="AKR240" s="17"/>
      <c r="AKS240" s="17"/>
      <c r="AKT240" s="17"/>
      <c r="AKU240" s="17"/>
      <c r="AKV240" s="17"/>
      <c r="AKW240" s="17"/>
      <c r="AKX240" s="17"/>
      <c r="AKY240" s="17"/>
      <c r="AKZ240" s="17"/>
      <c r="ALA240" s="17"/>
      <c r="ALB240" s="17"/>
      <c r="ALC240" s="17"/>
      <c r="ALD240" s="17"/>
      <c r="ALE240" s="17"/>
      <c r="ALF240" s="17"/>
      <c r="ALG240" s="17"/>
      <c r="ALH240" s="17"/>
      <c r="ALI240" s="17"/>
      <c r="ALJ240" s="17"/>
      <c r="ALK240" s="17"/>
      <c r="ALL240" s="17"/>
      <c r="ALM240" s="17"/>
      <c r="ALN240" s="17"/>
      <c r="ALO240" s="17"/>
      <c r="ALP240" s="17"/>
      <c r="ALQ240" s="17"/>
      <c r="ALR240" s="17"/>
      <c r="ALS240" s="17"/>
      <c r="ALT240" s="17"/>
      <c r="ALU240" s="17"/>
      <c r="ALV240" s="17"/>
      <c r="ALW240" s="17"/>
    </row>
    <row r="241" spans="1:1015" ht="12.75" customHeight="1">
      <c r="A241" s="52" t="s">
        <v>346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  <c r="AAK241" s="17"/>
      <c r="AAL241" s="17"/>
      <c r="AAM241" s="17"/>
      <c r="AAN241" s="17"/>
      <c r="AAO241" s="17"/>
      <c r="AAP241" s="17"/>
      <c r="AAQ241" s="17"/>
      <c r="AAR241" s="17"/>
      <c r="AAS241" s="17"/>
      <c r="AAT241" s="17"/>
      <c r="AAU241" s="17"/>
      <c r="AAV241" s="17"/>
      <c r="AAW241" s="17"/>
      <c r="AAX241" s="17"/>
      <c r="AAY241" s="17"/>
      <c r="AAZ241" s="17"/>
      <c r="ABA241" s="17"/>
      <c r="ABB241" s="17"/>
      <c r="ABC241" s="17"/>
      <c r="ABD241" s="17"/>
      <c r="ABE241" s="17"/>
      <c r="ABF241" s="17"/>
      <c r="ABG241" s="17"/>
      <c r="ABH241" s="17"/>
      <c r="ABI241" s="17"/>
      <c r="ABJ241" s="17"/>
      <c r="ABK241" s="17"/>
      <c r="ABL241" s="17"/>
      <c r="ABM241" s="17"/>
      <c r="ABN241" s="17"/>
      <c r="ABO241" s="17"/>
      <c r="ABP241" s="17"/>
      <c r="ABQ241" s="17"/>
      <c r="ABR241" s="17"/>
      <c r="ABS241" s="17"/>
      <c r="ABT241" s="17"/>
      <c r="ABU241" s="17"/>
      <c r="ABV241" s="17"/>
      <c r="ABW241" s="17"/>
      <c r="ABX241" s="17"/>
      <c r="ABY241" s="17"/>
      <c r="ABZ241" s="17"/>
      <c r="ACA241" s="17"/>
      <c r="ACB241" s="17"/>
      <c r="ACC241" s="17"/>
      <c r="ACD241" s="17"/>
      <c r="ACE241" s="17"/>
      <c r="ACF241" s="17"/>
      <c r="ACG241" s="17"/>
      <c r="ACH241" s="17"/>
      <c r="ACI241" s="17"/>
      <c r="ACJ241" s="17"/>
      <c r="ACK241" s="17"/>
      <c r="ACL241" s="17"/>
      <c r="ACM241" s="17"/>
      <c r="ACN241" s="17"/>
      <c r="ACO241" s="17"/>
      <c r="ACP241" s="17"/>
      <c r="ACQ241" s="17"/>
      <c r="ACR241" s="17"/>
      <c r="ACS241" s="17"/>
      <c r="ACT241" s="17"/>
      <c r="ACU241" s="17"/>
      <c r="ACV241" s="17"/>
      <c r="ACW241" s="17"/>
      <c r="ACX241" s="17"/>
      <c r="ACY241" s="17"/>
      <c r="ACZ241" s="17"/>
      <c r="ADA241" s="17"/>
      <c r="ADB241" s="17"/>
      <c r="ADC241" s="17"/>
      <c r="ADD241" s="17"/>
      <c r="ADE241" s="17"/>
      <c r="ADF241" s="17"/>
      <c r="ADG241" s="17"/>
      <c r="ADH241" s="17"/>
      <c r="ADI241" s="17"/>
      <c r="ADJ241" s="17"/>
      <c r="ADK241" s="17"/>
      <c r="ADL241" s="17"/>
      <c r="ADM241" s="17"/>
      <c r="ADN241" s="17"/>
      <c r="ADO241" s="17"/>
      <c r="ADP241" s="17"/>
      <c r="ADQ241" s="17"/>
      <c r="ADR241" s="17"/>
      <c r="ADS241" s="17"/>
      <c r="ADT241" s="17"/>
      <c r="ADU241" s="17"/>
      <c r="ADV241" s="17"/>
      <c r="ADW241" s="17"/>
      <c r="ADX241" s="17"/>
      <c r="ADY241" s="17"/>
      <c r="ADZ241" s="17"/>
      <c r="AEA241" s="17"/>
      <c r="AEB241" s="17"/>
      <c r="AEC241" s="17"/>
      <c r="AED241" s="17"/>
      <c r="AEE241" s="17"/>
      <c r="AEF241" s="17"/>
      <c r="AEG241" s="17"/>
      <c r="AEH241" s="17"/>
      <c r="AEI241" s="17"/>
      <c r="AEJ241" s="17"/>
      <c r="AEK241" s="17"/>
      <c r="AEL241" s="17"/>
      <c r="AEM241" s="17"/>
      <c r="AEN241" s="17"/>
      <c r="AEO241" s="17"/>
      <c r="AEP241" s="17"/>
      <c r="AEQ241" s="17"/>
      <c r="AER241" s="17"/>
      <c r="AES241" s="17"/>
      <c r="AET241" s="17"/>
      <c r="AEU241" s="17"/>
      <c r="AEV241" s="17"/>
      <c r="AEW241" s="17"/>
      <c r="AEX241" s="17"/>
      <c r="AEY241" s="17"/>
      <c r="AEZ241" s="17"/>
      <c r="AFA241" s="17"/>
      <c r="AFB241" s="17"/>
      <c r="AFC241" s="17"/>
      <c r="AFD241" s="17"/>
      <c r="AFE241" s="17"/>
      <c r="AFF241" s="17"/>
      <c r="AFG241" s="17"/>
      <c r="AFH241" s="17"/>
      <c r="AFI241" s="17"/>
      <c r="AFJ241" s="17"/>
      <c r="AFK241" s="17"/>
      <c r="AFL241" s="17"/>
      <c r="AFM241" s="17"/>
      <c r="AFN241" s="17"/>
      <c r="AFO241" s="17"/>
      <c r="AFP241" s="17"/>
      <c r="AFQ241" s="17"/>
      <c r="AFR241" s="17"/>
      <c r="AFS241" s="17"/>
      <c r="AFT241" s="17"/>
      <c r="AFU241" s="17"/>
      <c r="AFV241" s="17"/>
      <c r="AFW241" s="17"/>
      <c r="AFX241" s="17"/>
      <c r="AFY241" s="17"/>
      <c r="AFZ241" s="17"/>
      <c r="AGA241" s="17"/>
      <c r="AGB241" s="17"/>
      <c r="AGC241" s="17"/>
      <c r="AGD241" s="17"/>
      <c r="AGE241" s="17"/>
      <c r="AGF241" s="17"/>
      <c r="AGG241" s="17"/>
      <c r="AGH241" s="17"/>
      <c r="AGI241" s="17"/>
      <c r="AGJ241" s="17"/>
      <c r="AGK241" s="17"/>
      <c r="AGL241" s="17"/>
      <c r="AGM241" s="17"/>
      <c r="AGN241" s="17"/>
      <c r="AGO241" s="17"/>
      <c r="AGP241" s="17"/>
      <c r="AGQ241" s="17"/>
      <c r="AGR241" s="17"/>
      <c r="AGS241" s="17"/>
      <c r="AGT241" s="17"/>
      <c r="AGU241" s="17"/>
      <c r="AGV241" s="17"/>
      <c r="AGW241" s="17"/>
      <c r="AGX241" s="17"/>
      <c r="AGY241" s="17"/>
      <c r="AGZ241" s="17"/>
      <c r="AHA241" s="17"/>
      <c r="AHB241" s="17"/>
      <c r="AHC241" s="17"/>
      <c r="AHD241" s="17"/>
      <c r="AHE241" s="17"/>
      <c r="AHF241" s="17"/>
      <c r="AHG241" s="17"/>
      <c r="AHH241" s="17"/>
      <c r="AHI241" s="17"/>
      <c r="AHJ241" s="17"/>
      <c r="AHK241" s="17"/>
      <c r="AHL241" s="17"/>
      <c r="AHM241" s="17"/>
      <c r="AHN241" s="17"/>
      <c r="AHO241" s="17"/>
      <c r="AHP241" s="17"/>
      <c r="AHQ241" s="17"/>
      <c r="AHR241" s="17"/>
      <c r="AHS241" s="17"/>
      <c r="AHT241" s="17"/>
      <c r="AHU241" s="17"/>
      <c r="AHV241" s="17"/>
      <c r="AHW241" s="17"/>
      <c r="AHX241" s="17"/>
      <c r="AHY241" s="17"/>
      <c r="AHZ241" s="17"/>
      <c r="AIA241" s="17"/>
      <c r="AIB241" s="17"/>
      <c r="AIC241" s="17"/>
      <c r="AID241" s="17"/>
      <c r="AIE241" s="17"/>
      <c r="AIF241" s="17"/>
      <c r="AIG241" s="17"/>
      <c r="AIH241" s="17"/>
      <c r="AII241" s="17"/>
      <c r="AIJ241" s="17"/>
      <c r="AIK241" s="17"/>
      <c r="AIL241" s="17"/>
      <c r="AIM241" s="17"/>
      <c r="AIN241" s="17"/>
      <c r="AIO241" s="17"/>
      <c r="AIP241" s="17"/>
      <c r="AIQ241" s="17"/>
      <c r="AIR241" s="17"/>
      <c r="AIS241" s="17"/>
      <c r="AIT241" s="17"/>
      <c r="AIU241" s="17"/>
      <c r="AIV241" s="17"/>
      <c r="AIW241" s="17"/>
      <c r="AIX241" s="17"/>
      <c r="AIY241" s="17"/>
      <c r="AIZ241" s="17"/>
      <c r="AJA241" s="17"/>
      <c r="AJB241" s="17"/>
      <c r="AJC241" s="17"/>
      <c r="AJD241" s="17"/>
      <c r="AJE241" s="17"/>
      <c r="AJF241" s="17"/>
      <c r="AJG241" s="17"/>
      <c r="AJH241" s="17"/>
      <c r="AJI241" s="17"/>
      <c r="AJJ241" s="17"/>
      <c r="AJK241" s="17"/>
      <c r="AJL241" s="17"/>
      <c r="AJM241" s="17"/>
      <c r="AJN241" s="17"/>
      <c r="AJO241" s="17"/>
      <c r="AJP241" s="17"/>
      <c r="AJQ241" s="17"/>
      <c r="AJR241" s="17"/>
      <c r="AJS241" s="17"/>
      <c r="AJT241" s="17"/>
      <c r="AJU241" s="17"/>
      <c r="AJV241" s="17"/>
      <c r="AJW241" s="17"/>
      <c r="AJX241" s="17"/>
      <c r="AJY241" s="17"/>
      <c r="AJZ241" s="17"/>
      <c r="AKA241" s="17"/>
      <c r="AKB241" s="17"/>
      <c r="AKC241" s="17"/>
      <c r="AKD241" s="17"/>
      <c r="AKE241" s="17"/>
      <c r="AKF241" s="17"/>
      <c r="AKG241" s="17"/>
      <c r="AKH241" s="17"/>
      <c r="AKI241" s="17"/>
      <c r="AKJ241" s="17"/>
      <c r="AKK241" s="17"/>
      <c r="AKL241" s="17"/>
      <c r="AKM241" s="17"/>
      <c r="AKN241" s="17"/>
      <c r="AKO241" s="17"/>
      <c r="AKP241" s="17"/>
      <c r="AKQ241" s="17"/>
      <c r="AKR241" s="17"/>
      <c r="AKS241" s="17"/>
      <c r="AKT241" s="17"/>
      <c r="AKU241" s="17"/>
      <c r="AKV241" s="17"/>
      <c r="AKW241" s="17"/>
      <c r="AKX241" s="17"/>
      <c r="AKY241" s="17"/>
      <c r="AKZ241" s="17"/>
      <c r="ALA241" s="17"/>
      <c r="ALB241" s="17"/>
      <c r="ALC241" s="17"/>
      <c r="ALD241" s="17"/>
      <c r="ALE241" s="17"/>
      <c r="ALF241" s="17"/>
      <c r="ALG241" s="17"/>
      <c r="ALH241" s="17"/>
      <c r="ALI241" s="17"/>
      <c r="ALJ241" s="17"/>
      <c r="ALK241" s="17"/>
      <c r="ALL241" s="17"/>
      <c r="ALM241" s="17"/>
      <c r="ALN241" s="17"/>
      <c r="ALO241" s="17"/>
      <c r="ALP241" s="17"/>
      <c r="ALQ241" s="17"/>
      <c r="ALR241" s="17"/>
      <c r="ALS241" s="17"/>
      <c r="ALT241" s="17"/>
      <c r="ALU241" s="17"/>
      <c r="ALV241" s="17"/>
      <c r="ALW241" s="17"/>
    </row>
    <row r="242" spans="1:1015" ht="12.75" customHeight="1">
      <c r="A242" s="1" t="s">
        <v>1</v>
      </c>
      <c r="B242" s="1" t="s">
        <v>2</v>
      </c>
      <c r="C242" s="1" t="s">
        <v>3</v>
      </c>
      <c r="D242" s="1" t="s">
        <v>4</v>
      </c>
      <c r="E242" s="1" t="s">
        <v>5</v>
      </c>
      <c r="F242" s="1" t="s">
        <v>6</v>
      </c>
      <c r="G242" s="1" t="s">
        <v>7</v>
      </c>
      <c r="H242" s="2" t="s">
        <v>8</v>
      </c>
      <c r="I242" s="2" t="s">
        <v>9</v>
      </c>
      <c r="J242" s="2" t="s">
        <v>10</v>
      </c>
      <c r="K242" s="2" t="s">
        <v>11</v>
      </c>
      <c r="L242" s="3" t="s">
        <v>12</v>
      </c>
      <c r="M242" s="2" t="s">
        <v>13</v>
      </c>
      <c r="N242" s="2" t="s">
        <v>14</v>
      </c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  <c r="AAK242" s="17"/>
      <c r="AAL242" s="17"/>
      <c r="AAM242" s="17"/>
      <c r="AAN242" s="17"/>
      <c r="AAO242" s="17"/>
      <c r="AAP242" s="17"/>
      <c r="AAQ242" s="17"/>
      <c r="AAR242" s="17"/>
      <c r="AAS242" s="17"/>
      <c r="AAT242" s="17"/>
      <c r="AAU242" s="17"/>
      <c r="AAV242" s="17"/>
      <c r="AAW242" s="17"/>
      <c r="AAX242" s="17"/>
      <c r="AAY242" s="17"/>
      <c r="AAZ242" s="17"/>
      <c r="ABA242" s="17"/>
      <c r="ABB242" s="17"/>
      <c r="ABC242" s="17"/>
      <c r="ABD242" s="17"/>
      <c r="ABE242" s="17"/>
      <c r="ABF242" s="17"/>
      <c r="ABG242" s="17"/>
      <c r="ABH242" s="17"/>
      <c r="ABI242" s="17"/>
      <c r="ABJ242" s="17"/>
      <c r="ABK242" s="17"/>
      <c r="ABL242" s="17"/>
      <c r="ABM242" s="17"/>
      <c r="ABN242" s="17"/>
      <c r="ABO242" s="17"/>
      <c r="ABP242" s="17"/>
      <c r="ABQ242" s="17"/>
      <c r="ABR242" s="17"/>
      <c r="ABS242" s="17"/>
      <c r="ABT242" s="17"/>
      <c r="ABU242" s="17"/>
      <c r="ABV242" s="17"/>
      <c r="ABW242" s="17"/>
      <c r="ABX242" s="17"/>
      <c r="ABY242" s="17"/>
      <c r="ABZ242" s="17"/>
      <c r="ACA242" s="17"/>
      <c r="ACB242" s="17"/>
      <c r="ACC242" s="17"/>
      <c r="ACD242" s="17"/>
      <c r="ACE242" s="17"/>
      <c r="ACF242" s="17"/>
      <c r="ACG242" s="17"/>
      <c r="ACH242" s="17"/>
      <c r="ACI242" s="17"/>
      <c r="ACJ242" s="17"/>
      <c r="ACK242" s="17"/>
      <c r="ACL242" s="17"/>
      <c r="ACM242" s="17"/>
      <c r="ACN242" s="17"/>
      <c r="ACO242" s="17"/>
      <c r="ACP242" s="17"/>
      <c r="ACQ242" s="17"/>
      <c r="ACR242" s="17"/>
      <c r="ACS242" s="17"/>
      <c r="ACT242" s="17"/>
      <c r="ACU242" s="17"/>
      <c r="ACV242" s="17"/>
      <c r="ACW242" s="17"/>
      <c r="ACX242" s="17"/>
      <c r="ACY242" s="17"/>
      <c r="ACZ242" s="17"/>
      <c r="ADA242" s="17"/>
      <c r="ADB242" s="17"/>
      <c r="ADC242" s="17"/>
      <c r="ADD242" s="17"/>
      <c r="ADE242" s="17"/>
      <c r="ADF242" s="17"/>
      <c r="ADG242" s="17"/>
      <c r="ADH242" s="17"/>
      <c r="ADI242" s="17"/>
      <c r="ADJ242" s="17"/>
      <c r="ADK242" s="17"/>
      <c r="ADL242" s="17"/>
      <c r="ADM242" s="17"/>
      <c r="ADN242" s="17"/>
      <c r="ADO242" s="17"/>
      <c r="ADP242" s="17"/>
      <c r="ADQ242" s="17"/>
      <c r="ADR242" s="17"/>
      <c r="ADS242" s="17"/>
      <c r="ADT242" s="17"/>
      <c r="ADU242" s="17"/>
      <c r="ADV242" s="17"/>
      <c r="ADW242" s="17"/>
      <c r="ADX242" s="17"/>
      <c r="ADY242" s="17"/>
      <c r="ADZ242" s="17"/>
      <c r="AEA242" s="17"/>
      <c r="AEB242" s="17"/>
      <c r="AEC242" s="17"/>
      <c r="AED242" s="17"/>
      <c r="AEE242" s="17"/>
      <c r="AEF242" s="17"/>
      <c r="AEG242" s="17"/>
      <c r="AEH242" s="17"/>
      <c r="AEI242" s="17"/>
      <c r="AEJ242" s="17"/>
      <c r="AEK242" s="17"/>
      <c r="AEL242" s="17"/>
      <c r="AEM242" s="17"/>
      <c r="AEN242" s="17"/>
      <c r="AEO242" s="17"/>
      <c r="AEP242" s="17"/>
      <c r="AEQ242" s="17"/>
      <c r="AER242" s="17"/>
      <c r="AES242" s="17"/>
      <c r="AET242" s="17"/>
      <c r="AEU242" s="17"/>
      <c r="AEV242" s="17"/>
      <c r="AEW242" s="17"/>
      <c r="AEX242" s="17"/>
      <c r="AEY242" s="17"/>
      <c r="AEZ242" s="17"/>
      <c r="AFA242" s="17"/>
      <c r="AFB242" s="17"/>
      <c r="AFC242" s="17"/>
      <c r="AFD242" s="17"/>
      <c r="AFE242" s="17"/>
      <c r="AFF242" s="17"/>
      <c r="AFG242" s="17"/>
      <c r="AFH242" s="17"/>
      <c r="AFI242" s="17"/>
      <c r="AFJ242" s="17"/>
      <c r="AFK242" s="17"/>
      <c r="AFL242" s="17"/>
      <c r="AFM242" s="17"/>
      <c r="AFN242" s="17"/>
      <c r="AFO242" s="17"/>
      <c r="AFP242" s="17"/>
      <c r="AFQ242" s="17"/>
      <c r="AFR242" s="17"/>
      <c r="AFS242" s="17"/>
      <c r="AFT242" s="17"/>
      <c r="AFU242" s="17"/>
      <c r="AFV242" s="17"/>
      <c r="AFW242" s="17"/>
      <c r="AFX242" s="17"/>
      <c r="AFY242" s="17"/>
      <c r="AFZ242" s="17"/>
      <c r="AGA242" s="17"/>
      <c r="AGB242" s="17"/>
      <c r="AGC242" s="17"/>
      <c r="AGD242" s="17"/>
      <c r="AGE242" s="17"/>
      <c r="AGF242" s="17"/>
      <c r="AGG242" s="17"/>
      <c r="AGH242" s="17"/>
      <c r="AGI242" s="17"/>
      <c r="AGJ242" s="17"/>
      <c r="AGK242" s="17"/>
      <c r="AGL242" s="17"/>
      <c r="AGM242" s="17"/>
      <c r="AGN242" s="17"/>
      <c r="AGO242" s="17"/>
      <c r="AGP242" s="17"/>
      <c r="AGQ242" s="17"/>
      <c r="AGR242" s="17"/>
      <c r="AGS242" s="17"/>
      <c r="AGT242" s="17"/>
      <c r="AGU242" s="17"/>
      <c r="AGV242" s="17"/>
      <c r="AGW242" s="17"/>
      <c r="AGX242" s="17"/>
      <c r="AGY242" s="17"/>
      <c r="AGZ242" s="17"/>
      <c r="AHA242" s="17"/>
      <c r="AHB242" s="17"/>
      <c r="AHC242" s="17"/>
      <c r="AHD242" s="17"/>
      <c r="AHE242" s="17"/>
      <c r="AHF242" s="17"/>
      <c r="AHG242" s="17"/>
      <c r="AHH242" s="17"/>
      <c r="AHI242" s="17"/>
      <c r="AHJ242" s="17"/>
      <c r="AHK242" s="17"/>
      <c r="AHL242" s="17"/>
      <c r="AHM242" s="17"/>
      <c r="AHN242" s="17"/>
      <c r="AHO242" s="17"/>
      <c r="AHP242" s="17"/>
      <c r="AHQ242" s="17"/>
      <c r="AHR242" s="17"/>
      <c r="AHS242" s="17"/>
      <c r="AHT242" s="17"/>
      <c r="AHU242" s="17"/>
      <c r="AHV242" s="17"/>
      <c r="AHW242" s="17"/>
      <c r="AHX242" s="17"/>
      <c r="AHY242" s="17"/>
      <c r="AHZ242" s="17"/>
      <c r="AIA242" s="17"/>
      <c r="AIB242" s="17"/>
      <c r="AIC242" s="17"/>
      <c r="AID242" s="17"/>
      <c r="AIE242" s="17"/>
      <c r="AIF242" s="17"/>
      <c r="AIG242" s="17"/>
      <c r="AIH242" s="17"/>
      <c r="AII242" s="17"/>
      <c r="AIJ242" s="17"/>
      <c r="AIK242" s="17"/>
      <c r="AIL242" s="17"/>
      <c r="AIM242" s="17"/>
      <c r="AIN242" s="17"/>
      <c r="AIO242" s="17"/>
      <c r="AIP242" s="17"/>
      <c r="AIQ242" s="17"/>
      <c r="AIR242" s="17"/>
      <c r="AIS242" s="17"/>
      <c r="AIT242" s="17"/>
      <c r="AIU242" s="17"/>
      <c r="AIV242" s="17"/>
      <c r="AIW242" s="17"/>
      <c r="AIX242" s="17"/>
      <c r="AIY242" s="17"/>
      <c r="AIZ242" s="17"/>
      <c r="AJA242" s="17"/>
      <c r="AJB242" s="17"/>
      <c r="AJC242" s="17"/>
      <c r="AJD242" s="17"/>
      <c r="AJE242" s="17"/>
      <c r="AJF242" s="17"/>
      <c r="AJG242" s="17"/>
      <c r="AJH242" s="17"/>
      <c r="AJI242" s="17"/>
      <c r="AJJ242" s="17"/>
      <c r="AJK242" s="17"/>
      <c r="AJL242" s="17"/>
      <c r="AJM242" s="17"/>
      <c r="AJN242" s="17"/>
      <c r="AJO242" s="17"/>
      <c r="AJP242" s="17"/>
      <c r="AJQ242" s="17"/>
      <c r="AJR242" s="17"/>
      <c r="AJS242" s="17"/>
      <c r="AJT242" s="17"/>
      <c r="AJU242" s="17"/>
      <c r="AJV242" s="17"/>
      <c r="AJW242" s="17"/>
      <c r="AJX242" s="17"/>
      <c r="AJY242" s="17"/>
      <c r="AJZ242" s="17"/>
      <c r="AKA242" s="17"/>
      <c r="AKB242" s="17"/>
      <c r="AKC242" s="17"/>
      <c r="AKD242" s="17"/>
      <c r="AKE242" s="17"/>
      <c r="AKF242" s="17"/>
      <c r="AKG242" s="17"/>
      <c r="AKH242" s="17"/>
      <c r="AKI242" s="17"/>
      <c r="AKJ242" s="17"/>
      <c r="AKK242" s="17"/>
      <c r="AKL242" s="17"/>
      <c r="AKM242" s="17"/>
      <c r="AKN242" s="17"/>
      <c r="AKO242" s="17"/>
      <c r="AKP242" s="17"/>
      <c r="AKQ242" s="17"/>
      <c r="AKR242" s="17"/>
      <c r="AKS242" s="17"/>
      <c r="AKT242" s="17"/>
      <c r="AKU242" s="17"/>
      <c r="AKV242" s="17"/>
      <c r="AKW242" s="17"/>
      <c r="AKX242" s="17"/>
      <c r="AKY242" s="17"/>
      <c r="AKZ242" s="17"/>
      <c r="ALA242" s="17"/>
      <c r="ALB242" s="17"/>
      <c r="ALC242" s="17"/>
      <c r="ALD242" s="17"/>
      <c r="ALE242" s="17"/>
      <c r="ALF242" s="17"/>
      <c r="ALG242" s="17"/>
      <c r="ALH242" s="17"/>
      <c r="ALI242" s="17"/>
      <c r="ALJ242" s="17"/>
      <c r="ALK242" s="17"/>
      <c r="ALL242" s="17"/>
      <c r="ALM242" s="17"/>
      <c r="ALN242" s="17"/>
      <c r="ALO242" s="17"/>
      <c r="ALP242" s="17"/>
      <c r="ALQ242" s="17"/>
      <c r="ALR242" s="17"/>
      <c r="ALS242" s="17"/>
      <c r="ALT242" s="17"/>
      <c r="ALU242" s="17"/>
      <c r="ALV242" s="17"/>
      <c r="ALW242" s="17"/>
    </row>
    <row r="243" spans="1:1015" ht="12.75" customHeight="1">
      <c r="A243" s="5" t="s">
        <v>347</v>
      </c>
      <c r="B243" s="5" t="s">
        <v>347</v>
      </c>
      <c r="C243" s="5" t="s">
        <v>173</v>
      </c>
      <c r="D243" s="4"/>
      <c r="E243" s="5" t="s">
        <v>118</v>
      </c>
      <c r="F243" s="4" t="s">
        <v>17</v>
      </c>
      <c r="G243" s="4" t="s">
        <v>174</v>
      </c>
      <c r="H243" s="10">
        <v>26.69</v>
      </c>
      <c r="I243" s="6">
        <v>565.5</v>
      </c>
      <c r="J243" s="10">
        <v>100</v>
      </c>
      <c r="K243" s="6">
        <v>0</v>
      </c>
      <c r="L243" s="7">
        <v>0</v>
      </c>
      <c r="M243" s="10">
        <f>L243</f>
        <v>0</v>
      </c>
      <c r="N243" s="10">
        <f>M243</f>
        <v>0</v>
      </c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  <c r="AAK243" s="17"/>
      <c r="AAL243" s="17"/>
      <c r="AAM243" s="17"/>
      <c r="AAN243" s="17"/>
      <c r="AAO243" s="17"/>
      <c r="AAP243" s="17"/>
      <c r="AAQ243" s="17"/>
      <c r="AAR243" s="17"/>
      <c r="AAS243" s="17"/>
      <c r="AAT243" s="17"/>
      <c r="AAU243" s="17"/>
      <c r="AAV243" s="17"/>
      <c r="AAW243" s="17"/>
      <c r="AAX243" s="17"/>
      <c r="AAY243" s="17"/>
      <c r="AAZ243" s="17"/>
      <c r="ABA243" s="17"/>
      <c r="ABB243" s="17"/>
      <c r="ABC243" s="17"/>
      <c r="ABD243" s="17"/>
      <c r="ABE243" s="17"/>
      <c r="ABF243" s="17"/>
      <c r="ABG243" s="17"/>
      <c r="ABH243" s="17"/>
      <c r="ABI243" s="17"/>
      <c r="ABJ243" s="17"/>
      <c r="ABK243" s="17"/>
      <c r="ABL243" s="17"/>
      <c r="ABM243" s="17"/>
      <c r="ABN243" s="17"/>
      <c r="ABO243" s="17"/>
      <c r="ABP243" s="17"/>
      <c r="ABQ243" s="17"/>
      <c r="ABR243" s="17"/>
      <c r="ABS243" s="17"/>
      <c r="ABT243" s="17"/>
      <c r="ABU243" s="17"/>
      <c r="ABV243" s="17"/>
      <c r="ABW243" s="17"/>
      <c r="ABX243" s="17"/>
      <c r="ABY243" s="17"/>
      <c r="ABZ243" s="17"/>
      <c r="ACA243" s="17"/>
      <c r="ACB243" s="17"/>
      <c r="ACC243" s="17"/>
      <c r="ACD243" s="17"/>
      <c r="ACE243" s="17"/>
      <c r="ACF243" s="17"/>
      <c r="ACG243" s="17"/>
      <c r="ACH243" s="17"/>
      <c r="ACI243" s="17"/>
      <c r="ACJ243" s="17"/>
      <c r="ACK243" s="17"/>
      <c r="ACL243" s="17"/>
      <c r="ACM243" s="17"/>
      <c r="ACN243" s="17"/>
      <c r="ACO243" s="17"/>
      <c r="ACP243" s="17"/>
      <c r="ACQ243" s="17"/>
      <c r="ACR243" s="17"/>
      <c r="ACS243" s="17"/>
      <c r="ACT243" s="17"/>
      <c r="ACU243" s="17"/>
      <c r="ACV243" s="17"/>
      <c r="ACW243" s="17"/>
      <c r="ACX243" s="17"/>
      <c r="ACY243" s="17"/>
      <c r="ACZ243" s="17"/>
      <c r="ADA243" s="17"/>
      <c r="ADB243" s="17"/>
      <c r="ADC243" s="17"/>
      <c r="ADD243" s="17"/>
      <c r="ADE243" s="17"/>
      <c r="ADF243" s="17"/>
      <c r="ADG243" s="17"/>
      <c r="ADH243" s="17"/>
      <c r="ADI243" s="17"/>
      <c r="ADJ243" s="17"/>
      <c r="ADK243" s="17"/>
      <c r="ADL243" s="17"/>
      <c r="ADM243" s="17"/>
      <c r="ADN243" s="17"/>
      <c r="ADO243" s="17"/>
      <c r="ADP243" s="17"/>
      <c r="ADQ243" s="17"/>
      <c r="ADR243" s="17"/>
      <c r="ADS243" s="17"/>
      <c r="ADT243" s="17"/>
      <c r="ADU243" s="17"/>
      <c r="ADV243" s="17"/>
      <c r="ADW243" s="17"/>
      <c r="ADX243" s="17"/>
      <c r="ADY243" s="17"/>
      <c r="ADZ243" s="17"/>
      <c r="AEA243" s="17"/>
      <c r="AEB243" s="17"/>
      <c r="AEC243" s="17"/>
      <c r="AED243" s="17"/>
      <c r="AEE243" s="17"/>
      <c r="AEF243" s="17"/>
      <c r="AEG243" s="17"/>
      <c r="AEH243" s="17"/>
      <c r="AEI243" s="17"/>
      <c r="AEJ243" s="17"/>
      <c r="AEK243" s="17"/>
      <c r="AEL243" s="17"/>
      <c r="AEM243" s="17"/>
      <c r="AEN243" s="17"/>
      <c r="AEO243" s="17"/>
      <c r="AEP243" s="17"/>
      <c r="AEQ243" s="17"/>
      <c r="AER243" s="17"/>
      <c r="AES243" s="17"/>
      <c r="AET243" s="17"/>
      <c r="AEU243" s="17"/>
      <c r="AEV243" s="17"/>
      <c r="AEW243" s="17"/>
      <c r="AEX243" s="17"/>
      <c r="AEY243" s="17"/>
      <c r="AEZ243" s="17"/>
      <c r="AFA243" s="17"/>
      <c r="AFB243" s="17"/>
      <c r="AFC243" s="17"/>
      <c r="AFD243" s="17"/>
      <c r="AFE243" s="17"/>
      <c r="AFF243" s="17"/>
      <c r="AFG243" s="17"/>
      <c r="AFH243" s="17"/>
      <c r="AFI243" s="17"/>
      <c r="AFJ243" s="17"/>
      <c r="AFK243" s="17"/>
      <c r="AFL243" s="17"/>
      <c r="AFM243" s="17"/>
      <c r="AFN243" s="17"/>
      <c r="AFO243" s="17"/>
      <c r="AFP243" s="17"/>
      <c r="AFQ243" s="17"/>
      <c r="AFR243" s="17"/>
      <c r="AFS243" s="17"/>
      <c r="AFT243" s="17"/>
      <c r="AFU243" s="17"/>
      <c r="AFV243" s="17"/>
      <c r="AFW243" s="17"/>
      <c r="AFX243" s="17"/>
      <c r="AFY243" s="17"/>
      <c r="AFZ243" s="17"/>
      <c r="AGA243" s="17"/>
      <c r="AGB243" s="17"/>
      <c r="AGC243" s="17"/>
      <c r="AGD243" s="17"/>
      <c r="AGE243" s="17"/>
      <c r="AGF243" s="17"/>
      <c r="AGG243" s="17"/>
      <c r="AGH243" s="17"/>
      <c r="AGI243" s="17"/>
      <c r="AGJ243" s="17"/>
      <c r="AGK243" s="17"/>
      <c r="AGL243" s="17"/>
      <c r="AGM243" s="17"/>
      <c r="AGN243" s="17"/>
      <c r="AGO243" s="17"/>
      <c r="AGP243" s="17"/>
      <c r="AGQ243" s="17"/>
      <c r="AGR243" s="17"/>
      <c r="AGS243" s="17"/>
      <c r="AGT243" s="17"/>
      <c r="AGU243" s="17"/>
      <c r="AGV243" s="17"/>
      <c r="AGW243" s="17"/>
      <c r="AGX243" s="17"/>
      <c r="AGY243" s="17"/>
      <c r="AGZ243" s="17"/>
      <c r="AHA243" s="17"/>
      <c r="AHB243" s="17"/>
      <c r="AHC243" s="17"/>
      <c r="AHD243" s="17"/>
      <c r="AHE243" s="17"/>
      <c r="AHF243" s="17"/>
      <c r="AHG243" s="17"/>
      <c r="AHH243" s="17"/>
      <c r="AHI243" s="17"/>
      <c r="AHJ243" s="17"/>
      <c r="AHK243" s="17"/>
      <c r="AHL243" s="17"/>
      <c r="AHM243" s="17"/>
      <c r="AHN243" s="17"/>
      <c r="AHO243" s="17"/>
      <c r="AHP243" s="17"/>
      <c r="AHQ243" s="17"/>
      <c r="AHR243" s="17"/>
      <c r="AHS243" s="17"/>
      <c r="AHT243" s="17"/>
      <c r="AHU243" s="17"/>
      <c r="AHV243" s="17"/>
      <c r="AHW243" s="17"/>
      <c r="AHX243" s="17"/>
      <c r="AHY243" s="17"/>
      <c r="AHZ243" s="17"/>
      <c r="AIA243" s="17"/>
      <c r="AIB243" s="17"/>
      <c r="AIC243" s="17"/>
      <c r="AID243" s="17"/>
      <c r="AIE243" s="17"/>
      <c r="AIF243" s="17"/>
      <c r="AIG243" s="17"/>
      <c r="AIH243" s="17"/>
      <c r="AII243" s="17"/>
      <c r="AIJ243" s="17"/>
      <c r="AIK243" s="17"/>
      <c r="AIL243" s="17"/>
      <c r="AIM243" s="17"/>
      <c r="AIN243" s="17"/>
      <c r="AIO243" s="17"/>
      <c r="AIP243" s="17"/>
      <c r="AIQ243" s="17"/>
      <c r="AIR243" s="17"/>
      <c r="AIS243" s="17"/>
      <c r="AIT243" s="17"/>
      <c r="AIU243" s="17"/>
      <c r="AIV243" s="17"/>
      <c r="AIW243" s="17"/>
      <c r="AIX243" s="17"/>
      <c r="AIY243" s="17"/>
      <c r="AIZ243" s="17"/>
      <c r="AJA243" s="17"/>
      <c r="AJB243" s="17"/>
      <c r="AJC243" s="17"/>
      <c r="AJD243" s="17"/>
      <c r="AJE243" s="17"/>
      <c r="AJF243" s="17"/>
      <c r="AJG243" s="17"/>
      <c r="AJH243" s="17"/>
      <c r="AJI243" s="17"/>
      <c r="AJJ243" s="17"/>
      <c r="AJK243" s="17"/>
      <c r="AJL243" s="17"/>
      <c r="AJM243" s="17"/>
      <c r="AJN243" s="17"/>
      <c r="AJO243" s="17"/>
      <c r="AJP243" s="17"/>
      <c r="AJQ243" s="17"/>
      <c r="AJR243" s="17"/>
      <c r="AJS243" s="17"/>
      <c r="AJT243" s="17"/>
      <c r="AJU243" s="17"/>
      <c r="AJV243" s="17"/>
      <c r="AJW243" s="17"/>
      <c r="AJX243" s="17"/>
      <c r="AJY243" s="17"/>
      <c r="AJZ243" s="17"/>
      <c r="AKA243" s="17"/>
      <c r="AKB243" s="17"/>
      <c r="AKC243" s="17"/>
      <c r="AKD243" s="17"/>
      <c r="AKE243" s="17"/>
      <c r="AKF243" s="17"/>
      <c r="AKG243" s="17"/>
      <c r="AKH243" s="17"/>
      <c r="AKI243" s="17"/>
      <c r="AKJ243" s="17"/>
      <c r="AKK243" s="17"/>
      <c r="AKL243" s="17"/>
      <c r="AKM243" s="17"/>
      <c r="AKN243" s="17"/>
      <c r="AKO243" s="17"/>
      <c r="AKP243" s="17"/>
      <c r="AKQ243" s="17"/>
      <c r="AKR243" s="17"/>
      <c r="AKS243" s="17"/>
      <c r="AKT243" s="17"/>
      <c r="AKU243" s="17"/>
      <c r="AKV243" s="17"/>
      <c r="AKW243" s="17"/>
      <c r="AKX243" s="17"/>
      <c r="AKY243" s="17"/>
      <c r="AKZ243" s="17"/>
      <c r="ALA243" s="17"/>
      <c r="ALB243" s="17"/>
      <c r="ALC243" s="17"/>
      <c r="ALD243" s="17"/>
      <c r="ALE243" s="17"/>
      <c r="ALF243" s="17"/>
      <c r="ALG243" s="17"/>
      <c r="ALH243" s="17"/>
      <c r="ALI243" s="17"/>
      <c r="ALJ243" s="17"/>
      <c r="ALK243" s="17"/>
      <c r="ALL243" s="17"/>
      <c r="ALM243" s="17"/>
      <c r="ALN243" s="17"/>
      <c r="ALO243" s="17"/>
      <c r="ALP243" s="17"/>
      <c r="ALQ243" s="17"/>
      <c r="ALR243" s="17"/>
      <c r="ALS243" s="17"/>
      <c r="ALT243" s="17"/>
      <c r="ALU243" s="17"/>
      <c r="ALV243" s="17"/>
      <c r="ALW243" s="17"/>
    </row>
    <row r="244" spans="1:1015" ht="12.75" customHeight="1">
      <c r="A244" s="5" t="s">
        <v>347</v>
      </c>
      <c r="B244" s="5" t="s">
        <v>347</v>
      </c>
      <c r="C244" s="5" t="s">
        <v>208</v>
      </c>
      <c r="D244" s="4"/>
      <c r="E244" s="5" t="s">
        <v>118</v>
      </c>
      <c r="F244" s="4" t="s">
        <v>17</v>
      </c>
      <c r="G244" s="4" t="s">
        <v>209</v>
      </c>
      <c r="H244" s="6">
        <v>78.2</v>
      </c>
      <c r="I244" s="6">
        <v>0</v>
      </c>
      <c r="J244" s="10">
        <v>0</v>
      </c>
      <c r="K244" s="10">
        <v>0</v>
      </c>
      <c r="L244" s="7">
        <v>0</v>
      </c>
      <c r="M244" s="10">
        <v>0</v>
      </c>
      <c r="N244" s="10">
        <v>0</v>
      </c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  <c r="ADS244" s="17"/>
      <c r="ADT244" s="17"/>
      <c r="ADU244" s="17"/>
      <c r="ADV244" s="17"/>
      <c r="ADW244" s="17"/>
      <c r="ADX244" s="17"/>
      <c r="ADY244" s="17"/>
      <c r="ADZ244" s="17"/>
      <c r="AEA244" s="17"/>
      <c r="AEB244" s="17"/>
      <c r="AEC244" s="17"/>
      <c r="AED244" s="17"/>
      <c r="AEE244" s="17"/>
      <c r="AEF244" s="17"/>
      <c r="AEG244" s="17"/>
      <c r="AEH244" s="17"/>
      <c r="AEI244" s="17"/>
      <c r="AEJ244" s="17"/>
      <c r="AEK244" s="17"/>
      <c r="AEL244" s="17"/>
      <c r="AEM244" s="17"/>
      <c r="AEN244" s="17"/>
      <c r="AEO244" s="17"/>
      <c r="AEP244" s="17"/>
      <c r="AEQ244" s="17"/>
      <c r="AER244" s="17"/>
      <c r="AES244" s="17"/>
      <c r="AET244" s="17"/>
      <c r="AEU244" s="17"/>
      <c r="AEV244" s="17"/>
      <c r="AEW244" s="17"/>
      <c r="AEX244" s="17"/>
      <c r="AEY244" s="17"/>
      <c r="AEZ244" s="17"/>
      <c r="AFA244" s="17"/>
      <c r="AFB244" s="17"/>
      <c r="AFC244" s="17"/>
      <c r="AFD244" s="17"/>
      <c r="AFE244" s="17"/>
      <c r="AFF244" s="17"/>
      <c r="AFG244" s="17"/>
      <c r="AFH244" s="17"/>
      <c r="AFI244" s="17"/>
      <c r="AFJ244" s="17"/>
      <c r="AFK244" s="17"/>
      <c r="AFL244" s="17"/>
      <c r="AFM244" s="17"/>
      <c r="AFN244" s="17"/>
      <c r="AFO244" s="17"/>
      <c r="AFP244" s="17"/>
      <c r="AFQ244" s="17"/>
      <c r="AFR244" s="17"/>
      <c r="AFS244" s="17"/>
      <c r="AFT244" s="17"/>
      <c r="AFU244" s="17"/>
      <c r="AFV244" s="17"/>
      <c r="AFW244" s="17"/>
      <c r="AFX244" s="17"/>
      <c r="AFY244" s="17"/>
      <c r="AFZ244" s="17"/>
      <c r="AGA244" s="17"/>
      <c r="AGB244" s="17"/>
      <c r="AGC244" s="17"/>
      <c r="AGD244" s="17"/>
      <c r="AGE244" s="17"/>
      <c r="AGF244" s="17"/>
      <c r="AGG244" s="17"/>
      <c r="AGH244" s="17"/>
      <c r="AGI244" s="17"/>
      <c r="AGJ244" s="17"/>
      <c r="AGK244" s="17"/>
      <c r="AGL244" s="17"/>
      <c r="AGM244" s="17"/>
      <c r="AGN244" s="17"/>
      <c r="AGO244" s="17"/>
      <c r="AGP244" s="17"/>
      <c r="AGQ244" s="17"/>
      <c r="AGR244" s="17"/>
      <c r="AGS244" s="17"/>
      <c r="AGT244" s="17"/>
      <c r="AGU244" s="17"/>
      <c r="AGV244" s="17"/>
      <c r="AGW244" s="17"/>
      <c r="AGX244" s="17"/>
      <c r="AGY244" s="17"/>
      <c r="AGZ244" s="17"/>
      <c r="AHA244" s="17"/>
      <c r="AHB244" s="17"/>
      <c r="AHC244" s="17"/>
      <c r="AHD244" s="17"/>
      <c r="AHE244" s="17"/>
      <c r="AHF244" s="17"/>
      <c r="AHG244" s="17"/>
      <c r="AHH244" s="17"/>
      <c r="AHI244" s="17"/>
      <c r="AHJ244" s="17"/>
      <c r="AHK244" s="17"/>
      <c r="AHL244" s="17"/>
      <c r="AHM244" s="17"/>
      <c r="AHN244" s="17"/>
      <c r="AHO244" s="17"/>
      <c r="AHP244" s="17"/>
      <c r="AHQ244" s="17"/>
      <c r="AHR244" s="17"/>
      <c r="AHS244" s="17"/>
      <c r="AHT244" s="17"/>
      <c r="AHU244" s="17"/>
      <c r="AHV244" s="17"/>
      <c r="AHW244" s="17"/>
      <c r="AHX244" s="17"/>
      <c r="AHY244" s="17"/>
      <c r="AHZ244" s="17"/>
      <c r="AIA244" s="17"/>
      <c r="AIB244" s="17"/>
      <c r="AIC244" s="17"/>
      <c r="AID244" s="17"/>
      <c r="AIE244" s="17"/>
      <c r="AIF244" s="17"/>
      <c r="AIG244" s="17"/>
      <c r="AIH244" s="17"/>
      <c r="AII244" s="17"/>
      <c r="AIJ244" s="17"/>
      <c r="AIK244" s="17"/>
      <c r="AIL244" s="17"/>
      <c r="AIM244" s="17"/>
      <c r="AIN244" s="17"/>
      <c r="AIO244" s="17"/>
      <c r="AIP244" s="17"/>
      <c r="AIQ244" s="17"/>
      <c r="AIR244" s="17"/>
      <c r="AIS244" s="17"/>
      <c r="AIT244" s="17"/>
      <c r="AIU244" s="17"/>
      <c r="AIV244" s="17"/>
      <c r="AIW244" s="17"/>
      <c r="AIX244" s="17"/>
      <c r="AIY244" s="17"/>
      <c r="AIZ244" s="17"/>
      <c r="AJA244" s="17"/>
      <c r="AJB244" s="17"/>
      <c r="AJC244" s="17"/>
      <c r="AJD244" s="17"/>
      <c r="AJE244" s="17"/>
      <c r="AJF244" s="17"/>
      <c r="AJG244" s="17"/>
      <c r="AJH244" s="17"/>
      <c r="AJI244" s="17"/>
      <c r="AJJ244" s="17"/>
      <c r="AJK244" s="17"/>
      <c r="AJL244" s="17"/>
      <c r="AJM244" s="17"/>
      <c r="AJN244" s="17"/>
      <c r="AJO244" s="17"/>
      <c r="AJP244" s="17"/>
      <c r="AJQ244" s="17"/>
      <c r="AJR244" s="17"/>
      <c r="AJS244" s="17"/>
      <c r="AJT244" s="17"/>
      <c r="AJU244" s="17"/>
      <c r="AJV244" s="17"/>
      <c r="AJW244" s="17"/>
      <c r="AJX244" s="17"/>
      <c r="AJY244" s="17"/>
      <c r="AJZ244" s="17"/>
      <c r="AKA244" s="17"/>
      <c r="AKB244" s="17"/>
      <c r="AKC244" s="17"/>
      <c r="AKD244" s="17"/>
      <c r="AKE244" s="17"/>
      <c r="AKF244" s="17"/>
      <c r="AKG244" s="17"/>
      <c r="AKH244" s="17"/>
      <c r="AKI244" s="17"/>
      <c r="AKJ244" s="17"/>
      <c r="AKK244" s="17"/>
      <c r="AKL244" s="17"/>
      <c r="AKM244" s="17"/>
      <c r="AKN244" s="17"/>
      <c r="AKO244" s="17"/>
      <c r="AKP244" s="17"/>
      <c r="AKQ244" s="17"/>
      <c r="AKR244" s="17"/>
      <c r="AKS244" s="17"/>
      <c r="AKT244" s="17"/>
      <c r="AKU244" s="17"/>
      <c r="AKV244" s="17"/>
      <c r="AKW244" s="17"/>
      <c r="AKX244" s="17"/>
      <c r="AKY244" s="17"/>
      <c r="AKZ244" s="17"/>
      <c r="ALA244" s="17"/>
      <c r="ALB244" s="17"/>
      <c r="ALC244" s="17"/>
      <c r="ALD244" s="17"/>
      <c r="ALE244" s="17"/>
      <c r="ALF244" s="17"/>
      <c r="ALG244" s="17"/>
      <c r="ALH244" s="17"/>
      <c r="ALI244" s="17"/>
      <c r="ALJ244" s="17"/>
      <c r="ALK244" s="17"/>
      <c r="ALL244" s="17"/>
      <c r="ALM244" s="17"/>
      <c r="ALN244" s="17"/>
      <c r="ALO244" s="17"/>
      <c r="ALP244" s="17"/>
      <c r="ALQ244" s="17"/>
      <c r="ALR244" s="17"/>
      <c r="ALS244" s="17"/>
      <c r="ALT244" s="17"/>
      <c r="ALU244" s="17"/>
      <c r="ALV244" s="17"/>
      <c r="ALW244" s="17"/>
    </row>
    <row r="245" spans="1:1015" ht="12.75" customHeight="1">
      <c r="A245" s="1" t="s">
        <v>348</v>
      </c>
      <c r="B245" s="1" t="s">
        <v>349</v>
      </c>
      <c r="C245" s="1"/>
      <c r="D245" s="1"/>
      <c r="E245" s="16" t="s">
        <v>31</v>
      </c>
      <c r="F245" s="16"/>
      <c r="G245" s="1" t="s">
        <v>350</v>
      </c>
      <c r="H245" s="2">
        <f t="shared" ref="H245:N245" si="34">SUM(H243:H244)</f>
        <v>104.89</v>
      </c>
      <c r="I245" s="2">
        <f t="shared" si="34"/>
        <v>565.5</v>
      </c>
      <c r="J245" s="2">
        <f t="shared" si="34"/>
        <v>100</v>
      </c>
      <c r="K245" s="2">
        <f t="shared" si="34"/>
        <v>0</v>
      </c>
      <c r="L245" s="3">
        <f t="shared" si="34"/>
        <v>0</v>
      </c>
      <c r="M245" s="2">
        <f t="shared" si="34"/>
        <v>0</v>
      </c>
      <c r="N245" s="2">
        <f t="shared" si="34"/>
        <v>0</v>
      </c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  <c r="AAK245" s="17"/>
      <c r="AAL245" s="17"/>
      <c r="AAM245" s="17"/>
      <c r="AAN245" s="17"/>
      <c r="AAO245" s="17"/>
      <c r="AAP245" s="17"/>
      <c r="AAQ245" s="17"/>
      <c r="AAR245" s="17"/>
      <c r="AAS245" s="17"/>
      <c r="AAT245" s="17"/>
      <c r="AAU245" s="17"/>
      <c r="AAV245" s="17"/>
      <c r="AAW245" s="17"/>
      <c r="AAX245" s="17"/>
      <c r="AAY245" s="17"/>
      <c r="AAZ245" s="17"/>
      <c r="ABA245" s="17"/>
      <c r="ABB245" s="17"/>
      <c r="ABC245" s="17"/>
      <c r="ABD245" s="17"/>
      <c r="ABE245" s="17"/>
      <c r="ABF245" s="17"/>
      <c r="ABG245" s="17"/>
      <c r="ABH245" s="17"/>
      <c r="ABI245" s="17"/>
      <c r="ABJ245" s="17"/>
      <c r="ABK245" s="17"/>
      <c r="ABL245" s="17"/>
      <c r="ABM245" s="17"/>
      <c r="ABN245" s="17"/>
      <c r="ABO245" s="17"/>
      <c r="ABP245" s="17"/>
      <c r="ABQ245" s="17"/>
      <c r="ABR245" s="17"/>
      <c r="ABS245" s="17"/>
      <c r="ABT245" s="17"/>
      <c r="ABU245" s="17"/>
      <c r="ABV245" s="17"/>
      <c r="ABW245" s="17"/>
      <c r="ABX245" s="17"/>
      <c r="ABY245" s="17"/>
      <c r="ABZ245" s="17"/>
      <c r="ACA245" s="17"/>
      <c r="ACB245" s="17"/>
      <c r="ACC245" s="17"/>
      <c r="ACD245" s="17"/>
      <c r="ACE245" s="17"/>
      <c r="ACF245" s="17"/>
      <c r="ACG245" s="17"/>
      <c r="ACH245" s="17"/>
      <c r="ACI245" s="17"/>
      <c r="ACJ245" s="17"/>
      <c r="ACK245" s="17"/>
      <c r="ACL245" s="17"/>
      <c r="ACM245" s="17"/>
      <c r="ACN245" s="17"/>
      <c r="ACO245" s="17"/>
      <c r="ACP245" s="17"/>
      <c r="ACQ245" s="17"/>
      <c r="ACR245" s="17"/>
      <c r="ACS245" s="17"/>
      <c r="ACT245" s="17"/>
      <c r="ACU245" s="17"/>
      <c r="ACV245" s="17"/>
      <c r="ACW245" s="17"/>
      <c r="ACX245" s="17"/>
      <c r="ACY245" s="17"/>
      <c r="ACZ245" s="17"/>
      <c r="ADA245" s="17"/>
      <c r="ADB245" s="17"/>
      <c r="ADC245" s="17"/>
      <c r="ADD245" s="17"/>
      <c r="ADE245" s="17"/>
      <c r="ADF245" s="17"/>
      <c r="ADG245" s="17"/>
      <c r="ADH245" s="17"/>
      <c r="ADI245" s="17"/>
      <c r="ADJ245" s="17"/>
      <c r="ADK245" s="17"/>
      <c r="ADL245" s="17"/>
      <c r="ADM245" s="17"/>
      <c r="ADN245" s="17"/>
      <c r="ADO245" s="17"/>
      <c r="ADP245" s="17"/>
      <c r="ADQ245" s="17"/>
      <c r="ADR245" s="17"/>
      <c r="ADS245" s="17"/>
      <c r="ADT245" s="17"/>
      <c r="ADU245" s="17"/>
      <c r="ADV245" s="17"/>
      <c r="ADW245" s="17"/>
      <c r="ADX245" s="17"/>
      <c r="ADY245" s="17"/>
      <c r="ADZ245" s="17"/>
      <c r="AEA245" s="17"/>
      <c r="AEB245" s="17"/>
      <c r="AEC245" s="17"/>
      <c r="AED245" s="17"/>
      <c r="AEE245" s="17"/>
      <c r="AEF245" s="17"/>
      <c r="AEG245" s="17"/>
      <c r="AEH245" s="17"/>
      <c r="AEI245" s="17"/>
      <c r="AEJ245" s="17"/>
      <c r="AEK245" s="17"/>
      <c r="AEL245" s="17"/>
      <c r="AEM245" s="17"/>
      <c r="AEN245" s="17"/>
      <c r="AEO245" s="17"/>
      <c r="AEP245" s="17"/>
      <c r="AEQ245" s="17"/>
      <c r="AER245" s="17"/>
      <c r="AES245" s="17"/>
      <c r="AET245" s="17"/>
      <c r="AEU245" s="17"/>
      <c r="AEV245" s="17"/>
      <c r="AEW245" s="17"/>
      <c r="AEX245" s="17"/>
      <c r="AEY245" s="17"/>
      <c r="AEZ245" s="17"/>
      <c r="AFA245" s="17"/>
      <c r="AFB245" s="17"/>
      <c r="AFC245" s="17"/>
      <c r="AFD245" s="17"/>
      <c r="AFE245" s="17"/>
      <c r="AFF245" s="17"/>
      <c r="AFG245" s="17"/>
      <c r="AFH245" s="17"/>
      <c r="AFI245" s="17"/>
      <c r="AFJ245" s="17"/>
      <c r="AFK245" s="17"/>
      <c r="AFL245" s="17"/>
      <c r="AFM245" s="17"/>
      <c r="AFN245" s="17"/>
      <c r="AFO245" s="17"/>
      <c r="AFP245" s="17"/>
      <c r="AFQ245" s="17"/>
      <c r="AFR245" s="17"/>
      <c r="AFS245" s="17"/>
      <c r="AFT245" s="17"/>
      <c r="AFU245" s="17"/>
      <c r="AFV245" s="17"/>
      <c r="AFW245" s="17"/>
      <c r="AFX245" s="17"/>
      <c r="AFY245" s="17"/>
      <c r="AFZ245" s="17"/>
      <c r="AGA245" s="17"/>
      <c r="AGB245" s="17"/>
      <c r="AGC245" s="17"/>
      <c r="AGD245" s="17"/>
      <c r="AGE245" s="17"/>
      <c r="AGF245" s="17"/>
      <c r="AGG245" s="17"/>
      <c r="AGH245" s="17"/>
      <c r="AGI245" s="17"/>
      <c r="AGJ245" s="17"/>
      <c r="AGK245" s="17"/>
      <c r="AGL245" s="17"/>
      <c r="AGM245" s="17"/>
      <c r="AGN245" s="17"/>
      <c r="AGO245" s="17"/>
      <c r="AGP245" s="17"/>
      <c r="AGQ245" s="17"/>
      <c r="AGR245" s="17"/>
      <c r="AGS245" s="17"/>
      <c r="AGT245" s="17"/>
      <c r="AGU245" s="17"/>
      <c r="AGV245" s="17"/>
      <c r="AGW245" s="17"/>
      <c r="AGX245" s="17"/>
      <c r="AGY245" s="17"/>
      <c r="AGZ245" s="17"/>
      <c r="AHA245" s="17"/>
      <c r="AHB245" s="17"/>
      <c r="AHC245" s="17"/>
      <c r="AHD245" s="17"/>
      <c r="AHE245" s="17"/>
      <c r="AHF245" s="17"/>
      <c r="AHG245" s="17"/>
      <c r="AHH245" s="17"/>
      <c r="AHI245" s="17"/>
      <c r="AHJ245" s="17"/>
      <c r="AHK245" s="17"/>
      <c r="AHL245" s="17"/>
      <c r="AHM245" s="17"/>
      <c r="AHN245" s="17"/>
      <c r="AHO245" s="17"/>
      <c r="AHP245" s="17"/>
      <c r="AHQ245" s="17"/>
      <c r="AHR245" s="17"/>
      <c r="AHS245" s="17"/>
      <c r="AHT245" s="17"/>
      <c r="AHU245" s="17"/>
      <c r="AHV245" s="17"/>
      <c r="AHW245" s="17"/>
      <c r="AHX245" s="17"/>
      <c r="AHY245" s="17"/>
      <c r="AHZ245" s="17"/>
      <c r="AIA245" s="17"/>
      <c r="AIB245" s="17"/>
      <c r="AIC245" s="17"/>
      <c r="AID245" s="17"/>
      <c r="AIE245" s="17"/>
      <c r="AIF245" s="17"/>
      <c r="AIG245" s="17"/>
      <c r="AIH245" s="17"/>
      <c r="AII245" s="17"/>
      <c r="AIJ245" s="17"/>
      <c r="AIK245" s="17"/>
      <c r="AIL245" s="17"/>
      <c r="AIM245" s="17"/>
      <c r="AIN245" s="17"/>
      <c r="AIO245" s="17"/>
      <c r="AIP245" s="17"/>
      <c r="AIQ245" s="17"/>
      <c r="AIR245" s="17"/>
      <c r="AIS245" s="17"/>
      <c r="AIT245" s="17"/>
      <c r="AIU245" s="17"/>
      <c r="AIV245" s="17"/>
      <c r="AIW245" s="17"/>
      <c r="AIX245" s="17"/>
      <c r="AIY245" s="17"/>
      <c r="AIZ245" s="17"/>
      <c r="AJA245" s="17"/>
      <c r="AJB245" s="17"/>
      <c r="AJC245" s="17"/>
      <c r="AJD245" s="17"/>
      <c r="AJE245" s="17"/>
      <c r="AJF245" s="17"/>
      <c r="AJG245" s="17"/>
      <c r="AJH245" s="17"/>
      <c r="AJI245" s="17"/>
      <c r="AJJ245" s="17"/>
      <c r="AJK245" s="17"/>
      <c r="AJL245" s="17"/>
      <c r="AJM245" s="17"/>
      <c r="AJN245" s="17"/>
      <c r="AJO245" s="17"/>
      <c r="AJP245" s="17"/>
      <c r="AJQ245" s="17"/>
      <c r="AJR245" s="17"/>
      <c r="AJS245" s="17"/>
      <c r="AJT245" s="17"/>
      <c r="AJU245" s="17"/>
      <c r="AJV245" s="17"/>
      <c r="AJW245" s="17"/>
      <c r="AJX245" s="17"/>
      <c r="AJY245" s="17"/>
      <c r="AJZ245" s="17"/>
      <c r="AKA245" s="17"/>
      <c r="AKB245" s="17"/>
      <c r="AKC245" s="17"/>
      <c r="AKD245" s="17"/>
      <c r="AKE245" s="17"/>
      <c r="AKF245" s="17"/>
      <c r="AKG245" s="17"/>
      <c r="AKH245" s="17"/>
      <c r="AKI245" s="17"/>
      <c r="AKJ245" s="17"/>
      <c r="AKK245" s="17"/>
      <c r="AKL245" s="17"/>
      <c r="AKM245" s="17"/>
      <c r="AKN245" s="17"/>
      <c r="AKO245" s="17"/>
      <c r="AKP245" s="17"/>
      <c r="AKQ245" s="17"/>
      <c r="AKR245" s="17"/>
      <c r="AKS245" s="17"/>
      <c r="AKT245" s="17"/>
      <c r="AKU245" s="17"/>
      <c r="AKV245" s="17"/>
      <c r="AKW245" s="17"/>
      <c r="AKX245" s="17"/>
      <c r="AKY245" s="17"/>
      <c r="AKZ245" s="17"/>
      <c r="ALA245" s="17"/>
      <c r="ALB245" s="17"/>
      <c r="ALC245" s="17"/>
      <c r="ALD245" s="17"/>
      <c r="ALE245" s="17"/>
      <c r="ALF245" s="17"/>
      <c r="ALG245" s="17"/>
      <c r="ALH245" s="17"/>
      <c r="ALI245" s="17"/>
      <c r="ALJ245" s="17"/>
      <c r="ALK245" s="17"/>
      <c r="ALL245" s="17"/>
      <c r="ALM245" s="17"/>
      <c r="ALN245" s="17"/>
      <c r="ALO245" s="17"/>
      <c r="ALP245" s="17"/>
      <c r="ALQ245" s="17"/>
      <c r="ALR245" s="17"/>
      <c r="ALS245" s="17"/>
      <c r="ALT245" s="17"/>
      <c r="ALU245" s="17"/>
      <c r="ALV245" s="17"/>
      <c r="ALW245" s="17"/>
    </row>
    <row r="246" spans="1:1015" ht="12.75" customHeight="1">
      <c r="A246" s="9" t="s">
        <v>347</v>
      </c>
      <c r="B246" s="5" t="s">
        <v>347</v>
      </c>
      <c r="C246" s="5" t="s">
        <v>167</v>
      </c>
      <c r="D246" s="4"/>
      <c r="E246" s="9" t="s">
        <v>351</v>
      </c>
      <c r="F246" s="4" t="s">
        <v>17</v>
      </c>
      <c r="G246" s="4" t="s">
        <v>168</v>
      </c>
      <c r="H246" s="6">
        <v>5365.78</v>
      </c>
      <c r="I246" s="6">
        <v>5325.31</v>
      </c>
      <c r="J246" s="6">
        <v>7248</v>
      </c>
      <c r="K246" s="6">
        <v>6872.86</v>
      </c>
      <c r="L246" s="7">
        <v>7429</v>
      </c>
      <c r="M246" s="6">
        <v>7576</v>
      </c>
      <c r="N246" s="6">
        <v>7726</v>
      </c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  <c r="ABM246" s="11"/>
      <c r="ABN246" s="11"/>
      <c r="ABO246" s="11"/>
      <c r="ABP246" s="11"/>
      <c r="ABQ246" s="11"/>
      <c r="ABR246" s="11"/>
      <c r="ABS246" s="11"/>
      <c r="ABT246" s="11"/>
      <c r="ABU246" s="11"/>
      <c r="ABV246" s="11"/>
      <c r="ABW246" s="11"/>
      <c r="ABX246" s="11"/>
      <c r="ABY246" s="11"/>
      <c r="ABZ246" s="11"/>
      <c r="ACA246" s="11"/>
      <c r="ACB246" s="11"/>
      <c r="ACC246" s="11"/>
      <c r="ACD246" s="11"/>
      <c r="ACE246" s="11"/>
      <c r="ACF246" s="11"/>
      <c r="ACG246" s="11"/>
      <c r="ACH246" s="11"/>
      <c r="ACI246" s="11"/>
      <c r="ACJ246" s="11"/>
      <c r="ACK246" s="11"/>
      <c r="ACL246" s="11"/>
      <c r="ACM246" s="11"/>
      <c r="ACN246" s="11"/>
      <c r="ACO246" s="11"/>
      <c r="ACP246" s="11"/>
      <c r="ACQ246" s="11"/>
      <c r="ACR246" s="11"/>
      <c r="ACS246" s="11"/>
      <c r="ACT246" s="11"/>
      <c r="ACU246" s="11"/>
      <c r="ACV246" s="11"/>
      <c r="ACW246" s="11"/>
      <c r="ACX246" s="11"/>
      <c r="ACY246" s="11"/>
      <c r="ACZ246" s="11"/>
      <c r="ADA246" s="11"/>
      <c r="ADB246" s="11"/>
      <c r="ADC246" s="11"/>
      <c r="ADD246" s="11"/>
      <c r="ADE246" s="11"/>
      <c r="ADF246" s="11"/>
      <c r="ADG246" s="11"/>
      <c r="ADH246" s="11"/>
      <c r="ADI246" s="11"/>
      <c r="ADJ246" s="11"/>
      <c r="ADK246" s="11"/>
      <c r="ADL246" s="11"/>
      <c r="ADM246" s="11"/>
      <c r="ADN246" s="11"/>
      <c r="ADO246" s="11"/>
      <c r="ADP246" s="11"/>
      <c r="ADQ246" s="11"/>
      <c r="ADR246" s="11"/>
      <c r="ADS246" s="11"/>
      <c r="ADT246" s="11"/>
      <c r="ADU246" s="11"/>
      <c r="ADV246" s="11"/>
      <c r="ADW246" s="11"/>
      <c r="ADX246" s="11"/>
      <c r="ADY246" s="11"/>
      <c r="ADZ246" s="11"/>
      <c r="AEA246" s="11"/>
      <c r="AEB246" s="11"/>
      <c r="AEC246" s="11"/>
      <c r="AED246" s="11"/>
      <c r="AEE246" s="11"/>
      <c r="AEF246" s="11"/>
      <c r="AEG246" s="11"/>
      <c r="AEH246" s="11"/>
      <c r="AEI246" s="11"/>
      <c r="AEJ246" s="11"/>
      <c r="AEK246" s="11"/>
      <c r="AEL246" s="11"/>
      <c r="AEM246" s="11"/>
      <c r="AEN246" s="11"/>
      <c r="AEO246" s="11"/>
      <c r="AEP246" s="11"/>
      <c r="AEQ246" s="11"/>
      <c r="AER246" s="11"/>
      <c r="AES246" s="11"/>
      <c r="AET246" s="11"/>
      <c r="AEU246" s="11"/>
      <c r="AEV246" s="11"/>
      <c r="AEW246" s="11"/>
      <c r="AEX246" s="11"/>
      <c r="AEY246" s="11"/>
      <c r="AEZ246" s="11"/>
      <c r="AFA246" s="11"/>
      <c r="AFB246" s="11"/>
      <c r="AFC246" s="11"/>
      <c r="AFD246" s="11"/>
      <c r="AFE246" s="11"/>
      <c r="AFF246" s="11"/>
      <c r="AFG246" s="11"/>
      <c r="AFH246" s="11"/>
      <c r="AFI246" s="11"/>
      <c r="AFJ246" s="11"/>
      <c r="AFK246" s="11"/>
      <c r="AFL246" s="11"/>
      <c r="AFM246" s="11"/>
      <c r="AFN246" s="11"/>
      <c r="AFO246" s="11"/>
      <c r="AFP246" s="11"/>
      <c r="AFQ246" s="11"/>
      <c r="AFR246" s="11"/>
      <c r="AFS246" s="11"/>
      <c r="AFT246" s="11"/>
      <c r="AFU246" s="11"/>
      <c r="AFV246" s="11"/>
      <c r="AFW246" s="11"/>
      <c r="AFX246" s="11"/>
      <c r="AFY246" s="11"/>
      <c r="AFZ246" s="11"/>
      <c r="AGA246" s="11"/>
      <c r="AGB246" s="11"/>
      <c r="AGC246" s="11"/>
      <c r="AGD246" s="11"/>
      <c r="AGE246" s="11"/>
      <c r="AGF246" s="11"/>
      <c r="AGG246" s="11"/>
      <c r="AGH246" s="11"/>
      <c r="AGI246" s="11"/>
      <c r="AGJ246" s="11"/>
      <c r="AGK246" s="11"/>
      <c r="AGL246" s="11"/>
      <c r="AGM246" s="11"/>
      <c r="AGN246" s="11"/>
      <c r="AGO246" s="11"/>
      <c r="AGP246" s="11"/>
      <c r="AGQ246" s="11"/>
      <c r="AGR246" s="11"/>
      <c r="AGS246" s="11"/>
      <c r="AGT246" s="11"/>
      <c r="AGU246" s="11"/>
      <c r="AGV246" s="11"/>
      <c r="AGW246" s="11"/>
      <c r="AGX246" s="11"/>
      <c r="AGY246" s="11"/>
      <c r="AGZ246" s="11"/>
      <c r="AHA246" s="11"/>
      <c r="AHB246" s="11"/>
      <c r="AHC246" s="11"/>
      <c r="AHD246" s="11"/>
      <c r="AHE246" s="11"/>
      <c r="AHF246" s="11"/>
      <c r="AHG246" s="11"/>
      <c r="AHH246" s="11"/>
      <c r="AHI246" s="11"/>
      <c r="AHJ246" s="11"/>
      <c r="AHK246" s="11"/>
      <c r="AHL246" s="11"/>
      <c r="AHM246" s="11"/>
      <c r="AHN246" s="11"/>
      <c r="AHO246" s="11"/>
      <c r="AHP246" s="11"/>
      <c r="AHQ246" s="11"/>
      <c r="AHR246" s="11"/>
      <c r="AHS246" s="11"/>
      <c r="AHT246" s="11"/>
      <c r="AHU246" s="11"/>
      <c r="AHV246" s="11"/>
      <c r="AHW246" s="11"/>
      <c r="AHX246" s="11"/>
      <c r="AHY246" s="11"/>
      <c r="AHZ246" s="11"/>
      <c r="AIA246" s="11"/>
      <c r="AIB246" s="11"/>
      <c r="AIC246" s="11"/>
      <c r="AID246" s="11"/>
      <c r="AIE246" s="11"/>
      <c r="AIF246" s="11"/>
      <c r="AIG246" s="11"/>
      <c r="AIH246" s="11"/>
      <c r="AII246" s="11"/>
      <c r="AIJ246" s="11"/>
      <c r="AIK246" s="11"/>
      <c r="AIL246" s="11"/>
      <c r="AIM246" s="11"/>
      <c r="AIN246" s="11"/>
      <c r="AIO246" s="11"/>
      <c r="AIP246" s="11"/>
      <c r="AIQ246" s="11"/>
      <c r="AIR246" s="11"/>
      <c r="AIS246" s="11"/>
      <c r="AIT246" s="11"/>
      <c r="AIU246" s="11"/>
      <c r="AIV246" s="11"/>
      <c r="AIW246" s="11"/>
      <c r="AIX246" s="11"/>
      <c r="AIY246" s="11"/>
      <c r="AIZ246" s="11"/>
      <c r="AJA246" s="11"/>
      <c r="AJB246" s="11"/>
      <c r="AJC246" s="11"/>
      <c r="AJD246" s="11"/>
      <c r="AJE246" s="11"/>
      <c r="AJF246" s="11"/>
      <c r="AJG246" s="11"/>
      <c r="AJH246" s="11"/>
      <c r="AJI246" s="11"/>
      <c r="AJJ246" s="11"/>
      <c r="AJK246" s="11"/>
      <c r="AJL246" s="11"/>
      <c r="AJM246" s="11"/>
      <c r="AJN246" s="11"/>
      <c r="AJO246" s="11"/>
      <c r="AJP246" s="11"/>
      <c r="AJQ246" s="11"/>
      <c r="AJR246" s="11"/>
      <c r="AJS246" s="11"/>
      <c r="AJT246" s="11"/>
      <c r="AJU246" s="11"/>
      <c r="AJV246" s="11"/>
      <c r="AJW246" s="11"/>
      <c r="AJX246" s="11"/>
      <c r="AJY246" s="11"/>
      <c r="AJZ246" s="11"/>
      <c r="AKA246" s="11"/>
      <c r="AKB246" s="11"/>
      <c r="AKC246" s="11"/>
      <c r="AKD246" s="11"/>
      <c r="AKE246" s="11"/>
      <c r="AKF246" s="11"/>
      <c r="AKG246" s="11"/>
      <c r="AKH246" s="11"/>
      <c r="AKI246" s="11"/>
      <c r="AKJ246" s="11"/>
      <c r="AKK246" s="11"/>
      <c r="AKL246" s="11"/>
      <c r="AKM246" s="11"/>
      <c r="AKN246" s="11"/>
      <c r="AKO246" s="11"/>
      <c r="AKP246" s="11"/>
      <c r="AKQ246" s="11"/>
      <c r="AKR246" s="11"/>
      <c r="AKS246" s="11"/>
      <c r="AKT246" s="11"/>
      <c r="AKU246" s="11"/>
      <c r="AKV246" s="11"/>
      <c r="AKW246" s="11"/>
      <c r="AKX246" s="11"/>
      <c r="AKY246" s="11"/>
      <c r="AKZ246" s="11"/>
      <c r="ALA246" s="11"/>
      <c r="ALB246" s="11"/>
      <c r="ALC246" s="11"/>
      <c r="ALD246" s="11"/>
      <c r="ALE246" s="11"/>
      <c r="ALF246" s="11"/>
      <c r="ALG246" s="11"/>
      <c r="ALH246" s="11"/>
      <c r="ALI246" s="11"/>
      <c r="ALJ246" s="11"/>
      <c r="ALK246" s="11"/>
      <c r="ALL246" s="11"/>
      <c r="ALM246" s="11"/>
      <c r="ALN246" s="11"/>
      <c r="ALO246" s="11"/>
      <c r="ALP246" s="11"/>
      <c r="ALQ246" s="11"/>
      <c r="ALR246" s="11"/>
      <c r="ALS246" s="11"/>
      <c r="ALT246" s="11"/>
      <c r="ALU246" s="11"/>
      <c r="ALV246" s="11"/>
      <c r="ALW246" s="11"/>
      <c r="ALX246" s="11"/>
      <c r="ALY246" s="11"/>
      <c r="ALZ246" s="11"/>
      <c r="AMA246" s="11"/>
    </row>
    <row r="247" spans="1:1015" ht="12.75" customHeight="1">
      <c r="A247" s="9" t="s">
        <v>347</v>
      </c>
      <c r="B247" s="5" t="s">
        <v>347</v>
      </c>
      <c r="C247" s="5" t="s">
        <v>169</v>
      </c>
      <c r="D247" s="4"/>
      <c r="E247" s="5" t="s">
        <v>351</v>
      </c>
      <c r="F247" s="4" t="s">
        <v>17</v>
      </c>
      <c r="G247" s="4" t="s">
        <v>170</v>
      </c>
      <c r="H247" s="6">
        <v>1967.43</v>
      </c>
      <c r="I247" s="6">
        <v>1969.71</v>
      </c>
      <c r="J247" s="6">
        <v>2580</v>
      </c>
      <c r="K247" s="6">
        <v>2448.62</v>
      </c>
      <c r="L247" s="7">
        <v>2745</v>
      </c>
      <c r="M247" s="6">
        <v>2799</v>
      </c>
      <c r="N247" s="6">
        <v>2855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  <c r="ABM247" s="11"/>
      <c r="ABN247" s="11"/>
      <c r="ABO247" s="11"/>
      <c r="ABP247" s="11"/>
      <c r="ABQ247" s="11"/>
      <c r="ABR247" s="11"/>
      <c r="ABS247" s="11"/>
      <c r="ABT247" s="11"/>
      <c r="ABU247" s="11"/>
      <c r="ABV247" s="11"/>
      <c r="ABW247" s="11"/>
      <c r="ABX247" s="11"/>
      <c r="ABY247" s="11"/>
      <c r="ABZ247" s="11"/>
      <c r="ACA247" s="11"/>
      <c r="ACB247" s="11"/>
      <c r="ACC247" s="11"/>
      <c r="ACD247" s="11"/>
      <c r="ACE247" s="11"/>
      <c r="ACF247" s="11"/>
      <c r="ACG247" s="11"/>
      <c r="ACH247" s="11"/>
      <c r="ACI247" s="11"/>
      <c r="ACJ247" s="11"/>
      <c r="ACK247" s="11"/>
      <c r="ACL247" s="11"/>
      <c r="ACM247" s="11"/>
      <c r="ACN247" s="11"/>
      <c r="ACO247" s="11"/>
      <c r="ACP247" s="11"/>
      <c r="ACQ247" s="11"/>
      <c r="ACR247" s="11"/>
      <c r="ACS247" s="11"/>
      <c r="ACT247" s="11"/>
      <c r="ACU247" s="11"/>
      <c r="ACV247" s="11"/>
      <c r="ACW247" s="11"/>
      <c r="ACX247" s="11"/>
      <c r="ACY247" s="11"/>
      <c r="ACZ247" s="11"/>
      <c r="ADA247" s="11"/>
      <c r="ADB247" s="11"/>
      <c r="ADC247" s="11"/>
      <c r="ADD247" s="11"/>
      <c r="ADE247" s="11"/>
      <c r="ADF247" s="11"/>
      <c r="ADG247" s="11"/>
      <c r="ADH247" s="11"/>
      <c r="ADI247" s="11"/>
      <c r="ADJ247" s="11"/>
      <c r="ADK247" s="11"/>
      <c r="ADL247" s="11"/>
      <c r="ADM247" s="11"/>
      <c r="ADN247" s="11"/>
      <c r="ADO247" s="11"/>
      <c r="ADP247" s="11"/>
      <c r="ADQ247" s="11"/>
      <c r="ADR247" s="11"/>
      <c r="ADS247" s="11"/>
      <c r="ADT247" s="11"/>
      <c r="ADU247" s="11"/>
      <c r="ADV247" s="11"/>
      <c r="ADW247" s="11"/>
      <c r="ADX247" s="11"/>
      <c r="ADY247" s="11"/>
      <c r="ADZ247" s="11"/>
      <c r="AEA247" s="11"/>
      <c r="AEB247" s="11"/>
      <c r="AEC247" s="11"/>
      <c r="AED247" s="11"/>
      <c r="AEE247" s="11"/>
      <c r="AEF247" s="11"/>
      <c r="AEG247" s="11"/>
      <c r="AEH247" s="11"/>
      <c r="AEI247" s="11"/>
      <c r="AEJ247" s="11"/>
      <c r="AEK247" s="11"/>
      <c r="AEL247" s="11"/>
      <c r="AEM247" s="11"/>
      <c r="AEN247" s="11"/>
      <c r="AEO247" s="11"/>
      <c r="AEP247" s="11"/>
      <c r="AEQ247" s="11"/>
      <c r="AER247" s="11"/>
      <c r="AES247" s="11"/>
      <c r="AET247" s="11"/>
      <c r="AEU247" s="11"/>
      <c r="AEV247" s="11"/>
      <c r="AEW247" s="11"/>
      <c r="AEX247" s="11"/>
      <c r="AEY247" s="11"/>
      <c r="AEZ247" s="11"/>
      <c r="AFA247" s="11"/>
      <c r="AFB247" s="11"/>
      <c r="AFC247" s="11"/>
      <c r="AFD247" s="11"/>
      <c r="AFE247" s="11"/>
      <c r="AFF247" s="11"/>
      <c r="AFG247" s="11"/>
      <c r="AFH247" s="11"/>
      <c r="AFI247" s="11"/>
      <c r="AFJ247" s="11"/>
      <c r="AFK247" s="11"/>
      <c r="AFL247" s="11"/>
      <c r="AFM247" s="11"/>
      <c r="AFN247" s="11"/>
      <c r="AFO247" s="11"/>
      <c r="AFP247" s="11"/>
      <c r="AFQ247" s="11"/>
      <c r="AFR247" s="11"/>
      <c r="AFS247" s="11"/>
      <c r="AFT247" s="11"/>
      <c r="AFU247" s="11"/>
      <c r="AFV247" s="11"/>
      <c r="AFW247" s="11"/>
      <c r="AFX247" s="11"/>
      <c r="AFY247" s="11"/>
      <c r="AFZ247" s="11"/>
      <c r="AGA247" s="11"/>
      <c r="AGB247" s="11"/>
      <c r="AGC247" s="11"/>
      <c r="AGD247" s="11"/>
      <c r="AGE247" s="11"/>
      <c r="AGF247" s="11"/>
      <c r="AGG247" s="11"/>
      <c r="AGH247" s="11"/>
      <c r="AGI247" s="11"/>
      <c r="AGJ247" s="11"/>
      <c r="AGK247" s="11"/>
      <c r="AGL247" s="11"/>
      <c r="AGM247" s="11"/>
      <c r="AGN247" s="11"/>
      <c r="AGO247" s="11"/>
      <c r="AGP247" s="11"/>
      <c r="AGQ247" s="11"/>
      <c r="AGR247" s="11"/>
      <c r="AGS247" s="11"/>
      <c r="AGT247" s="11"/>
      <c r="AGU247" s="11"/>
      <c r="AGV247" s="11"/>
      <c r="AGW247" s="11"/>
      <c r="AGX247" s="11"/>
      <c r="AGY247" s="11"/>
      <c r="AGZ247" s="11"/>
      <c r="AHA247" s="11"/>
      <c r="AHB247" s="11"/>
      <c r="AHC247" s="11"/>
      <c r="AHD247" s="11"/>
      <c r="AHE247" s="11"/>
      <c r="AHF247" s="11"/>
      <c r="AHG247" s="11"/>
      <c r="AHH247" s="11"/>
      <c r="AHI247" s="11"/>
      <c r="AHJ247" s="11"/>
      <c r="AHK247" s="11"/>
      <c r="AHL247" s="11"/>
      <c r="AHM247" s="11"/>
      <c r="AHN247" s="11"/>
      <c r="AHO247" s="11"/>
      <c r="AHP247" s="11"/>
      <c r="AHQ247" s="11"/>
      <c r="AHR247" s="11"/>
      <c r="AHS247" s="11"/>
      <c r="AHT247" s="11"/>
      <c r="AHU247" s="11"/>
      <c r="AHV247" s="11"/>
      <c r="AHW247" s="11"/>
      <c r="AHX247" s="11"/>
      <c r="AHY247" s="11"/>
      <c r="AHZ247" s="11"/>
      <c r="AIA247" s="11"/>
      <c r="AIB247" s="11"/>
      <c r="AIC247" s="11"/>
      <c r="AID247" s="11"/>
      <c r="AIE247" s="11"/>
      <c r="AIF247" s="11"/>
      <c r="AIG247" s="11"/>
      <c r="AIH247" s="11"/>
      <c r="AII247" s="11"/>
      <c r="AIJ247" s="11"/>
      <c r="AIK247" s="11"/>
      <c r="AIL247" s="11"/>
      <c r="AIM247" s="11"/>
      <c r="AIN247" s="11"/>
      <c r="AIO247" s="11"/>
      <c r="AIP247" s="11"/>
      <c r="AIQ247" s="11"/>
      <c r="AIR247" s="11"/>
      <c r="AIS247" s="11"/>
      <c r="AIT247" s="11"/>
      <c r="AIU247" s="11"/>
      <c r="AIV247" s="11"/>
      <c r="AIW247" s="11"/>
      <c r="AIX247" s="11"/>
      <c r="AIY247" s="11"/>
      <c r="AIZ247" s="11"/>
      <c r="AJA247" s="11"/>
      <c r="AJB247" s="11"/>
      <c r="AJC247" s="11"/>
      <c r="AJD247" s="11"/>
      <c r="AJE247" s="11"/>
      <c r="AJF247" s="11"/>
      <c r="AJG247" s="11"/>
      <c r="AJH247" s="11"/>
      <c r="AJI247" s="11"/>
      <c r="AJJ247" s="11"/>
      <c r="AJK247" s="11"/>
      <c r="AJL247" s="11"/>
      <c r="AJM247" s="11"/>
      <c r="AJN247" s="11"/>
      <c r="AJO247" s="11"/>
      <c r="AJP247" s="11"/>
      <c r="AJQ247" s="11"/>
      <c r="AJR247" s="11"/>
      <c r="AJS247" s="11"/>
      <c r="AJT247" s="11"/>
      <c r="AJU247" s="11"/>
      <c r="AJV247" s="11"/>
      <c r="AJW247" s="11"/>
      <c r="AJX247" s="11"/>
      <c r="AJY247" s="11"/>
      <c r="AJZ247" s="11"/>
      <c r="AKA247" s="11"/>
      <c r="AKB247" s="11"/>
      <c r="AKC247" s="11"/>
      <c r="AKD247" s="11"/>
      <c r="AKE247" s="11"/>
      <c r="AKF247" s="11"/>
      <c r="AKG247" s="11"/>
      <c r="AKH247" s="11"/>
      <c r="AKI247" s="11"/>
      <c r="AKJ247" s="11"/>
      <c r="AKK247" s="11"/>
      <c r="AKL247" s="11"/>
      <c r="AKM247" s="11"/>
      <c r="AKN247" s="11"/>
      <c r="AKO247" s="11"/>
      <c r="AKP247" s="11"/>
      <c r="AKQ247" s="11"/>
      <c r="AKR247" s="11"/>
      <c r="AKS247" s="11"/>
      <c r="AKT247" s="11"/>
      <c r="AKU247" s="11"/>
      <c r="AKV247" s="11"/>
      <c r="AKW247" s="11"/>
      <c r="AKX247" s="11"/>
      <c r="AKY247" s="11"/>
      <c r="AKZ247" s="11"/>
      <c r="ALA247" s="11"/>
      <c r="ALB247" s="11"/>
      <c r="ALC247" s="11"/>
      <c r="ALD247" s="11"/>
      <c r="ALE247" s="11"/>
      <c r="ALF247" s="11"/>
      <c r="ALG247" s="11"/>
      <c r="ALH247" s="11"/>
      <c r="ALI247" s="11"/>
      <c r="ALJ247" s="11"/>
      <c r="ALK247" s="11"/>
      <c r="ALL247" s="11"/>
      <c r="ALM247" s="11"/>
      <c r="ALN247" s="11"/>
      <c r="ALO247" s="11"/>
      <c r="ALP247" s="11"/>
      <c r="ALQ247" s="11"/>
      <c r="ALR247" s="11"/>
      <c r="ALS247" s="11"/>
      <c r="ALT247" s="11"/>
      <c r="ALU247" s="11"/>
      <c r="ALV247" s="11"/>
      <c r="ALW247" s="11"/>
      <c r="ALX247" s="11"/>
      <c r="ALY247" s="11"/>
      <c r="ALZ247" s="11"/>
      <c r="AMA247" s="11"/>
    </row>
    <row r="248" spans="1:1015" ht="12.75" customHeight="1">
      <c r="A248" s="9" t="s">
        <v>347</v>
      </c>
      <c r="B248" s="5" t="s">
        <v>347</v>
      </c>
      <c r="C248" s="9" t="s">
        <v>256</v>
      </c>
      <c r="D248" s="8"/>
      <c r="E248" s="9" t="s">
        <v>118</v>
      </c>
      <c r="F248" s="8" t="s">
        <v>17</v>
      </c>
      <c r="G248" s="8" t="s">
        <v>352</v>
      </c>
      <c r="H248" s="10">
        <v>265.75</v>
      </c>
      <c r="I248" s="10">
        <v>0</v>
      </c>
      <c r="J248" s="10">
        <v>300</v>
      </c>
      <c r="K248" s="10">
        <v>0</v>
      </c>
      <c r="L248" s="7">
        <v>0</v>
      </c>
      <c r="M248" s="10">
        <f>L248</f>
        <v>0</v>
      </c>
      <c r="N248" s="10">
        <f>M248</f>
        <v>0</v>
      </c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</row>
    <row r="249" spans="1:1015" ht="12.75" customHeight="1">
      <c r="A249" s="9" t="s">
        <v>347</v>
      </c>
      <c r="B249" s="5" t="s">
        <v>347</v>
      </c>
      <c r="C249" s="9" t="s">
        <v>171</v>
      </c>
      <c r="D249" s="8"/>
      <c r="E249" s="9" t="s">
        <v>118</v>
      </c>
      <c r="F249" s="8" t="s">
        <v>17</v>
      </c>
      <c r="G249" s="8" t="s">
        <v>172</v>
      </c>
      <c r="H249" s="10">
        <v>316.45</v>
      </c>
      <c r="I249" s="10">
        <v>8</v>
      </c>
      <c r="J249" s="10">
        <v>150</v>
      </c>
      <c r="K249" s="10">
        <v>0</v>
      </c>
      <c r="L249" s="7">
        <v>150</v>
      </c>
      <c r="M249" s="10">
        <f>L249</f>
        <v>150</v>
      </c>
      <c r="N249" s="10">
        <f>M249</f>
        <v>150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  <c r="SK249" s="11"/>
      <c r="SL249" s="11"/>
      <c r="SM249" s="11"/>
      <c r="SN249" s="11"/>
      <c r="SO249" s="11"/>
      <c r="SP249" s="11"/>
      <c r="SQ249" s="11"/>
      <c r="SR249" s="11"/>
      <c r="SS249" s="11"/>
      <c r="ST249" s="11"/>
      <c r="SU249" s="11"/>
      <c r="SV249" s="11"/>
      <c r="SW249" s="11"/>
      <c r="SX249" s="11"/>
      <c r="SY249" s="11"/>
      <c r="SZ249" s="11"/>
      <c r="TA249" s="11"/>
      <c r="TB249" s="11"/>
      <c r="TC249" s="11"/>
      <c r="TD249" s="11"/>
      <c r="TE249" s="11"/>
      <c r="TF249" s="11"/>
      <c r="TG249" s="11"/>
      <c r="TH249" s="11"/>
      <c r="TI249" s="11"/>
      <c r="TJ249" s="11"/>
      <c r="TK249" s="11"/>
      <c r="TL249" s="11"/>
      <c r="TM249" s="11"/>
      <c r="TN249" s="11"/>
      <c r="TO249" s="11"/>
      <c r="TP249" s="11"/>
      <c r="TQ249" s="11"/>
      <c r="TR249" s="11"/>
      <c r="TS249" s="11"/>
      <c r="TT249" s="11"/>
      <c r="TU249" s="11"/>
      <c r="TV249" s="11"/>
      <c r="TW249" s="11"/>
      <c r="TX249" s="11"/>
      <c r="TY249" s="11"/>
      <c r="TZ249" s="11"/>
      <c r="UA249" s="11"/>
      <c r="UB249" s="11"/>
      <c r="UC249" s="11"/>
      <c r="UD249" s="11"/>
      <c r="UE249" s="11"/>
      <c r="UF249" s="11"/>
      <c r="UG249" s="11"/>
      <c r="UH249" s="11"/>
      <c r="UI249" s="11"/>
      <c r="UJ249" s="11"/>
      <c r="UK249" s="11"/>
      <c r="UL249" s="11"/>
      <c r="UM249" s="11"/>
      <c r="UN249" s="11"/>
      <c r="UO249" s="11"/>
      <c r="UP249" s="11"/>
      <c r="UQ249" s="11"/>
      <c r="UR249" s="11"/>
      <c r="US249" s="11"/>
      <c r="UT249" s="11"/>
      <c r="UU249" s="11"/>
      <c r="UV249" s="11"/>
      <c r="UW249" s="11"/>
      <c r="UX249" s="11"/>
      <c r="UY249" s="11"/>
      <c r="UZ249" s="11"/>
      <c r="VA249" s="11"/>
      <c r="VB249" s="11"/>
      <c r="VC249" s="11"/>
      <c r="VD249" s="11"/>
      <c r="VE249" s="11"/>
      <c r="VF249" s="11"/>
      <c r="VG249" s="11"/>
      <c r="VH249" s="11"/>
      <c r="VI249" s="11"/>
      <c r="VJ249" s="11"/>
      <c r="VK249" s="11"/>
      <c r="VL249" s="11"/>
      <c r="VM249" s="11"/>
      <c r="VN249" s="11"/>
      <c r="VO249" s="11"/>
      <c r="VP249" s="11"/>
      <c r="VQ249" s="11"/>
      <c r="VR249" s="11"/>
      <c r="VS249" s="11"/>
      <c r="VT249" s="11"/>
      <c r="VU249" s="11"/>
      <c r="VV249" s="11"/>
      <c r="VW249" s="11"/>
      <c r="VX249" s="11"/>
      <c r="VY249" s="11"/>
      <c r="VZ249" s="11"/>
      <c r="WA249" s="11"/>
      <c r="WB249" s="11"/>
      <c r="WC249" s="11"/>
      <c r="WD249" s="11"/>
      <c r="WE249" s="11"/>
      <c r="WF249" s="11"/>
      <c r="WG249" s="11"/>
      <c r="WH249" s="11"/>
      <c r="WI249" s="11"/>
      <c r="WJ249" s="11"/>
      <c r="WK249" s="11"/>
      <c r="WL249" s="11"/>
      <c r="WM249" s="11"/>
      <c r="WN249" s="11"/>
      <c r="WO249" s="11"/>
      <c r="WP249" s="11"/>
      <c r="WQ249" s="11"/>
      <c r="WR249" s="11"/>
      <c r="WS249" s="11"/>
      <c r="WT249" s="11"/>
      <c r="WU249" s="11"/>
      <c r="WV249" s="11"/>
      <c r="WW249" s="11"/>
      <c r="WX249" s="11"/>
      <c r="WY249" s="11"/>
      <c r="WZ249" s="11"/>
      <c r="XA249" s="11"/>
      <c r="XB249" s="11"/>
      <c r="XC249" s="11"/>
      <c r="XD249" s="11"/>
      <c r="XE249" s="11"/>
      <c r="XF249" s="11"/>
      <c r="XG249" s="11"/>
      <c r="XH249" s="11"/>
      <c r="XI249" s="11"/>
      <c r="XJ249" s="11"/>
      <c r="XK249" s="11"/>
      <c r="XL249" s="11"/>
      <c r="XM249" s="11"/>
      <c r="XN249" s="11"/>
      <c r="XO249" s="11"/>
      <c r="XP249" s="11"/>
      <c r="XQ249" s="11"/>
      <c r="XR249" s="11"/>
      <c r="XS249" s="11"/>
      <c r="XT249" s="11"/>
      <c r="XU249" s="11"/>
      <c r="XV249" s="11"/>
      <c r="XW249" s="11"/>
      <c r="XX249" s="11"/>
      <c r="XY249" s="11"/>
      <c r="XZ249" s="11"/>
      <c r="YA249" s="11"/>
      <c r="YB249" s="11"/>
      <c r="YC249" s="11"/>
      <c r="YD249" s="11"/>
      <c r="YE249" s="11"/>
      <c r="YF249" s="11"/>
      <c r="YG249" s="11"/>
      <c r="YH249" s="11"/>
      <c r="YI249" s="11"/>
      <c r="YJ249" s="11"/>
      <c r="YK249" s="11"/>
      <c r="YL249" s="11"/>
      <c r="YM249" s="11"/>
      <c r="YN249" s="11"/>
      <c r="YO249" s="11"/>
      <c r="YP249" s="11"/>
      <c r="YQ249" s="11"/>
      <c r="YR249" s="11"/>
      <c r="YS249" s="11"/>
      <c r="YT249" s="11"/>
      <c r="YU249" s="11"/>
      <c r="YV249" s="11"/>
      <c r="YW249" s="11"/>
      <c r="YX249" s="11"/>
      <c r="YY249" s="11"/>
      <c r="YZ249" s="11"/>
      <c r="ZA249" s="11"/>
      <c r="ZB249" s="11"/>
      <c r="ZC249" s="11"/>
      <c r="ZD249" s="11"/>
      <c r="ZE249" s="11"/>
      <c r="ZF249" s="11"/>
      <c r="ZG249" s="11"/>
      <c r="ZH249" s="11"/>
      <c r="ZI249" s="11"/>
      <c r="ZJ249" s="11"/>
      <c r="ZK249" s="11"/>
      <c r="ZL249" s="11"/>
      <c r="ZM249" s="11"/>
      <c r="ZN249" s="11"/>
      <c r="ZO249" s="11"/>
      <c r="ZP249" s="11"/>
      <c r="ZQ249" s="11"/>
      <c r="ZR249" s="11"/>
      <c r="ZS249" s="11"/>
      <c r="ZT249" s="11"/>
      <c r="ZU249" s="11"/>
      <c r="ZV249" s="11"/>
      <c r="ZW249" s="11"/>
      <c r="ZX249" s="11"/>
      <c r="ZY249" s="11"/>
      <c r="ZZ249" s="11"/>
      <c r="AAA249" s="11"/>
      <c r="AAB249" s="11"/>
      <c r="AAC249" s="11"/>
      <c r="AAD249" s="11"/>
      <c r="AAE249" s="11"/>
      <c r="AAF249" s="11"/>
      <c r="AAG249" s="11"/>
      <c r="AAH249" s="11"/>
      <c r="AAI249" s="11"/>
      <c r="AAJ249" s="11"/>
      <c r="AAK249" s="11"/>
      <c r="AAL249" s="11"/>
      <c r="AAM249" s="11"/>
      <c r="AAN249" s="11"/>
      <c r="AAO249" s="11"/>
      <c r="AAP249" s="11"/>
      <c r="AAQ249" s="11"/>
      <c r="AAR249" s="11"/>
      <c r="AAS249" s="11"/>
      <c r="AAT249" s="11"/>
      <c r="AAU249" s="11"/>
      <c r="AAV249" s="11"/>
      <c r="AAW249" s="11"/>
      <c r="AAX249" s="11"/>
      <c r="AAY249" s="11"/>
      <c r="AAZ249" s="11"/>
      <c r="ABA249" s="11"/>
      <c r="ABB249" s="11"/>
      <c r="ABC249" s="11"/>
      <c r="ABD249" s="11"/>
      <c r="ABE249" s="11"/>
      <c r="ABF249" s="11"/>
      <c r="ABG249" s="11"/>
      <c r="ABH249" s="11"/>
      <c r="ABI249" s="11"/>
      <c r="ABJ249" s="11"/>
      <c r="ABK249" s="11"/>
      <c r="ABL249" s="11"/>
      <c r="ABM249" s="11"/>
      <c r="ABN249" s="11"/>
      <c r="ABO249" s="11"/>
      <c r="ABP249" s="11"/>
      <c r="ABQ249" s="11"/>
      <c r="ABR249" s="11"/>
      <c r="ABS249" s="11"/>
      <c r="ABT249" s="11"/>
      <c r="ABU249" s="11"/>
      <c r="ABV249" s="11"/>
      <c r="ABW249" s="11"/>
      <c r="ABX249" s="11"/>
      <c r="ABY249" s="11"/>
      <c r="ABZ249" s="11"/>
      <c r="ACA249" s="11"/>
      <c r="ACB249" s="11"/>
      <c r="ACC249" s="11"/>
      <c r="ACD249" s="11"/>
      <c r="ACE249" s="11"/>
      <c r="ACF249" s="11"/>
      <c r="ACG249" s="11"/>
      <c r="ACH249" s="11"/>
      <c r="ACI249" s="11"/>
      <c r="ACJ249" s="11"/>
      <c r="ACK249" s="11"/>
      <c r="ACL249" s="11"/>
      <c r="ACM249" s="11"/>
      <c r="ACN249" s="11"/>
      <c r="ACO249" s="11"/>
      <c r="ACP249" s="11"/>
      <c r="ACQ249" s="11"/>
      <c r="ACR249" s="11"/>
      <c r="ACS249" s="11"/>
      <c r="ACT249" s="11"/>
      <c r="ACU249" s="11"/>
      <c r="ACV249" s="11"/>
      <c r="ACW249" s="11"/>
      <c r="ACX249" s="11"/>
      <c r="ACY249" s="11"/>
      <c r="ACZ249" s="11"/>
      <c r="ADA249" s="11"/>
      <c r="ADB249" s="11"/>
      <c r="ADC249" s="11"/>
      <c r="ADD249" s="11"/>
      <c r="ADE249" s="11"/>
      <c r="ADF249" s="11"/>
      <c r="ADG249" s="11"/>
      <c r="ADH249" s="11"/>
      <c r="ADI249" s="11"/>
      <c r="ADJ249" s="11"/>
      <c r="ADK249" s="11"/>
      <c r="ADL249" s="11"/>
      <c r="ADM249" s="11"/>
      <c r="ADN249" s="11"/>
      <c r="ADO249" s="11"/>
      <c r="ADP249" s="11"/>
      <c r="ADQ249" s="11"/>
      <c r="ADR249" s="11"/>
      <c r="ADS249" s="11"/>
      <c r="ADT249" s="11"/>
      <c r="ADU249" s="11"/>
      <c r="ADV249" s="11"/>
      <c r="ADW249" s="11"/>
      <c r="ADX249" s="11"/>
      <c r="ADY249" s="11"/>
      <c r="ADZ249" s="11"/>
      <c r="AEA249" s="11"/>
      <c r="AEB249" s="11"/>
      <c r="AEC249" s="11"/>
      <c r="AED249" s="11"/>
      <c r="AEE249" s="11"/>
      <c r="AEF249" s="11"/>
      <c r="AEG249" s="11"/>
      <c r="AEH249" s="11"/>
      <c r="AEI249" s="11"/>
      <c r="AEJ249" s="11"/>
      <c r="AEK249" s="11"/>
      <c r="AEL249" s="11"/>
      <c r="AEM249" s="11"/>
      <c r="AEN249" s="11"/>
      <c r="AEO249" s="11"/>
      <c r="AEP249" s="11"/>
      <c r="AEQ249" s="11"/>
      <c r="AER249" s="11"/>
      <c r="AES249" s="11"/>
      <c r="AET249" s="11"/>
      <c r="AEU249" s="11"/>
      <c r="AEV249" s="11"/>
      <c r="AEW249" s="11"/>
      <c r="AEX249" s="11"/>
      <c r="AEY249" s="11"/>
      <c r="AEZ249" s="11"/>
      <c r="AFA249" s="11"/>
      <c r="AFB249" s="11"/>
      <c r="AFC249" s="11"/>
      <c r="AFD249" s="11"/>
      <c r="AFE249" s="11"/>
      <c r="AFF249" s="11"/>
      <c r="AFG249" s="11"/>
      <c r="AFH249" s="11"/>
      <c r="AFI249" s="11"/>
      <c r="AFJ249" s="11"/>
      <c r="AFK249" s="11"/>
      <c r="AFL249" s="11"/>
      <c r="AFM249" s="11"/>
      <c r="AFN249" s="11"/>
      <c r="AFO249" s="11"/>
      <c r="AFP249" s="11"/>
      <c r="AFQ249" s="11"/>
      <c r="AFR249" s="11"/>
      <c r="AFS249" s="11"/>
      <c r="AFT249" s="11"/>
      <c r="AFU249" s="11"/>
      <c r="AFV249" s="11"/>
      <c r="AFW249" s="11"/>
      <c r="AFX249" s="11"/>
      <c r="AFY249" s="11"/>
      <c r="AFZ249" s="11"/>
      <c r="AGA249" s="11"/>
      <c r="AGB249" s="11"/>
      <c r="AGC249" s="11"/>
      <c r="AGD249" s="11"/>
      <c r="AGE249" s="11"/>
      <c r="AGF249" s="11"/>
      <c r="AGG249" s="11"/>
      <c r="AGH249" s="11"/>
      <c r="AGI249" s="11"/>
      <c r="AGJ249" s="11"/>
      <c r="AGK249" s="11"/>
      <c r="AGL249" s="11"/>
      <c r="AGM249" s="11"/>
      <c r="AGN249" s="11"/>
      <c r="AGO249" s="11"/>
      <c r="AGP249" s="11"/>
      <c r="AGQ249" s="11"/>
      <c r="AGR249" s="11"/>
      <c r="AGS249" s="11"/>
      <c r="AGT249" s="11"/>
      <c r="AGU249" s="11"/>
      <c r="AGV249" s="11"/>
      <c r="AGW249" s="11"/>
      <c r="AGX249" s="11"/>
      <c r="AGY249" s="11"/>
      <c r="AGZ249" s="11"/>
      <c r="AHA249" s="11"/>
      <c r="AHB249" s="11"/>
      <c r="AHC249" s="11"/>
      <c r="AHD249" s="11"/>
      <c r="AHE249" s="11"/>
      <c r="AHF249" s="11"/>
      <c r="AHG249" s="11"/>
      <c r="AHH249" s="11"/>
      <c r="AHI249" s="11"/>
      <c r="AHJ249" s="11"/>
      <c r="AHK249" s="11"/>
      <c r="AHL249" s="11"/>
      <c r="AHM249" s="11"/>
      <c r="AHN249" s="11"/>
      <c r="AHO249" s="11"/>
      <c r="AHP249" s="11"/>
      <c r="AHQ249" s="11"/>
      <c r="AHR249" s="11"/>
      <c r="AHS249" s="11"/>
      <c r="AHT249" s="11"/>
      <c r="AHU249" s="11"/>
      <c r="AHV249" s="11"/>
      <c r="AHW249" s="11"/>
      <c r="AHX249" s="11"/>
      <c r="AHY249" s="11"/>
      <c r="AHZ249" s="11"/>
      <c r="AIA249" s="11"/>
      <c r="AIB249" s="11"/>
      <c r="AIC249" s="11"/>
      <c r="AID249" s="11"/>
      <c r="AIE249" s="11"/>
      <c r="AIF249" s="11"/>
      <c r="AIG249" s="11"/>
      <c r="AIH249" s="11"/>
      <c r="AII249" s="11"/>
      <c r="AIJ249" s="11"/>
      <c r="AIK249" s="11"/>
      <c r="AIL249" s="11"/>
      <c r="AIM249" s="11"/>
      <c r="AIN249" s="11"/>
      <c r="AIO249" s="11"/>
      <c r="AIP249" s="11"/>
      <c r="AIQ249" s="11"/>
      <c r="AIR249" s="11"/>
      <c r="AIS249" s="11"/>
      <c r="AIT249" s="11"/>
      <c r="AIU249" s="11"/>
      <c r="AIV249" s="11"/>
      <c r="AIW249" s="11"/>
      <c r="AIX249" s="11"/>
      <c r="AIY249" s="11"/>
      <c r="AIZ249" s="11"/>
      <c r="AJA249" s="11"/>
      <c r="AJB249" s="11"/>
      <c r="AJC249" s="11"/>
      <c r="AJD249" s="11"/>
      <c r="AJE249" s="11"/>
      <c r="AJF249" s="11"/>
      <c r="AJG249" s="11"/>
      <c r="AJH249" s="11"/>
      <c r="AJI249" s="11"/>
      <c r="AJJ249" s="11"/>
      <c r="AJK249" s="11"/>
      <c r="AJL249" s="11"/>
      <c r="AJM249" s="11"/>
      <c r="AJN249" s="11"/>
      <c r="AJO249" s="11"/>
      <c r="AJP249" s="11"/>
      <c r="AJQ249" s="11"/>
      <c r="AJR249" s="11"/>
      <c r="AJS249" s="11"/>
      <c r="AJT249" s="11"/>
      <c r="AJU249" s="11"/>
      <c r="AJV249" s="11"/>
      <c r="AJW249" s="11"/>
      <c r="AJX249" s="11"/>
      <c r="AJY249" s="11"/>
      <c r="AJZ249" s="11"/>
      <c r="AKA249" s="11"/>
      <c r="AKB249" s="11"/>
      <c r="AKC249" s="11"/>
      <c r="AKD249" s="11"/>
      <c r="AKE249" s="11"/>
      <c r="AKF249" s="11"/>
      <c r="AKG249" s="11"/>
      <c r="AKH249" s="11"/>
      <c r="AKI249" s="11"/>
      <c r="AKJ249" s="11"/>
      <c r="AKK249" s="11"/>
      <c r="AKL249" s="11"/>
      <c r="AKM249" s="11"/>
      <c r="AKN249" s="11"/>
      <c r="AKO249" s="11"/>
      <c r="AKP249" s="11"/>
      <c r="AKQ249" s="11"/>
      <c r="AKR249" s="11"/>
      <c r="AKS249" s="11"/>
      <c r="AKT249" s="11"/>
      <c r="AKU249" s="11"/>
      <c r="AKV249" s="11"/>
      <c r="AKW249" s="11"/>
      <c r="AKX249" s="11"/>
      <c r="AKY249" s="11"/>
      <c r="AKZ249" s="11"/>
      <c r="ALA249" s="11"/>
      <c r="ALB249" s="11"/>
      <c r="ALC249" s="11"/>
      <c r="ALD249" s="11"/>
      <c r="ALE249" s="11"/>
      <c r="ALF249" s="11"/>
      <c r="ALG249" s="11"/>
      <c r="ALH249" s="11"/>
      <c r="ALI249" s="11"/>
      <c r="ALJ249" s="11"/>
      <c r="ALK249" s="11"/>
      <c r="ALL249" s="11"/>
      <c r="ALM249" s="11"/>
      <c r="ALN249" s="11"/>
      <c r="ALO249" s="11"/>
      <c r="ALP249" s="11"/>
      <c r="ALQ249" s="11"/>
      <c r="ALR249" s="11"/>
      <c r="ALS249" s="11"/>
      <c r="ALT249" s="11"/>
      <c r="ALU249" s="11"/>
      <c r="ALV249" s="11"/>
      <c r="ALW249" s="11"/>
      <c r="ALX249" s="11"/>
      <c r="ALY249" s="11"/>
      <c r="ALZ249" s="11"/>
      <c r="AMA249" s="11"/>
    </row>
    <row r="250" spans="1:1015" ht="12.75" customHeight="1">
      <c r="A250" s="9" t="s">
        <v>347</v>
      </c>
      <c r="B250" s="5" t="s">
        <v>347</v>
      </c>
      <c r="C250" s="9" t="s">
        <v>262</v>
      </c>
      <c r="D250" s="8"/>
      <c r="E250" s="9" t="s">
        <v>118</v>
      </c>
      <c r="F250" s="8" t="s">
        <v>17</v>
      </c>
      <c r="G250" s="8" t="s">
        <v>187</v>
      </c>
      <c r="H250" s="10">
        <v>0</v>
      </c>
      <c r="I250" s="10">
        <v>1490.4</v>
      </c>
      <c r="J250" s="10">
        <v>0</v>
      </c>
      <c r="K250" s="10">
        <v>0</v>
      </c>
      <c r="L250" s="7">
        <v>0</v>
      </c>
      <c r="M250" s="10">
        <v>0</v>
      </c>
      <c r="N250" s="10">
        <v>0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  <c r="SK250" s="11"/>
      <c r="SL250" s="11"/>
      <c r="SM250" s="11"/>
      <c r="SN250" s="11"/>
      <c r="SO250" s="11"/>
      <c r="SP250" s="11"/>
      <c r="SQ250" s="11"/>
      <c r="SR250" s="11"/>
      <c r="SS250" s="11"/>
      <c r="ST250" s="11"/>
      <c r="SU250" s="11"/>
      <c r="SV250" s="11"/>
      <c r="SW250" s="11"/>
      <c r="SX250" s="11"/>
      <c r="SY250" s="11"/>
      <c r="SZ250" s="11"/>
      <c r="TA250" s="11"/>
      <c r="TB250" s="11"/>
      <c r="TC250" s="11"/>
      <c r="TD250" s="11"/>
      <c r="TE250" s="11"/>
      <c r="TF250" s="11"/>
      <c r="TG250" s="11"/>
      <c r="TH250" s="11"/>
      <c r="TI250" s="11"/>
      <c r="TJ250" s="11"/>
      <c r="TK250" s="11"/>
      <c r="TL250" s="11"/>
      <c r="TM250" s="11"/>
      <c r="TN250" s="11"/>
      <c r="TO250" s="11"/>
      <c r="TP250" s="11"/>
      <c r="TQ250" s="11"/>
      <c r="TR250" s="11"/>
      <c r="TS250" s="11"/>
      <c r="TT250" s="11"/>
      <c r="TU250" s="11"/>
      <c r="TV250" s="11"/>
      <c r="TW250" s="11"/>
      <c r="TX250" s="11"/>
      <c r="TY250" s="11"/>
      <c r="TZ250" s="11"/>
      <c r="UA250" s="11"/>
      <c r="UB250" s="11"/>
      <c r="UC250" s="11"/>
      <c r="UD250" s="11"/>
      <c r="UE250" s="11"/>
      <c r="UF250" s="11"/>
      <c r="UG250" s="11"/>
      <c r="UH250" s="11"/>
      <c r="UI250" s="11"/>
      <c r="UJ250" s="11"/>
      <c r="UK250" s="11"/>
      <c r="UL250" s="11"/>
      <c r="UM250" s="11"/>
      <c r="UN250" s="11"/>
      <c r="UO250" s="11"/>
      <c r="UP250" s="11"/>
      <c r="UQ250" s="11"/>
      <c r="UR250" s="11"/>
      <c r="US250" s="11"/>
      <c r="UT250" s="11"/>
      <c r="UU250" s="11"/>
      <c r="UV250" s="11"/>
      <c r="UW250" s="11"/>
      <c r="UX250" s="11"/>
      <c r="UY250" s="11"/>
      <c r="UZ250" s="11"/>
      <c r="VA250" s="11"/>
      <c r="VB250" s="11"/>
      <c r="VC250" s="11"/>
      <c r="VD250" s="11"/>
      <c r="VE250" s="11"/>
      <c r="VF250" s="11"/>
      <c r="VG250" s="11"/>
      <c r="VH250" s="11"/>
      <c r="VI250" s="11"/>
      <c r="VJ250" s="11"/>
      <c r="VK250" s="11"/>
      <c r="VL250" s="11"/>
      <c r="VM250" s="11"/>
      <c r="VN250" s="11"/>
      <c r="VO250" s="11"/>
      <c r="VP250" s="11"/>
      <c r="VQ250" s="11"/>
      <c r="VR250" s="11"/>
      <c r="VS250" s="11"/>
      <c r="VT250" s="11"/>
      <c r="VU250" s="11"/>
      <c r="VV250" s="11"/>
      <c r="VW250" s="11"/>
      <c r="VX250" s="11"/>
      <c r="VY250" s="11"/>
      <c r="VZ250" s="11"/>
      <c r="WA250" s="11"/>
      <c r="WB250" s="11"/>
      <c r="WC250" s="11"/>
      <c r="WD250" s="11"/>
      <c r="WE250" s="11"/>
      <c r="WF250" s="11"/>
      <c r="WG250" s="11"/>
      <c r="WH250" s="11"/>
      <c r="WI250" s="11"/>
      <c r="WJ250" s="11"/>
      <c r="WK250" s="11"/>
      <c r="WL250" s="11"/>
      <c r="WM250" s="11"/>
      <c r="WN250" s="11"/>
      <c r="WO250" s="11"/>
      <c r="WP250" s="11"/>
      <c r="WQ250" s="11"/>
      <c r="WR250" s="11"/>
      <c r="WS250" s="11"/>
      <c r="WT250" s="11"/>
      <c r="WU250" s="11"/>
      <c r="WV250" s="11"/>
      <c r="WW250" s="11"/>
      <c r="WX250" s="11"/>
      <c r="WY250" s="11"/>
      <c r="WZ250" s="11"/>
      <c r="XA250" s="11"/>
      <c r="XB250" s="11"/>
      <c r="XC250" s="11"/>
      <c r="XD250" s="11"/>
      <c r="XE250" s="11"/>
      <c r="XF250" s="11"/>
      <c r="XG250" s="11"/>
      <c r="XH250" s="11"/>
      <c r="XI250" s="11"/>
      <c r="XJ250" s="11"/>
      <c r="XK250" s="11"/>
      <c r="XL250" s="11"/>
      <c r="XM250" s="11"/>
      <c r="XN250" s="11"/>
      <c r="XO250" s="11"/>
      <c r="XP250" s="11"/>
      <c r="XQ250" s="11"/>
      <c r="XR250" s="11"/>
      <c r="XS250" s="11"/>
      <c r="XT250" s="11"/>
      <c r="XU250" s="11"/>
      <c r="XV250" s="11"/>
      <c r="XW250" s="11"/>
      <c r="XX250" s="11"/>
      <c r="XY250" s="11"/>
      <c r="XZ250" s="11"/>
      <c r="YA250" s="11"/>
      <c r="YB250" s="11"/>
      <c r="YC250" s="11"/>
      <c r="YD250" s="11"/>
      <c r="YE250" s="11"/>
      <c r="YF250" s="11"/>
      <c r="YG250" s="11"/>
      <c r="YH250" s="11"/>
      <c r="YI250" s="11"/>
      <c r="YJ250" s="11"/>
      <c r="YK250" s="11"/>
      <c r="YL250" s="11"/>
      <c r="YM250" s="11"/>
      <c r="YN250" s="11"/>
      <c r="YO250" s="11"/>
      <c r="YP250" s="11"/>
      <c r="YQ250" s="11"/>
      <c r="YR250" s="11"/>
      <c r="YS250" s="11"/>
      <c r="YT250" s="11"/>
      <c r="YU250" s="11"/>
      <c r="YV250" s="11"/>
      <c r="YW250" s="11"/>
      <c r="YX250" s="11"/>
      <c r="YY250" s="11"/>
      <c r="YZ250" s="11"/>
      <c r="ZA250" s="11"/>
      <c r="ZB250" s="11"/>
      <c r="ZC250" s="11"/>
      <c r="ZD250" s="11"/>
      <c r="ZE250" s="11"/>
      <c r="ZF250" s="11"/>
      <c r="ZG250" s="11"/>
      <c r="ZH250" s="11"/>
      <c r="ZI250" s="11"/>
      <c r="ZJ250" s="11"/>
      <c r="ZK250" s="11"/>
      <c r="ZL250" s="11"/>
      <c r="ZM250" s="11"/>
      <c r="ZN250" s="11"/>
      <c r="ZO250" s="11"/>
      <c r="ZP250" s="11"/>
      <c r="ZQ250" s="11"/>
      <c r="ZR250" s="11"/>
      <c r="ZS250" s="11"/>
      <c r="ZT250" s="11"/>
      <c r="ZU250" s="11"/>
      <c r="ZV250" s="11"/>
      <c r="ZW250" s="11"/>
      <c r="ZX250" s="11"/>
      <c r="ZY250" s="11"/>
      <c r="ZZ250" s="11"/>
      <c r="AAA250" s="11"/>
      <c r="AAB250" s="11"/>
      <c r="AAC250" s="11"/>
      <c r="AAD250" s="11"/>
      <c r="AAE250" s="11"/>
      <c r="AAF250" s="11"/>
      <c r="AAG250" s="11"/>
      <c r="AAH250" s="11"/>
      <c r="AAI250" s="11"/>
      <c r="AAJ250" s="11"/>
      <c r="AAK250" s="11"/>
      <c r="AAL250" s="11"/>
      <c r="AAM250" s="11"/>
      <c r="AAN250" s="11"/>
      <c r="AAO250" s="11"/>
      <c r="AAP250" s="11"/>
      <c r="AAQ250" s="11"/>
      <c r="AAR250" s="11"/>
      <c r="AAS250" s="11"/>
      <c r="AAT250" s="11"/>
      <c r="AAU250" s="11"/>
      <c r="AAV250" s="11"/>
      <c r="AAW250" s="11"/>
      <c r="AAX250" s="11"/>
      <c r="AAY250" s="11"/>
      <c r="AAZ250" s="11"/>
      <c r="ABA250" s="11"/>
      <c r="ABB250" s="11"/>
      <c r="ABC250" s="11"/>
      <c r="ABD250" s="11"/>
      <c r="ABE250" s="11"/>
      <c r="ABF250" s="11"/>
      <c r="ABG250" s="11"/>
      <c r="ABH250" s="11"/>
      <c r="ABI250" s="11"/>
      <c r="ABJ250" s="11"/>
      <c r="ABK250" s="11"/>
      <c r="ABL250" s="11"/>
      <c r="ABM250" s="11"/>
      <c r="ABN250" s="11"/>
      <c r="ABO250" s="11"/>
      <c r="ABP250" s="11"/>
      <c r="ABQ250" s="11"/>
      <c r="ABR250" s="11"/>
      <c r="ABS250" s="11"/>
      <c r="ABT250" s="11"/>
      <c r="ABU250" s="11"/>
      <c r="ABV250" s="11"/>
      <c r="ABW250" s="11"/>
      <c r="ABX250" s="11"/>
      <c r="ABY250" s="11"/>
      <c r="ABZ250" s="11"/>
      <c r="ACA250" s="11"/>
      <c r="ACB250" s="11"/>
      <c r="ACC250" s="11"/>
      <c r="ACD250" s="11"/>
      <c r="ACE250" s="11"/>
      <c r="ACF250" s="11"/>
      <c r="ACG250" s="11"/>
      <c r="ACH250" s="11"/>
      <c r="ACI250" s="11"/>
      <c r="ACJ250" s="11"/>
      <c r="ACK250" s="11"/>
      <c r="ACL250" s="11"/>
      <c r="ACM250" s="11"/>
      <c r="ACN250" s="11"/>
      <c r="ACO250" s="11"/>
      <c r="ACP250" s="11"/>
      <c r="ACQ250" s="11"/>
      <c r="ACR250" s="11"/>
      <c r="ACS250" s="11"/>
      <c r="ACT250" s="11"/>
      <c r="ACU250" s="11"/>
      <c r="ACV250" s="11"/>
      <c r="ACW250" s="11"/>
      <c r="ACX250" s="11"/>
      <c r="ACY250" s="11"/>
      <c r="ACZ250" s="11"/>
      <c r="ADA250" s="11"/>
      <c r="ADB250" s="11"/>
      <c r="ADC250" s="11"/>
      <c r="ADD250" s="11"/>
      <c r="ADE250" s="11"/>
      <c r="ADF250" s="11"/>
      <c r="ADG250" s="11"/>
      <c r="ADH250" s="11"/>
      <c r="ADI250" s="11"/>
      <c r="ADJ250" s="11"/>
      <c r="ADK250" s="11"/>
      <c r="ADL250" s="11"/>
      <c r="ADM250" s="11"/>
      <c r="ADN250" s="11"/>
      <c r="ADO250" s="11"/>
      <c r="ADP250" s="11"/>
      <c r="ADQ250" s="11"/>
      <c r="ADR250" s="11"/>
      <c r="ADS250" s="11"/>
      <c r="ADT250" s="11"/>
      <c r="ADU250" s="11"/>
      <c r="ADV250" s="11"/>
      <c r="ADW250" s="11"/>
      <c r="ADX250" s="11"/>
      <c r="ADY250" s="11"/>
      <c r="ADZ250" s="11"/>
      <c r="AEA250" s="11"/>
      <c r="AEB250" s="11"/>
      <c r="AEC250" s="11"/>
      <c r="AED250" s="11"/>
      <c r="AEE250" s="11"/>
      <c r="AEF250" s="11"/>
      <c r="AEG250" s="11"/>
      <c r="AEH250" s="11"/>
      <c r="AEI250" s="11"/>
      <c r="AEJ250" s="11"/>
      <c r="AEK250" s="11"/>
      <c r="AEL250" s="11"/>
      <c r="AEM250" s="11"/>
      <c r="AEN250" s="11"/>
      <c r="AEO250" s="11"/>
      <c r="AEP250" s="11"/>
      <c r="AEQ250" s="11"/>
      <c r="AER250" s="11"/>
      <c r="AES250" s="11"/>
      <c r="AET250" s="11"/>
      <c r="AEU250" s="11"/>
      <c r="AEV250" s="11"/>
      <c r="AEW250" s="11"/>
      <c r="AEX250" s="11"/>
      <c r="AEY250" s="11"/>
      <c r="AEZ250" s="11"/>
      <c r="AFA250" s="11"/>
      <c r="AFB250" s="11"/>
      <c r="AFC250" s="11"/>
      <c r="AFD250" s="11"/>
      <c r="AFE250" s="11"/>
      <c r="AFF250" s="11"/>
      <c r="AFG250" s="11"/>
      <c r="AFH250" s="11"/>
      <c r="AFI250" s="11"/>
      <c r="AFJ250" s="11"/>
      <c r="AFK250" s="11"/>
      <c r="AFL250" s="11"/>
      <c r="AFM250" s="11"/>
      <c r="AFN250" s="11"/>
      <c r="AFO250" s="11"/>
      <c r="AFP250" s="11"/>
      <c r="AFQ250" s="11"/>
      <c r="AFR250" s="11"/>
      <c r="AFS250" s="11"/>
      <c r="AFT250" s="11"/>
      <c r="AFU250" s="11"/>
      <c r="AFV250" s="11"/>
      <c r="AFW250" s="11"/>
      <c r="AFX250" s="11"/>
      <c r="AFY250" s="11"/>
      <c r="AFZ250" s="11"/>
      <c r="AGA250" s="11"/>
      <c r="AGB250" s="11"/>
      <c r="AGC250" s="11"/>
      <c r="AGD250" s="11"/>
      <c r="AGE250" s="11"/>
      <c r="AGF250" s="11"/>
      <c r="AGG250" s="11"/>
      <c r="AGH250" s="11"/>
      <c r="AGI250" s="11"/>
      <c r="AGJ250" s="11"/>
      <c r="AGK250" s="11"/>
      <c r="AGL250" s="11"/>
      <c r="AGM250" s="11"/>
      <c r="AGN250" s="11"/>
      <c r="AGO250" s="11"/>
      <c r="AGP250" s="11"/>
      <c r="AGQ250" s="11"/>
      <c r="AGR250" s="11"/>
      <c r="AGS250" s="11"/>
      <c r="AGT250" s="11"/>
      <c r="AGU250" s="11"/>
      <c r="AGV250" s="11"/>
      <c r="AGW250" s="11"/>
      <c r="AGX250" s="11"/>
      <c r="AGY250" s="11"/>
      <c r="AGZ250" s="11"/>
      <c r="AHA250" s="11"/>
      <c r="AHB250" s="11"/>
      <c r="AHC250" s="11"/>
      <c r="AHD250" s="11"/>
      <c r="AHE250" s="11"/>
      <c r="AHF250" s="11"/>
      <c r="AHG250" s="11"/>
      <c r="AHH250" s="11"/>
      <c r="AHI250" s="11"/>
      <c r="AHJ250" s="11"/>
      <c r="AHK250" s="11"/>
      <c r="AHL250" s="11"/>
      <c r="AHM250" s="11"/>
      <c r="AHN250" s="11"/>
      <c r="AHO250" s="11"/>
      <c r="AHP250" s="11"/>
      <c r="AHQ250" s="11"/>
      <c r="AHR250" s="11"/>
      <c r="AHS250" s="11"/>
      <c r="AHT250" s="11"/>
      <c r="AHU250" s="11"/>
      <c r="AHV250" s="11"/>
      <c r="AHW250" s="11"/>
      <c r="AHX250" s="11"/>
      <c r="AHY250" s="11"/>
      <c r="AHZ250" s="11"/>
      <c r="AIA250" s="11"/>
      <c r="AIB250" s="11"/>
      <c r="AIC250" s="11"/>
      <c r="AID250" s="11"/>
      <c r="AIE250" s="11"/>
      <c r="AIF250" s="11"/>
      <c r="AIG250" s="11"/>
      <c r="AIH250" s="11"/>
      <c r="AII250" s="11"/>
      <c r="AIJ250" s="11"/>
      <c r="AIK250" s="11"/>
      <c r="AIL250" s="11"/>
      <c r="AIM250" s="11"/>
      <c r="AIN250" s="11"/>
      <c r="AIO250" s="11"/>
      <c r="AIP250" s="11"/>
      <c r="AIQ250" s="11"/>
      <c r="AIR250" s="11"/>
      <c r="AIS250" s="11"/>
      <c r="AIT250" s="11"/>
      <c r="AIU250" s="11"/>
      <c r="AIV250" s="11"/>
      <c r="AIW250" s="11"/>
      <c r="AIX250" s="11"/>
      <c r="AIY250" s="11"/>
      <c r="AIZ250" s="11"/>
      <c r="AJA250" s="11"/>
      <c r="AJB250" s="11"/>
      <c r="AJC250" s="11"/>
      <c r="AJD250" s="11"/>
      <c r="AJE250" s="11"/>
      <c r="AJF250" s="11"/>
      <c r="AJG250" s="11"/>
      <c r="AJH250" s="11"/>
      <c r="AJI250" s="11"/>
      <c r="AJJ250" s="11"/>
      <c r="AJK250" s="11"/>
      <c r="AJL250" s="11"/>
      <c r="AJM250" s="11"/>
      <c r="AJN250" s="11"/>
      <c r="AJO250" s="11"/>
      <c r="AJP250" s="11"/>
      <c r="AJQ250" s="11"/>
      <c r="AJR250" s="11"/>
      <c r="AJS250" s="11"/>
      <c r="AJT250" s="11"/>
      <c r="AJU250" s="11"/>
      <c r="AJV250" s="11"/>
      <c r="AJW250" s="11"/>
      <c r="AJX250" s="11"/>
      <c r="AJY250" s="11"/>
      <c r="AJZ250" s="11"/>
      <c r="AKA250" s="11"/>
      <c r="AKB250" s="11"/>
      <c r="AKC250" s="11"/>
      <c r="AKD250" s="11"/>
      <c r="AKE250" s="11"/>
      <c r="AKF250" s="11"/>
      <c r="AKG250" s="11"/>
      <c r="AKH250" s="11"/>
      <c r="AKI250" s="11"/>
      <c r="AKJ250" s="11"/>
      <c r="AKK250" s="11"/>
      <c r="AKL250" s="11"/>
      <c r="AKM250" s="11"/>
      <c r="AKN250" s="11"/>
      <c r="AKO250" s="11"/>
      <c r="AKP250" s="11"/>
      <c r="AKQ250" s="11"/>
      <c r="AKR250" s="11"/>
      <c r="AKS250" s="11"/>
      <c r="AKT250" s="11"/>
      <c r="AKU250" s="11"/>
      <c r="AKV250" s="11"/>
      <c r="AKW250" s="11"/>
      <c r="AKX250" s="11"/>
      <c r="AKY250" s="11"/>
      <c r="AKZ250" s="11"/>
      <c r="ALA250" s="11"/>
      <c r="ALB250" s="11"/>
      <c r="ALC250" s="11"/>
      <c r="ALD250" s="11"/>
      <c r="ALE250" s="11"/>
      <c r="ALF250" s="11"/>
      <c r="ALG250" s="11"/>
      <c r="ALH250" s="11"/>
      <c r="ALI250" s="11"/>
      <c r="ALJ250" s="11"/>
      <c r="ALK250" s="11"/>
      <c r="ALL250" s="11"/>
      <c r="ALM250" s="11"/>
      <c r="ALN250" s="11"/>
      <c r="ALO250" s="11"/>
      <c r="ALP250" s="11"/>
      <c r="ALQ250" s="11"/>
      <c r="ALR250" s="11"/>
      <c r="ALS250" s="11"/>
      <c r="ALT250" s="11"/>
      <c r="ALU250" s="11"/>
      <c r="ALV250" s="11"/>
      <c r="ALW250" s="11"/>
      <c r="ALX250" s="11"/>
      <c r="ALY250" s="11"/>
      <c r="ALZ250" s="11"/>
      <c r="AMA250" s="11"/>
    </row>
    <row r="251" spans="1:1015" ht="12.75" customHeight="1">
      <c r="A251" s="9" t="s">
        <v>347</v>
      </c>
      <c r="B251" s="5" t="s">
        <v>347</v>
      </c>
      <c r="C251" s="9" t="s">
        <v>173</v>
      </c>
      <c r="D251" s="8">
        <v>1</v>
      </c>
      <c r="E251" s="9" t="s">
        <v>118</v>
      </c>
      <c r="F251" s="8" t="s">
        <v>17</v>
      </c>
      <c r="G251" s="8" t="s">
        <v>353</v>
      </c>
      <c r="H251" s="10">
        <v>258</v>
      </c>
      <c r="I251" s="10">
        <v>648</v>
      </c>
      <c r="J251" s="10">
        <v>200</v>
      </c>
      <c r="K251" s="10">
        <v>373.97</v>
      </c>
      <c r="L251" s="7">
        <v>200</v>
      </c>
      <c r="M251" s="10">
        <f t="shared" ref="M251:N254" si="35">L251</f>
        <v>200</v>
      </c>
      <c r="N251" s="10">
        <f t="shared" si="35"/>
        <v>200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  <c r="ABM251" s="11"/>
      <c r="ABN251" s="11"/>
      <c r="ABO251" s="11"/>
      <c r="ABP251" s="11"/>
      <c r="ABQ251" s="11"/>
      <c r="ABR251" s="11"/>
      <c r="ABS251" s="11"/>
      <c r="ABT251" s="11"/>
      <c r="ABU251" s="11"/>
      <c r="ABV251" s="11"/>
      <c r="ABW251" s="11"/>
      <c r="ABX251" s="11"/>
      <c r="ABY251" s="11"/>
      <c r="ABZ251" s="11"/>
      <c r="ACA251" s="11"/>
      <c r="ACB251" s="11"/>
      <c r="ACC251" s="11"/>
      <c r="ACD251" s="11"/>
      <c r="ACE251" s="11"/>
      <c r="ACF251" s="11"/>
      <c r="ACG251" s="11"/>
      <c r="ACH251" s="11"/>
      <c r="ACI251" s="11"/>
      <c r="ACJ251" s="11"/>
      <c r="ACK251" s="11"/>
      <c r="ACL251" s="11"/>
      <c r="ACM251" s="11"/>
      <c r="ACN251" s="11"/>
      <c r="ACO251" s="11"/>
      <c r="ACP251" s="11"/>
      <c r="ACQ251" s="11"/>
      <c r="ACR251" s="11"/>
      <c r="ACS251" s="11"/>
      <c r="ACT251" s="11"/>
      <c r="ACU251" s="11"/>
      <c r="ACV251" s="11"/>
      <c r="ACW251" s="11"/>
      <c r="ACX251" s="11"/>
      <c r="ACY251" s="11"/>
      <c r="ACZ251" s="11"/>
      <c r="ADA251" s="11"/>
      <c r="ADB251" s="11"/>
      <c r="ADC251" s="11"/>
      <c r="ADD251" s="11"/>
      <c r="ADE251" s="11"/>
      <c r="ADF251" s="11"/>
      <c r="ADG251" s="11"/>
      <c r="ADH251" s="11"/>
      <c r="ADI251" s="11"/>
      <c r="ADJ251" s="11"/>
      <c r="ADK251" s="11"/>
      <c r="ADL251" s="11"/>
      <c r="ADM251" s="11"/>
      <c r="ADN251" s="11"/>
      <c r="ADO251" s="11"/>
      <c r="ADP251" s="11"/>
      <c r="ADQ251" s="11"/>
      <c r="ADR251" s="11"/>
      <c r="ADS251" s="11"/>
      <c r="ADT251" s="11"/>
      <c r="ADU251" s="11"/>
      <c r="ADV251" s="11"/>
      <c r="ADW251" s="11"/>
      <c r="ADX251" s="11"/>
      <c r="ADY251" s="11"/>
      <c r="ADZ251" s="11"/>
      <c r="AEA251" s="11"/>
      <c r="AEB251" s="11"/>
      <c r="AEC251" s="11"/>
      <c r="AED251" s="11"/>
      <c r="AEE251" s="11"/>
      <c r="AEF251" s="11"/>
      <c r="AEG251" s="11"/>
      <c r="AEH251" s="11"/>
      <c r="AEI251" s="11"/>
      <c r="AEJ251" s="11"/>
      <c r="AEK251" s="11"/>
      <c r="AEL251" s="11"/>
      <c r="AEM251" s="11"/>
      <c r="AEN251" s="11"/>
      <c r="AEO251" s="11"/>
      <c r="AEP251" s="11"/>
      <c r="AEQ251" s="11"/>
      <c r="AER251" s="11"/>
      <c r="AES251" s="11"/>
      <c r="AET251" s="11"/>
      <c r="AEU251" s="11"/>
      <c r="AEV251" s="11"/>
      <c r="AEW251" s="11"/>
      <c r="AEX251" s="11"/>
      <c r="AEY251" s="11"/>
      <c r="AEZ251" s="11"/>
      <c r="AFA251" s="11"/>
      <c r="AFB251" s="11"/>
      <c r="AFC251" s="11"/>
      <c r="AFD251" s="11"/>
      <c r="AFE251" s="11"/>
      <c r="AFF251" s="11"/>
      <c r="AFG251" s="11"/>
      <c r="AFH251" s="11"/>
      <c r="AFI251" s="11"/>
      <c r="AFJ251" s="11"/>
      <c r="AFK251" s="11"/>
      <c r="AFL251" s="11"/>
      <c r="AFM251" s="11"/>
      <c r="AFN251" s="11"/>
      <c r="AFO251" s="11"/>
      <c r="AFP251" s="11"/>
      <c r="AFQ251" s="11"/>
      <c r="AFR251" s="11"/>
      <c r="AFS251" s="11"/>
      <c r="AFT251" s="11"/>
      <c r="AFU251" s="11"/>
      <c r="AFV251" s="11"/>
      <c r="AFW251" s="11"/>
      <c r="AFX251" s="11"/>
      <c r="AFY251" s="11"/>
      <c r="AFZ251" s="11"/>
      <c r="AGA251" s="11"/>
      <c r="AGB251" s="11"/>
      <c r="AGC251" s="11"/>
      <c r="AGD251" s="11"/>
      <c r="AGE251" s="11"/>
      <c r="AGF251" s="11"/>
      <c r="AGG251" s="11"/>
      <c r="AGH251" s="11"/>
      <c r="AGI251" s="11"/>
      <c r="AGJ251" s="11"/>
      <c r="AGK251" s="11"/>
      <c r="AGL251" s="11"/>
      <c r="AGM251" s="11"/>
      <c r="AGN251" s="11"/>
      <c r="AGO251" s="11"/>
      <c r="AGP251" s="11"/>
      <c r="AGQ251" s="11"/>
      <c r="AGR251" s="11"/>
      <c r="AGS251" s="11"/>
      <c r="AGT251" s="11"/>
      <c r="AGU251" s="11"/>
      <c r="AGV251" s="11"/>
      <c r="AGW251" s="11"/>
      <c r="AGX251" s="11"/>
      <c r="AGY251" s="11"/>
      <c r="AGZ251" s="11"/>
      <c r="AHA251" s="11"/>
      <c r="AHB251" s="11"/>
      <c r="AHC251" s="11"/>
      <c r="AHD251" s="11"/>
      <c r="AHE251" s="11"/>
      <c r="AHF251" s="11"/>
      <c r="AHG251" s="11"/>
      <c r="AHH251" s="11"/>
      <c r="AHI251" s="11"/>
      <c r="AHJ251" s="11"/>
      <c r="AHK251" s="11"/>
      <c r="AHL251" s="11"/>
      <c r="AHM251" s="11"/>
      <c r="AHN251" s="11"/>
      <c r="AHO251" s="11"/>
      <c r="AHP251" s="11"/>
      <c r="AHQ251" s="11"/>
      <c r="AHR251" s="11"/>
      <c r="AHS251" s="11"/>
      <c r="AHT251" s="11"/>
      <c r="AHU251" s="11"/>
      <c r="AHV251" s="11"/>
      <c r="AHW251" s="11"/>
      <c r="AHX251" s="11"/>
      <c r="AHY251" s="11"/>
      <c r="AHZ251" s="11"/>
      <c r="AIA251" s="11"/>
      <c r="AIB251" s="11"/>
      <c r="AIC251" s="11"/>
      <c r="AID251" s="11"/>
      <c r="AIE251" s="11"/>
      <c r="AIF251" s="11"/>
      <c r="AIG251" s="11"/>
      <c r="AIH251" s="11"/>
      <c r="AII251" s="11"/>
      <c r="AIJ251" s="11"/>
      <c r="AIK251" s="11"/>
      <c r="AIL251" s="11"/>
      <c r="AIM251" s="11"/>
      <c r="AIN251" s="11"/>
      <c r="AIO251" s="11"/>
      <c r="AIP251" s="11"/>
      <c r="AIQ251" s="11"/>
      <c r="AIR251" s="11"/>
      <c r="AIS251" s="11"/>
      <c r="AIT251" s="11"/>
      <c r="AIU251" s="11"/>
      <c r="AIV251" s="11"/>
      <c r="AIW251" s="11"/>
      <c r="AIX251" s="11"/>
      <c r="AIY251" s="11"/>
      <c r="AIZ251" s="11"/>
      <c r="AJA251" s="11"/>
      <c r="AJB251" s="11"/>
      <c r="AJC251" s="11"/>
      <c r="AJD251" s="11"/>
      <c r="AJE251" s="11"/>
      <c r="AJF251" s="11"/>
      <c r="AJG251" s="11"/>
      <c r="AJH251" s="11"/>
      <c r="AJI251" s="11"/>
      <c r="AJJ251" s="11"/>
      <c r="AJK251" s="11"/>
      <c r="AJL251" s="11"/>
      <c r="AJM251" s="11"/>
      <c r="AJN251" s="11"/>
      <c r="AJO251" s="11"/>
      <c r="AJP251" s="11"/>
      <c r="AJQ251" s="11"/>
      <c r="AJR251" s="11"/>
      <c r="AJS251" s="11"/>
      <c r="AJT251" s="11"/>
      <c r="AJU251" s="11"/>
      <c r="AJV251" s="11"/>
      <c r="AJW251" s="11"/>
      <c r="AJX251" s="11"/>
      <c r="AJY251" s="11"/>
      <c r="AJZ251" s="11"/>
      <c r="AKA251" s="11"/>
      <c r="AKB251" s="11"/>
      <c r="AKC251" s="11"/>
      <c r="AKD251" s="11"/>
      <c r="AKE251" s="11"/>
      <c r="AKF251" s="11"/>
      <c r="AKG251" s="11"/>
      <c r="AKH251" s="11"/>
      <c r="AKI251" s="11"/>
      <c r="AKJ251" s="11"/>
      <c r="AKK251" s="11"/>
      <c r="AKL251" s="11"/>
      <c r="AKM251" s="11"/>
      <c r="AKN251" s="11"/>
      <c r="AKO251" s="11"/>
      <c r="AKP251" s="11"/>
      <c r="AKQ251" s="11"/>
      <c r="AKR251" s="11"/>
      <c r="AKS251" s="11"/>
      <c r="AKT251" s="11"/>
      <c r="AKU251" s="11"/>
      <c r="AKV251" s="11"/>
      <c r="AKW251" s="11"/>
      <c r="AKX251" s="11"/>
      <c r="AKY251" s="11"/>
      <c r="AKZ251" s="11"/>
      <c r="ALA251" s="11"/>
      <c r="ALB251" s="11"/>
      <c r="ALC251" s="11"/>
      <c r="ALD251" s="11"/>
      <c r="ALE251" s="11"/>
      <c r="ALF251" s="11"/>
      <c r="ALG251" s="11"/>
      <c r="ALH251" s="11"/>
      <c r="ALI251" s="11"/>
      <c r="ALJ251" s="11"/>
      <c r="ALK251" s="11"/>
      <c r="ALL251" s="11"/>
      <c r="ALM251" s="11"/>
      <c r="ALN251" s="11"/>
      <c r="ALO251" s="11"/>
      <c r="ALP251" s="11"/>
      <c r="ALQ251" s="11"/>
      <c r="ALR251" s="11"/>
      <c r="ALS251" s="11"/>
      <c r="ALT251" s="11"/>
      <c r="ALU251" s="11"/>
      <c r="ALV251" s="11"/>
      <c r="ALW251" s="11"/>
      <c r="ALX251" s="11"/>
      <c r="ALY251" s="11"/>
      <c r="ALZ251" s="11"/>
      <c r="AMA251" s="11"/>
    </row>
    <row r="252" spans="1:1015" ht="12.75" customHeight="1">
      <c r="A252" s="9" t="s">
        <v>347</v>
      </c>
      <c r="B252" s="5" t="s">
        <v>347</v>
      </c>
      <c r="C252" s="9" t="s">
        <v>173</v>
      </c>
      <c r="D252" s="8"/>
      <c r="E252" s="9" t="s">
        <v>118</v>
      </c>
      <c r="F252" s="8" t="s">
        <v>17</v>
      </c>
      <c r="G252" s="8" t="s">
        <v>354</v>
      </c>
      <c r="H252" s="10">
        <v>0</v>
      </c>
      <c r="I252" s="10">
        <v>0</v>
      </c>
      <c r="J252" s="10">
        <v>0</v>
      </c>
      <c r="K252" s="10">
        <v>0</v>
      </c>
      <c r="L252" s="7">
        <v>100</v>
      </c>
      <c r="M252" s="10">
        <f t="shared" si="35"/>
        <v>100</v>
      </c>
      <c r="N252" s="10">
        <f t="shared" si="35"/>
        <v>100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  <c r="SK252" s="11"/>
      <c r="SL252" s="11"/>
      <c r="SM252" s="11"/>
      <c r="SN252" s="11"/>
      <c r="SO252" s="11"/>
      <c r="SP252" s="11"/>
      <c r="SQ252" s="11"/>
      <c r="SR252" s="11"/>
      <c r="SS252" s="11"/>
      <c r="ST252" s="11"/>
      <c r="SU252" s="11"/>
      <c r="SV252" s="11"/>
      <c r="SW252" s="11"/>
      <c r="SX252" s="11"/>
      <c r="SY252" s="11"/>
      <c r="SZ252" s="11"/>
      <c r="TA252" s="11"/>
      <c r="TB252" s="11"/>
      <c r="TC252" s="11"/>
      <c r="TD252" s="11"/>
      <c r="TE252" s="11"/>
      <c r="TF252" s="11"/>
      <c r="TG252" s="11"/>
      <c r="TH252" s="11"/>
      <c r="TI252" s="11"/>
      <c r="TJ252" s="11"/>
      <c r="TK252" s="11"/>
      <c r="TL252" s="11"/>
      <c r="TM252" s="11"/>
      <c r="TN252" s="11"/>
      <c r="TO252" s="11"/>
      <c r="TP252" s="11"/>
      <c r="TQ252" s="11"/>
      <c r="TR252" s="11"/>
      <c r="TS252" s="11"/>
      <c r="TT252" s="11"/>
      <c r="TU252" s="11"/>
      <c r="TV252" s="11"/>
      <c r="TW252" s="11"/>
      <c r="TX252" s="11"/>
      <c r="TY252" s="11"/>
      <c r="TZ252" s="11"/>
      <c r="UA252" s="11"/>
      <c r="UB252" s="11"/>
      <c r="UC252" s="11"/>
      <c r="UD252" s="11"/>
      <c r="UE252" s="11"/>
      <c r="UF252" s="11"/>
      <c r="UG252" s="11"/>
      <c r="UH252" s="11"/>
      <c r="UI252" s="11"/>
      <c r="UJ252" s="11"/>
      <c r="UK252" s="11"/>
      <c r="UL252" s="11"/>
      <c r="UM252" s="11"/>
      <c r="UN252" s="11"/>
      <c r="UO252" s="11"/>
      <c r="UP252" s="11"/>
      <c r="UQ252" s="11"/>
      <c r="UR252" s="11"/>
      <c r="US252" s="11"/>
      <c r="UT252" s="11"/>
      <c r="UU252" s="11"/>
      <c r="UV252" s="11"/>
      <c r="UW252" s="11"/>
      <c r="UX252" s="11"/>
      <c r="UY252" s="11"/>
      <c r="UZ252" s="11"/>
      <c r="VA252" s="11"/>
      <c r="VB252" s="11"/>
      <c r="VC252" s="11"/>
      <c r="VD252" s="11"/>
      <c r="VE252" s="11"/>
      <c r="VF252" s="11"/>
      <c r="VG252" s="11"/>
      <c r="VH252" s="11"/>
      <c r="VI252" s="11"/>
      <c r="VJ252" s="11"/>
      <c r="VK252" s="11"/>
      <c r="VL252" s="11"/>
      <c r="VM252" s="11"/>
      <c r="VN252" s="11"/>
      <c r="VO252" s="11"/>
      <c r="VP252" s="11"/>
      <c r="VQ252" s="11"/>
      <c r="VR252" s="11"/>
      <c r="VS252" s="11"/>
      <c r="VT252" s="11"/>
      <c r="VU252" s="11"/>
      <c r="VV252" s="11"/>
      <c r="VW252" s="11"/>
      <c r="VX252" s="11"/>
      <c r="VY252" s="11"/>
      <c r="VZ252" s="11"/>
      <c r="WA252" s="11"/>
      <c r="WB252" s="11"/>
      <c r="WC252" s="11"/>
      <c r="WD252" s="11"/>
      <c r="WE252" s="11"/>
      <c r="WF252" s="11"/>
      <c r="WG252" s="11"/>
      <c r="WH252" s="11"/>
      <c r="WI252" s="11"/>
      <c r="WJ252" s="11"/>
      <c r="WK252" s="11"/>
      <c r="WL252" s="11"/>
      <c r="WM252" s="11"/>
      <c r="WN252" s="11"/>
      <c r="WO252" s="11"/>
      <c r="WP252" s="11"/>
      <c r="WQ252" s="11"/>
      <c r="WR252" s="11"/>
      <c r="WS252" s="11"/>
      <c r="WT252" s="11"/>
      <c r="WU252" s="11"/>
      <c r="WV252" s="11"/>
      <c r="WW252" s="11"/>
      <c r="WX252" s="11"/>
      <c r="WY252" s="11"/>
      <c r="WZ252" s="11"/>
      <c r="XA252" s="11"/>
      <c r="XB252" s="11"/>
      <c r="XC252" s="11"/>
      <c r="XD252" s="11"/>
      <c r="XE252" s="11"/>
      <c r="XF252" s="11"/>
      <c r="XG252" s="11"/>
      <c r="XH252" s="11"/>
      <c r="XI252" s="11"/>
      <c r="XJ252" s="11"/>
      <c r="XK252" s="11"/>
      <c r="XL252" s="11"/>
      <c r="XM252" s="11"/>
      <c r="XN252" s="11"/>
      <c r="XO252" s="11"/>
      <c r="XP252" s="11"/>
      <c r="XQ252" s="11"/>
      <c r="XR252" s="11"/>
      <c r="XS252" s="11"/>
      <c r="XT252" s="11"/>
      <c r="XU252" s="11"/>
      <c r="XV252" s="11"/>
      <c r="XW252" s="11"/>
      <c r="XX252" s="11"/>
      <c r="XY252" s="11"/>
      <c r="XZ252" s="11"/>
      <c r="YA252" s="11"/>
      <c r="YB252" s="11"/>
      <c r="YC252" s="11"/>
      <c r="YD252" s="11"/>
      <c r="YE252" s="11"/>
      <c r="YF252" s="11"/>
      <c r="YG252" s="11"/>
      <c r="YH252" s="11"/>
      <c r="YI252" s="11"/>
      <c r="YJ252" s="11"/>
      <c r="YK252" s="11"/>
      <c r="YL252" s="11"/>
      <c r="YM252" s="11"/>
      <c r="YN252" s="11"/>
      <c r="YO252" s="11"/>
      <c r="YP252" s="11"/>
      <c r="YQ252" s="11"/>
      <c r="YR252" s="11"/>
      <c r="YS252" s="11"/>
      <c r="YT252" s="11"/>
      <c r="YU252" s="11"/>
      <c r="YV252" s="11"/>
      <c r="YW252" s="11"/>
      <c r="YX252" s="11"/>
      <c r="YY252" s="11"/>
      <c r="YZ252" s="11"/>
      <c r="ZA252" s="11"/>
      <c r="ZB252" s="11"/>
      <c r="ZC252" s="11"/>
      <c r="ZD252" s="11"/>
      <c r="ZE252" s="11"/>
      <c r="ZF252" s="11"/>
      <c r="ZG252" s="11"/>
      <c r="ZH252" s="11"/>
      <c r="ZI252" s="11"/>
      <c r="ZJ252" s="11"/>
      <c r="ZK252" s="11"/>
      <c r="ZL252" s="11"/>
      <c r="ZM252" s="11"/>
      <c r="ZN252" s="11"/>
      <c r="ZO252" s="11"/>
      <c r="ZP252" s="11"/>
      <c r="ZQ252" s="11"/>
      <c r="ZR252" s="11"/>
      <c r="ZS252" s="11"/>
      <c r="ZT252" s="11"/>
      <c r="ZU252" s="11"/>
      <c r="ZV252" s="11"/>
      <c r="ZW252" s="11"/>
      <c r="ZX252" s="11"/>
      <c r="ZY252" s="11"/>
      <c r="ZZ252" s="11"/>
      <c r="AAA252" s="11"/>
      <c r="AAB252" s="11"/>
      <c r="AAC252" s="11"/>
      <c r="AAD252" s="11"/>
      <c r="AAE252" s="11"/>
      <c r="AAF252" s="11"/>
      <c r="AAG252" s="11"/>
      <c r="AAH252" s="11"/>
      <c r="AAI252" s="11"/>
      <c r="AAJ252" s="11"/>
      <c r="AAK252" s="11"/>
      <c r="AAL252" s="11"/>
      <c r="AAM252" s="11"/>
      <c r="AAN252" s="11"/>
      <c r="AAO252" s="11"/>
      <c r="AAP252" s="11"/>
      <c r="AAQ252" s="11"/>
      <c r="AAR252" s="11"/>
      <c r="AAS252" s="11"/>
      <c r="AAT252" s="11"/>
      <c r="AAU252" s="11"/>
      <c r="AAV252" s="11"/>
      <c r="AAW252" s="11"/>
      <c r="AAX252" s="11"/>
      <c r="AAY252" s="11"/>
      <c r="AAZ252" s="11"/>
      <c r="ABA252" s="11"/>
      <c r="ABB252" s="11"/>
      <c r="ABC252" s="11"/>
      <c r="ABD252" s="11"/>
      <c r="ABE252" s="11"/>
      <c r="ABF252" s="11"/>
      <c r="ABG252" s="11"/>
      <c r="ABH252" s="11"/>
      <c r="ABI252" s="11"/>
      <c r="ABJ252" s="11"/>
      <c r="ABK252" s="11"/>
      <c r="ABL252" s="11"/>
      <c r="ABM252" s="11"/>
      <c r="ABN252" s="11"/>
      <c r="ABO252" s="11"/>
      <c r="ABP252" s="11"/>
      <c r="ABQ252" s="11"/>
      <c r="ABR252" s="11"/>
      <c r="ABS252" s="11"/>
      <c r="ABT252" s="11"/>
      <c r="ABU252" s="11"/>
      <c r="ABV252" s="11"/>
      <c r="ABW252" s="11"/>
      <c r="ABX252" s="11"/>
      <c r="ABY252" s="11"/>
      <c r="ABZ252" s="11"/>
      <c r="ACA252" s="11"/>
      <c r="ACB252" s="11"/>
      <c r="ACC252" s="11"/>
      <c r="ACD252" s="11"/>
      <c r="ACE252" s="11"/>
      <c r="ACF252" s="11"/>
      <c r="ACG252" s="11"/>
      <c r="ACH252" s="11"/>
      <c r="ACI252" s="11"/>
      <c r="ACJ252" s="11"/>
      <c r="ACK252" s="11"/>
      <c r="ACL252" s="11"/>
      <c r="ACM252" s="11"/>
      <c r="ACN252" s="11"/>
      <c r="ACO252" s="11"/>
      <c r="ACP252" s="11"/>
      <c r="ACQ252" s="11"/>
      <c r="ACR252" s="11"/>
      <c r="ACS252" s="11"/>
      <c r="ACT252" s="11"/>
      <c r="ACU252" s="11"/>
      <c r="ACV252" s="11"/>
      <c r="ACW252" s="11"/>
      <c r="ACX252" s="11"/>
      <c r="ACY252" s="11"/>
      <c r="ACZ252" s="11"/>
      <c r="ADA252" s="11"/>
      <c r="ADB252" s="11"/>
      <c r="ADC252" s="11"/>
      <c r="ADD252" s="11"/>
      <c r="ADE252" s="11"/>
      <c r="ADF252" s="11"/>
      <c r="ADG252" s="11"/>
      <c r="ADH252" s="11"/>
      <c r="ADI252" s="11"/>
      <c r="ADJ252" s="11"/>
      <c r="ADK252" s="11"/>
      <c r="ADL252" s="11"/>
      <c r="ADM252" s="11"/>
      <c r="ADN252" s="11"/>
      <c r="ADO252" s="11"/>
      <c r="ADP252" s="11"/>
      <c r="ADQ252" s="11"/>
      <c r="ADR252" s="11"/>
      <c r="ADS252" s="11"/>
      <c r="ADT252" s="11"/>
      <c r="ADU252" s="11"/>
      <c r="ADV252" s="11"/>
      <c r="ADW252" s="11"/>
      <c r="ADX252" s="11"/>
      <c r="ADY252" s="11"/>
      <c r="ADZ252" s="11"/>
      <c r="AEA252" s="11"/>
      <c r="AEB252" s="11"/>
      <c r="AEC252" s="11"/>
      <c r="AED252" s="11"/>
      <c r="AEE252" s="11"/>
      <c r="AEF252" s="11"/>
      <c r="AEG252" s="11"/>
      <c r="AEH252" s="11"/>
      <c r="AEI252" s="11"/>
      <c r="AEJ252" s="11"/>
      <c r="AEK252" s="11"/>
      <c r="AEL252" s="11"/>
      <c r="AEM252" s="11"/>
      <c r="AEN252" s="11"/>
      <c r="AEO252" s="11"/>
      <c r="AEP252" s="11"/>
      <c r="AEQ252" s="11"/>
      <c r="AER252" s="11"/>
      <c r="AES252" s="11"/>
      <c r="AET252" s="11"/>
      <c r="AEU252" s="11"/>
      <c r="AEV252" s="11"/>
      <c r="AEW252" s="11"/>
      <c r="AEX252" s="11"/>
      <c r="AEY252" s="11"/>
      <c r="AEZ252" s="11"/>
      <c r="AFA252" s="11"/>
      <c r="AFB252" s="11"/>
      <c r="AFC252" s="11"/>
      <c r="AFD252" s="11"/>
      <c r="AFE252" s="11"/>
      <c r="AFF252" s="11"/>
      <c r="AFG252" s="11"/>
      <c r="AFH252" s="11"/>
      <c r="AFI252" s="11"/>
      <c r="AFJ252" s="11"/>
      <c r="AFK252" s="11"/>
      <c r="AFL252" s="11"/>
      <c r="AFM252" s="11"/>
      <c r="AFN252" s="11"/>
      <c r="AFO252" s="11"/>
      <c r="AFP252" s="11"/>
      <c r="AFQ252" s="11"/>
      <c r="AFR252" s="11"/>
      <c r="AFS252" s="11"/>
      <c r="AFT252" s="11"/>
      <c r="AFU252" s="11"/>
      <c r="AFV252" s="11"/>
      <c r="AFW252" s="11"/>
      <c r="AFX252" s="11"/>
      <c r="AFY252" s="11"/>
      <c r="AFZ252" s="11"/>
      <c r="AGA252" s="11"/>
      <c r="AGB252" s="11"/>
      <c r="AGC252" s="11"/>
      <c r="AGD252" s="11"/>
      <c r="AGE252" s="11"/>
      <c r="AGF252" s="11"/>
      <c r="AGG252" s="11"/>
      <c r="AGH252" s="11"/>
      <c r="AGI252" s="11"/>
      <c r="AGJ252" s="11"/>
      <c r="AGK252" s="11"/>
      <c r="AGL252" s="11"/>
      <c r="AGM252" s="11"/>
      <c r="AGN252" s="11"/>
      <c r="AGO252" s="11"/>
      <c r="AGP252" s="11"/>
      <c r="AGQ252" s="11"/>
      <c r="AGR252" s="11"/>
      <c r="AGS252" s="11"/>
      <c r="AGT252" s="11"/>
      <c r="AGU252" s="11"/>
      <c r="AGV252" s="11"/>
      <c r="AGW252" s="11"/>
      <c r="AGX252" s="11"/>
      <c r="AGY252" s="11"/>
      <c r="AGZ252" s="11"/>
      <c r="AHA252" s="11"/>
      <c r="AHB252" s="11"/>
      <c r="AHC252" s="11"/>
      <c r="AHD252" s="11"/>
      <c r="AHE252" s="11"/>
      <c r="AHF252" s="11"/>
      <c r="AHG252" s="11"/>
      <c r="AHH252" s="11"/>
      <c r="AHI252" s="11"/>
      <c r="AHJ252" s="11"/>
      <c r="AHK252" s="11"/>
      <c r="AHL252" s="11"/>
      <c r="AHM252" s="11"/>
      <c r="AHN252" s="11"/>
      <c r="AHO252" s="11"/>
      <c r="AHP252" s="11"/>
      <c r="AHQ252" s="11"/>
      <c r="AHR252" s="11"/>
      <c r="AHS252" s="11"/>
      <c r="AHT252" s="11"/>
      <c r="AHU252" s="11"/>
      <c r="AHV252" s="11"/>
      <c r="AHW252" s="11"/>
      <c r="AHX252" s="11"/>
      <c r="AHY252" s="11"/>
      <c r="AHZ252" s="11"/>
      <c r="AIA252" s="11"/>
      <c r="AIB252" s="11"/>
      <c r="AIC252" s="11"/>
      <c r="AID252" s="11"/>
      <c r="AIE252" s="11"/>
      <c r="AIF252" s="11"/>
      <c r="AIG252" s="11"/>
      <c r="AIH252" s="11"/>
      <c r="AII252" s="11"/>
      <c r="AIJ252" s="11"/>
      <c r="AIK252" s="11"/>
      <c r="AIL252" s="11"/>
      <c r="AIM252" s="11"/>
      <c r="AIN252" s="11"/>
      <c r="AIO252" s="11"/>
      <c r="AIP252" s="11"/>
      <c r="AIQ252" s="11"/>
      <c r="AIR252" s="11"/>
      <c r="AIS252" s="11"/>
      <c r="AIT252" s="11"/>
      <c r="AIU252" s="11"/>
      <c r="AIV252" s="11"/>
      <c r="AIW252" s="11"/>
      <c r="AIX252" s="11"/>
      <c r="AIY252" s="11"/>
      <c r="AIZ252" s="11"/>
      <c r="AJA252" s="11"/>
      <c r="AJB252" s="11"/>
      <c r="AJC252" s="11"/>
      <c r="AJD252" s="11"/>
      <c r="AJE252" s="11"/>
      <c r="AJF252" s="11"/>
      <c r="AJG252" s="11"/>
      <c r="AJH252" s="11"/>
      <c r="AJI252" s="11"/>
      <c r="AJJ252" s="11"/>
      <c r="AJK252" s="11"/>
      <c r="AJL252" s="11"/>
      <c r="AJM252" s="11"/>
      <c r="AJN252" s="11"/>
      <c r="AJO252" s="11"/>
      <c r="AJP252" s="11"/>
      <c r="AJQ252" s="11"/>
      <c r="AJR252" s="11"/>
      <c r="AJS252" s="11"/>
      <c r="AJT252" s="11"/>
      <c r="AJU252" s="11"/>
      <c r="AJV252" s="11"/>
      <c r="AJW252" s="11"/>
      <c r="AJX252" s="11"/>
      <c r="AJY252" s="11"/>
      <c r="AJZ252" s="11"/>
      <c r="AKA252" s="11"/>
      <c r="AKB252" s="11"/>
      <c r="AKC252" s="11"/>
      <c r="AKD252" s="11"/>
      <c r="AKE252" s="11"/>
      <c r="AKF252" s="11"/>
      <c r="AKG252" s="11"/>
      <c r="AKH252" s="11"/>
      <c r="AKI252" s="11"/>
      <c r="AKJ252" s="11"/>
      <c r="AKK252" s="11"/>
      <c r="AKL252" s="11"/>
      <c r="AKM252" s="11"/>
      <c r="AKN252" s="11"/>
      <c r="AKO252" s="11"/>
      <c r="AKP252" s="11"/>
      <c r="AKQ252" s="11"/>
      <c r="AKR252" s="11"/>
      <c r="AKS252" s="11"/>
      <c r="AKT252" s="11"/>
      <c r="AKU252" s="11"/>
      <c r="AKV252" s="11"/>
      <c r="AKW252" s="11"/>
      <c r="AKX252" s="11"/>
      <c r="AKY252" s="11"/>
      <c r="AKZ252" s="11"/>
      <c r="ALA252" s="11"/>
      <c r="ALB252" s="11"/>
      <c r="ALC252" s="11"/>
      <c r="ALD252" s="11"/>
      <c r="ALE252" s="11"/>
      <c r="ALF252" s="11"/>
      <c r="ALG252" s="11"/>
      <c r="ALH252" s="11"/>
      <c r="ALI252" s="11"/>
      <c r="ALJ252" s="11"/>
      <c r="ALK252" s="11"/>
      <c r="ALL252" s="11"/>
      <c r="ALM252" s="11"/>
      <c r="ALN252" s="11"/>
      <c r="ALO252" s="11"/>
      <c r="ALP252" s="11"/>
      <c r="ALQ252" s="11"/>
      <c r="ALR252" s="11"/>
      <c r="ALS252" s="11"/>
      <c r="ALT252" s="11"/>
      <c r="ALU252" s="11"/>
      <c r="ALV252" s="11"/>
      <c r="ALW252" s="11"/>
      <c r="ALX252" s="11"/>
      <c r="ALY252" s="11"/>
      <c r="ALZ252" s="11"/>
      <c r="AMA252" s="11"/>
    </row>
    <row r="253" spans="1:1015" ht="12.75" customHeight="1">
      <c r="A253" s="9" t="s">
        <v>347</v>
      </c>
      <c r="B253" s="5" t="s">
        <v>347</v>
      </c>
      <c r="C253" s="9" t="s">
        <v>355</v>
      </c>
      <c r="D253" s="8"/>
      <c r="E253" s="9" t="s">
        <v>118</v>
      </c>
      <c r="F253" s="8" t="s">
        <v>17</v>
      </c>
      <c r="G253" s="8" t="s">
        <v>269</v>
      </c>
      <c r="H253" s="10">
        <v>0</v>
      </c>
      <c r="I253" s="10">
        <v>169.35</v>
      </c>
      <c r="J253" s="10">
        <v>100</v>
      </c>
      <c r="K253" s="10">
        <v>0</v>
      </c>
      <c r="L253" s="7">
        <v>100</v>
      </c>
      <c r="M253" s="10">
        <f t="shared" si="35"/>
        <v>100</v>
      </c>
      <c r="N253" s="10">
        <f t="shared" si="35"/>
        <v>100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  <c r="SK253" s="11"/>
      <c r="SL253" s="11"/>
      <c r="SM253" s="11"/>
      <c r="SN253" s="11"/>
      <c r="SO253" s="11"/>
      <c r="SP253" s="11"/>
      <c r="SQ253" s="11"/>
      <c r="SR253" s="11"/>
      <c r="SS253" s="11"/>
      <c r="ST253" s="11"/>
      <c r="SU253" s="11"/>
      <c r="SV253" s="11"/>
      <c r="SW253" s="11"/>
      <c r="SX253" s="11"/>
      <c r="SY253" s="11"/>
      <c r="SZ253" s="11"/>
      <c r="TA253" s="11"/>
      <c r="TB253" s="11"/>
      <c r="TC253" s="11"/>
      <c r="TD253" s="11"/>
      <c r="TE253" s="11"/>
      <c r="TF253" s="11"/>
      <c r="TG253" s="11"/>
      <c r="TH253" s="11"/>
      <c r="TI253" s="11"/>
      <c r="TJ253" s="11"/>
      <c r="TK253" s="11"/>
      <c r="TL253" s="11"/>
      <c r="TM253" s="11"/>
      <c r="TN253" s="11"/>
      <c r="TO253" s="11"/>
      <c r="TP253" s="11"/>
      <c r="TQ253" s="11"/>
      <c r="TR253" s="11"/>
      <c r="TS253" s="11"/>
      <c r="TT253" s="11"/>
      <c r="TU253" s="11"/>
      <c r="TV253" s="11"/>
      <c r="TW253" s="11"/>
      <c r="TX253" s="11"/>
      <c r="TY253" s="11"/>
      <c r="TZ253" s="11"/>
      <c r="UA253" s="11"/>
      <c r="UB253" s="11"/>
      <c r="UC253" s="11"/>
      <c r="UD253" s="11"/>
      <c r="UE253" s="11"/>
      <c r="UF253" s="11"/>
      <c r="UG253" s="11"/>
      <c r="UH253" s="11"/>
      <c r="UI253" s="11"/>
      <c r="UJ253" s="11"/>
      <c r="UK253" s="11"/>
      <c r="UL253" s="11"/>
      <c r="UM253" s="11"/>
      <c r="UN253" s="11"/>
      <c r="UO253" s="11"/>
      <c r="UP253" s="11"/>
      <c r="UQ253" s="11"/>
      <c r="UR253" s="11"/>
      <c r="US253" s="11"/>
      <c r="UT253" s="11"/>
      <c r="UU253" s="11"/>
      <c r="UV253" s="11"/>
      <c r="UW253" s="11"/>
      <c r="UX253" s="11"/>
      <c r="UY253" s="11"/>
      <c r="UZ253" s="11"/>
      <c r="VA253" s="11"/>
      <c r="VB253" s="11"/>
      <c r="VC253" s="11"/>
      <c r="VD253" s="11"/>
      <c r="VE253" s="11"/>
      <c r="VF253" s="11"/>
      <c r="VG253" s="11"/>
      <c r="VH253" s="11"/>
      <c r="VI253" s="11"/>
      <c r="VJ253" s="11"/>
      <c r="VK253" s="11"/>
      <c r="VL253" s="11"/>
      <c r="VM253" s="11"/>
      <c r="VN253" s="11"/>
      <c r="VO253" s="11"/>
      <c r="VP253" s="11"/>
      <c r="VQ253" s="11"/>
      <c r="VR253" s="11"/>
      <c r="VS253" s="11"/>
      <c r="VT253" s="11"/>
      <c r="VU253" s="11"/>
      <c r="VV253" s="11"/>
      <c r="VW253" s="11"/>
      <c r="VX253" s="11"/>
      <c r="VY253" s="11"/>
      <c r="VZ253" s="11"/>
      <c r="WA253" s="11"/>
      <c r="WB253" s="11"/>
      <c r="WC253" s="11"/>
      <c r="WD253" s="11"/>
      <c r="WE253" s="11"/>
      <c r="WF253" s="11"/>
      <c r="WG253" s="11"/>
      <c r="WH253" s="11"/>
      <c r="WI253" s="11"/>
      <c r="WJ253" s="11"/>
      <c r="WK253" s="11"/>
      <c r="WL253" s="11"/>
      <c r="WM253" s="11"/>
      <c r="WN253" s="11"/>
      <c r="WO253" s="11"/>
      <c r="WP253" s="11"/>
      <c r="WQ253" s="11"/>
      <c r="WR253" s="11"/>
      <c r="WS253" s="11"/>
      <c r="WT253" s="11"/>
      <c r="WU253" s="11"/>
      <c r="WV253" s="11"/>
      <c r="WW253" s="11"/>
      <c r="WX253" s="11"/>
      <c r="WY253" s="11"/>
      <c r="WZ253" s="11"/>
      <c r="XA253" s="11"/>
      <c r="XB253" s="11"/>
      <c r="XC253" s="11"/>
      <c r="XD253" s="11"/>
      <c r="XE253" s="11"/>
      <c r="XF253" s="11"/>
      <c r="XG253" s="11"/>
      <c r="XH253" s="11"/>
      <c r="XI253" s="11"/>
      <c r="XJ253" s="11"/>
      <c r="XK253" s="11"/>
      <c r="XL253" s="11"/>
      <c r="XM253" s="11"/>
      <c r="XN253" s="11"/>
      <c r="XO253" s="11"/>
      <c r="XP253" s="11"/>
      <c r="XQ253" s="11"/>
      <c r="XR253" s="11"/>
      <c r="XS253" s="11"/>
      <c r="XT253" s="11"/>
      <c r="XU253" s="11"/>
      <c r="XV253" s="11"/>
      <c r="XW253" s="11"/>
      <c r="XX253" s="11"/>
      <c r="XY253" s="11"/>
      <c r="XZ253" s="11"/>
      <c r="YA253" s="11"/>
      <c r="YB253" s="11"/>
      <c r="YC253" s="11"/>
      <c r="YD253" s="11"/>
      <c r="YE253" s="11"/>
      <c r="YF253" s="11"/>
      <c r="YG253" s="11"/>
      <c r="YH253" s="11"/>
      <c r="YI253" s="11"/>
      <c r="YJ253" s="11"/>
      <c r="YK253" s="11"/>
      <c r="YL253" s="11"/>
      <c r="YM253" s="11"/>
      <c r="YN253" s="11"/>
      <c r="YO253" s="11"/>
      <c r="YP253" s="11"/>
      <c r="YQ253" s="11"/>
      <c r="YR253" s="11"/>
      <c r="YS253" s="11"/>
      <c r="YT253" s="11"/>
      <c r="YU253" s="11"/>
      <c r="YV253" s="11"/>
      <c r="YW253" s="11"/>
      <c r="YX253" s="11"/>
      <c r="YY253" s="11"/>
      <c r="YZ253" s="11"/>
      <c r="ZA253" s="11"/>
      <c r="ZB253" s="11"/>
      <c r="ZC253" s="11"/>
      <c r="ZD253" s="11"/>
      <c r="ZE253" s="11"/>
      <c r="ZF253" s="11"/>
      <c r="ZG253" s="11"/>
      <c r="ZH253" s="11"/>
      <c r="ZI253" s="11"/>
      <c r="ZJ253" s="11"/>
      <c r="ZK253" s="11"/>
      <c r="ZL253" s="11"/>
      <c r="ZM253" s="11"/>
      <c r="ZN253" s="11"/>
      <c r="ZO253" s="11"/>
      <c r="ZP253" s="11"/>
      <c r="ZQ253" s="11"/>
      <c r="ZR253" s="11"/>
      <c r="ZS253" s="11"/>
      <c r="ZT253" s="11"/>
      <c r="ZU253" s="11"/>
      <c r="ZV253" s="11"/>
      <c r="ZW253" s="11"/>
      <c r="ZX253" s="11"/>
      <c r="ZY253" s="11"/>
      <c r="ZZ253" s="11"/>
      <c r="AAA253" s="11"/>
      <c r="AAB253" s="11"/>
      <c r="AAC253" s="11"/>
      <c r="AAD253" s="11"/>
      <c r="AAE253" s="11"/>
      <c r="AAF253" s="11"/>
      <c r="AAG253" s="11"/>
      <c r="AAH253" s="11"/>
      <c r="AAI253" s="11"/>
      <c r="AAJ253" s="11"/>
      <c r="AAK253" s="11"/>
      <c r="AAL253" s="11"/>
      <c r="AAM253" s="11"/>
      <c r="AAN253" s="11"/>
      <c r="AAO253" s="11"/>
      <c r="AAP253" s="11"/>
      <c r="AAQ253" s="11"/>
      <c r="AAR253" s="11"/>
      <c r="AAS253" s="11"/>
      <c r="AAT253" s="11"/>
      <c r="AAU253" s="11"/>
      <c r="AAV253" s="11"/>
      <c r="AAW253" s="11"/>
      <c r="AAX253" s="11"/>
      <c r="AAY253" s="11"/>
      <c r="AAZ253" s="11"/>
      <c r="ABA253" s="11"/>
      <c r="ABB253" s="11"/>
      <c r="ABC253" s="11"/>
      <c r="ABD253" s="11"/>
      <c r="ABE253" s="11"/>
      <c r="ABF253" s="11"/>
      <c r="ABG253" s="11"/>
      <c r="ABH253" s="11"/>
      <c r="ABI253" s="11"/>
      <c r="ABJ253" s="11"/>
      <c r="ABK253" s="11"/>
      <c r="ABL253" s="11"/>
      <c r="ABM253" s="11"/>
      <c r="ABN253" s="11"/>
      <c r="ABO253" s="11"/>
      <c r="ABP253" s="11"/>
      <c r="ABQ253" s="11"/>
      <c r="ABR253" s="11"/>
      <c r="ABS253" s="11"/>
      <c r="ABT253" s="11"/>
      <c r="ABU253" s="11"/>
      <c r="ABV253" s="11"/>
      <c r="ABW253" s="11"/>
      <c r="ABX253" s="11"/>
      <c r="ABY253" s="11"/>
      <c r="ABZ253" s="11"/>
      <c r="ACA253" s="11"/>
      <c r="ACB253" s="11"/>
      <c r="ACC253" s="11"/>
      <c r="ACD253" s="11"/>
      <c r="ACE253" s="11"/>
      <c r="ACF253" s="11"/>
      <c r="ACG253" s="11"/>
      <c r="ACH253" s="11"/>
      <c r="ACI253" s="11"/>
      <c r="ACJ253" s="11"/>
      <c r="ACK253" s="11"/>
      <c r="ACL253" s="11"/>
      <c r="ACM253" s="11"/>
      <c r="ACN253" s="11"/>
      <c r="ACO253" s="11"/>
      <c r="ACP253" s="11"/>
      <c r="ACQ253" s="11"/>
      <c r="ACR253" s="11"/>
      <c r="ACS253" s="11"/>
      <c r="ACT253" s="11"/>
      <c r="ACU253" s="11"/>
      <c r="ACV253" s="11"/>
      <c r="ACW253" s="11"/>
      <c r="ACX253" s="11"/>
      <c r="ACY253" s="11"/>
      <c r="ACZ253" s="11"/>
      <c r="ADA253" s="11"/>
      <c r="ADB253" s="11"/>
      <c r="ADC253" s="11"/>
      <c r="ADD253" s="11"/>
      <c r="ADE253" s="11"/>
      <c r="ADF253" s="11"/>
      <c r="ADG253" s="11"/>
      <c r="ADH253" s="11"/>
      <c r="ADI253" s="11"/>
      <c r="ADJ253" s="11"/>
      <c r="ADK253" s="11"/>
      <c r="ADL253" s="11"/>
      <c r="ADM253" s="11"/>
      <c r="ADN253" s="11"/>
      <c r="ADO253" s="11"/>
      <c r="ADP253" s="11"/>
      <c r="ADQ253" s="11"/>
      <c r="ADR253" s="11"/>
      <c r="ADS253" s="11"/>
      <c r="ADT253" s="11"/>
      <c r="ADU253" s="11"/>
      <c r="ADV253" s="11"/>
      <c r="ADW253" s="11"/>
      <c r="ADX253" s="11"/>
      <c r="ADY253" s="11"/>
      <c r="ADZ253" s="11"/>
      <c r="AEA253" s="11"/>
      <c r="AEB253" s="11"/>
      <c r="AEC253" s="11"/>
      <c r="AED253" s="11"/>
      <c r="AEE253" s="11"/>
      <c r="AEF253" s="11"/>
      <c r="AEG253" s="11"/>
      <c r="AEH253" s="11"/>
      <c r="AEI253" s="11"/>
      <c r="AEJ253" s="11"/>
      <c r="AEK253" s="11"/>
      <c r="AEL253" s="11"/>
      <c r="AEM253" s="11"/>
      <c r="AEN253" s="11"/>
      <c r="AEO253" s="11"/>
      <c r="AEP253" s="11"/>
      <c r="AEQ253" s="11"/>
      <c r="AER253" s="11"/>
      <c r="AES253" s="11"/>
      <c r="AET253" s="11"/>
      <c r="AEU253" s="11"/>
      <c r="AEV253" s="11"/>
      <c r="AEW253" s="11"/>
      <c r="AEX253" s="11"/>
      <c r="AEY253" s="11"/>
      <c r="AEZ253" s="11"/>
      <c r="AFA253" s="11"/>
      <c r="AFB253" s="11"/>
      <c r="AFC253" s="11"/>
      <c r="AFD253" s="11"/>
      <c r="AFE253" s="11"/>
      <c r="AFF253" s="11"/>
      <c r="AFG253" s="11"/>
      <c r="AFH253" s="11"/>
      <c r="AFI253" s="11"/>
      <c r="AFJ253" s="11"/>
      <c r="AFK253" s="11"/>
      <c r="AFL253" s="11"/>
      <c r="AFM253" s="11"/>
      <c r="AFN253" s="11"/>
      <c r="AFO253" s="11"/>
      <c r="AFP253" s="11"/>
      <c r="AFQ253" s="11"/>
      <c r="AFR253" s="11"/>
      <c r="AFS253" s="11"/>
      <c r="AFT253" s="11"/>
      <c r="AFU253" s="11"/>
      <c r="AFV253" s="11"/>
      <c r="AFW253" s="11"/>
      <c r="AFX253" s="11"/>
      <c r="AFY253" s="11"/>
      <c r="AFZ253" s="11"/>
      <c r="AGA253" s="11"/>
      <c r="AGB253" s="11"/>
      <c r="AGC253" s="11"/>
      <c r="AGD253" s="11"/>
      <c r="AGE253" s="11"/>
      <c r="AGF253" s="11"/>
      <c r="AGG253" s="11"/>
      <c r="AGH253" s="11"/>
      <c r="AGI253" s="11"/>
      <c r="AGJ253" s="11"/>
      <c r="AGK253" s="11"/>
      <c r="AGL253" s="11"/>
      <c r="AGM253" s="11"/>
      <c r="AGN253" s="11"/>
      <c r="AGO253" s="11"/>
      <c r="AGP253" s="11"/>
      <c r="AGQ253" s="11"/>
      <c r="AGR253" s="11"/>
      <c r="AGS253" s="11"/>
      <c r="AGT253" s="11"/>
      <c r="AGU253" s="11"/>
      <c r="AGV253" s="11"/>
      <c r="AGW253" s="11"/>
      <c r="AGX253" s="11"/>
      <c r="AGY253" s="11"/>
      <c r="AGZ253" s="11"/>
      <c r="AHA253" s="11"/>
      <c r="AHB253" s="11"/>
      <c r="AHC253" s="11"/>
      <c r="AHD253" s="11"/>
      <c r="AHE253" s="11"/>
      <c r="AHF253" s="11"/>
      <c r="AHG253" s="11"/>
      <c r="AHH253" s="11"/>
      <c r="AHI253" s="11"/>
      <c r="AHJ253" s="11"/>
      <c r="AHK253" s="11"/>
      <c r="AHL253" s="11"/>
      <c r="AHM253" s="11"/>
      <c r="AHN253" s="11"/>
      <c r="AHO253" s="11"/>
      <c r="AHP253" s="11"/>
      <c r="AHQ253" s="11"/>
      <c r="AHR253" s="11"/>
      <c r="AHS253" s="11"/>
      <c r="AHT253" s="11"/>
      <c r="AHU253" s="11"/>
      <c r="AHV253" s="11"/>
      <c r="AHW253" s="11"/>
      <c r="AHX253" s="11"/>
      <c r="AHY253" s="11"/>
      <c r="AHZ253" s="11"/>
      <c r="AIA253" s="11"/>
      <c r="AIB253" s="11"/>
      <c r="AIC253" s="11"/>
      <c r="AID253" s="11"/>
      <c r="AIE253" s="11"/>
      <c r="AIF253" s="11"/>
      <c r="AIG253" s="11"/>
      <c r="AIH253" s="11"/>
      <c r="AII253" s="11"/>
      <c r="AIJ253" s="11"/>
      <c r="AIK253" s="11"/>
      <c r="AIL253" s="11"/>
      <c r="AIM253" s="11"/>
      <c r="AIN253" s="11"/>
      <c r="AIO253" s="11"/>
      <c r="AIP253" s="11"/>
      <c r="AIQ253" s="11"/>
      <c r="AIR253" s="11"/>
      <c r="AIS253" s="11"/>
      <c r="AIT253" s="11"/>
      <c r="AIU253" s="11"/>
      <c r="AIV253" s="11"/>
      <c r="AIW253" s="11"/>
      <c r="AIX253" s="11"/>
      <c r="AIY253" s="11"/>
      <c r="AIZ253" s="11"/>
      <c r="AJA253" s="11"/>
      <c r="AJB253" s="11"/>
      <c r="AJC253" s="11"/>
      <c r="AJD253" s="11"/>
      <c r="AJE253" s="11"/>
      <c r="AJF253" s="11"/>
      <c r="AJG253" s="11"/>
      <c r="AJH253" s="11"/>
      <c r="AJI253" s="11"/>
      <c r="AJJ253" s="11"/>
      <c r="AJK253" s="11"/>
      <c r="AJL253" s="11"/>
      <c r="AJM253" s="11"/>
      <c r="AJN253" s="11"/>
      <c r="AJO253" s="11"/>
      <c r="AJP253" s="11"/>
      <c r="AJQ253" s="11"/>
      <c r="AJR253" s="11"/>
      <c r="AJS253" s="11"/>
      <c r="AJT253" s="11"/>
      <c r="AJU253" s="11"/>
      <c r="AJV253" s="11"/>
      <c r="AJW253" s="11"/>
      <c r="AJX253" s="11"/>
      <c r="AJY253" s="11"/>
      <c r="AJZ253" s="11"/>
      <c r="AKA253" s="11"/>
      <c r="AKB253" s="11"/>
      <c r="AKC253" s="11"/>
      <c r="AKD253" s="11"/>
      <c r="AKE253" s="11"/>
      <c r="AKF253" s="11"/>
      <c r="AKG253" s="11"/>
      <c r="AKH253" s="11"/>
      <c r="AKI253" s="11"/>
      <c r="AKJ253" s="11"/>
      <c r="AKK253" s="11"/>
      <c r="AKL253" s="11"/>
      <c r="AKM253" s="11"/>
      <c r="AKN253" s="11"/>
      <c r="AKO253" s="11"/>
      <c r="AKP253" s="11"/>
      <c r="AKQ253" s="11"/>
      <c r="AKR253" s="11"/>
      <c r="AKS253" s="11"/>
      <c r="AKT253" s="11"/>
      <c r="AKU253" s="11"/>
      <c r="AKV253" s="11"/>
      <c r="AKW253" s="11"/>
      <c r="AKX253" s="11"/>
      <c r="AKY253" s="11"/>
      <c r="AKZ253" s="11"/>
      <c r="ALA253" s="11"/>
      <c r="ALB253" s="11"/>
      <c r="ALC253" s="11"/>
      <c r="ALD253" s="11"/>
      <c r="ALE253" s="11"/>
      <c r="ALF253" s="11"/>
      <c r="ALG253" s="11"/>
      <c r="ALH253" s="11"/>
      <c r="ALI253" s="11"/>
      <c r="ALJ253" s="11"/>
      <c r="ALK253" s="11"/>
      <c r="ALL253" s="11"/>
      <c r="ALM253" s="11"/>
      <c r="ALN253" s="11"/>
      <c r="ALO253" s="11"/>
      <c r="ALP253" s="11"/>
      <c r="ALQ253" s="11"/>
      <c r="ALR253" s="11"/>
      <c r="ALS253" s="11"/>
      <c r="ALT253" s="11"/>
      <c r="ALU253" s="11"/>
      <c r="ALV253" s="11"/>
      <c r="ALW253" s="11"/>
      <c r="ALX253" s="11"/>
      <c r="ALY253" s="11"/>
      <c r="ALZ253" s="11"/>
      <c r="AMA253" s="11"/>
    </row>
    <row r="254" spans="1:1015" ht="12.75" customHeight="1">
      <c r="A254" s="9" t="s">
        <v>347</v>
      </c>
      <c r="B254" s="5" t="s">
        <v>347</v>
      </c>
      <c r="C254" s="9" t="s">
        <v>208</v>
      </c>
      <c r="D254" s="8"/>
      <c r="E254" s="9" t="s">
        <v>118</v>
      </c>
      <c r="F254" s="8" t="s">
        <v>17</v>
      </c>
      <c r="G254" s="8" t="s">
        <v>209</v>
      </c>
      <c r="H254" s="10">
        <v>34.9</v>
      </c>
      <c r="I254" s="10">
        <v>34.9</v>
      </c>
      <c r="J254" s="10">
        <v>0</v>
      </c>
      <c r="K254" s="10">
        <v>34.9</v>
      </c>
      <c r="L254" s="7">
        <v>35</v>
      </c>
      <c r="M254" s="10">
        <f t="shared" si="35"/>
        <v>35</v>
      </c>
      <c r="N254" s="10">
        <f t="shared" si="35"/>
        <v>35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  <c r="SK254" s="11"/>
      <c r="SL254" s="11"/>
      <c r="SM254" s="11"/>
      <c r="SN254" s="11"/>
      <c r="SO254" s="11"/>
      <c r="SP254" s="11"/>
      <c r="SQ254" s="11"/>
      <c r="SR254" s="11"/>
      <c r="SS254" s="11"/>
      <c r="ST254" s="11"/>
      <c r="SU254" s="11"/>
      <c r="SV254" s="11"/>
      <c r="SW254" s="11"/>
      <c r="SX254" s="11"/>
      <c r="SY254" s="11"/>
      <c r="SZ254" s="11"/>
      <c r="TA254" s="11"/>
      <c r="TB254" s="11"/>
      <c r="TC254" s="11"/>
      <c r="TD254" s="11"/>
      <c r="TE254" s="11"/>
      <c r="TF254" s="11"/>
      <c r="TG254" s="11"/>
      <c r="TH254" s="11"/>
      <c r="TI254" s="11"/>
      <c r="TJ254" s="11"/>
      <c r="TK254" s="11"/>
      <c r="TL254" s="11"/>
      <c r="TM254" s="11"/>
      <c r="TN254" s="11"/>
      <c r="TO254" s="11"/>
      <c r="TP254" s="11"/>
      <c r="TQ254" s="11"/>
      <c r="TR254" s="11"/>
      <c r="TS254" s="11"/>
      <c r="TT254" s="11"/>
      <c r="TU254" s="11"/>
      <c r="TV254" s="11"/>
      <c r="TW254" s="11"/>
      <c r="TX254" s="11"/>
      <c r="TY254" s="11"/>
      <c r="TZ254" s="11"/>
      <c r="UA254" s="11"/>
      <c r="UB254" s="11"/>
      <c r="UC254" s="11"/>
      <c r="UD254" s="11"/>
      <c r="UE254" s="11"/>
      <c r="UF254" s="11"/>
      <c r="UG254" s="11"/>
      <c r="UH254" s="11"/>
      <c r="UI254" s="11"/>
      <c r="UJ254" s="11"/>
      <c r="UK254" s="11"/>
      <c r="UL254" s="11"/>
      <c r="UM254" s="11"/>
      <c r="UN254" s="11"/>
      <c r="UO254" s="11"/>
      <c r="UP254" s="11"/>
      <c r="UQ254" s="11"/>
      <c r="UR254" s="11"/>
      <c r="US254" s="11"/>
      <c r="UT254" s="11"/>
      <c r="UU254" s="11"/>
      <c r="UV254" s="11"/>
      <c r="UW254" s="11"/>
      <c r="UX254" s="11"/>
      <c r="UY254" s="11"/>
      <c r="UZ254" s="11"/>
      <c r="VA254" s="11"/>
      <c r="VB254" s="11"/>
      <c r="VC254" s="11"/>
      <c r="VD254" s="11"/>
      <c r="VE254" s="11"/>
      <c r="VF254" s="11"/>
      <c r="VG254" s="11"/>
      <c r="VH254" s="11"/>
      <c r="VI254" s="11"/>
      <c r="VJ254" s="11"/>
      <c r="VK254" s="11"/>
      <c r="VL254" s="11"/>
      <c r="VM254" s="11"/>
      <c r="VN254" s="11"/>
      <c r="VO254" s="11"/>
      <c r="VP254" s="11"/>
      <c r="VQ254" s="11"/>
      <c r="VR254" s="11"/>
      <c r="VS254" s="11"/>
      <c r="VT254" s="11"/>
      <c r="VU254" s="11"/>
      <c r="VV254" s="11"/>
      <c r="VW254" s="11"/>
      <c r="VX254" s="11"/>
      <c r="VY254" s="11"/>
      <c r="VZ254" s="11"/>
      <c r="WA254" s="11"/>
      <c r="WB254" s="11"/>
      <c r="WC254" s="11"/>
      <c r="WD254" s="11"/>
      <c r="WE254" s="11"/>
      <c r="WF254" s="11"/>
      <c r="WG254" s="11"/>
      <c r="WH254" s="11"/>
      <c r="WI254" s="11"/>
      <c r="WJ254" s="11"/>
      <c r="WK254" s="11"/>
      <c r="WL254" s="11"/>
      <c r="WM254" s="11"/>
      <c r="WN254" s="11"/>
      <c r="WO254" s="11"/>
      <c r="WP254" s="11"/>
      <c r="WQ254" s="11"/>
      <c r="WR254" s="11"/>
      <c r="WS254" s="11"/>
      <c r="WT254" s="11"/>
      <c r="WU254" s="11"/>
      <c r="WV254" s="11"/>
      <c r="WW254" s="11"/>
      <c r="WX254" s="11"/>
      <c r="WY254" s="11"/>
      <c r="WZ254" s="11"/>
      <c r="XA254" s="11"/>
      <c r="XB254" s="11"/>
      <c r="XC254" s="11"/>
      <c r="XD254" s="11"/>
      <c r="XE254" s="11"/>
      <c r="XF254" s="11"/>
      <c r="XG254" s="11"/>
      <c r="XH254" s="11"/>
      <c r="XI254" s="11"/>
      <c r="XJ254" s="11"/>
      <c r="XK254" s="11"/>
      <c r="XL254" s="11"/>
      <c r="XM254" s="11"/>
      <c r="XN254" s="11"/>
      <c r="XO254" s="11"/>
      <c r="XP254" s="11"/>
      <c r="XQ254" s="11"/>
      <c r="XR254" s="11"/>
      <c r="XS254" s="11"/>
      <c r="XT254" s="11"/>
      <c r="XU254" s="11"/>
      <c r="XV254" s="11"/>
      <c r="XW254" s="11"/>
      <c r="XX254" s="11"/>
      <c r="XY254" s="11"/>
      <c r="XZ254" s="11"/>
      <c r="YA254" s="11"/>
      <c r="YB254" s="11"/>
      <c r="YC254" s="11"/>
      <c r="YD254" s="11"/>
      <c r="YE254" s="11"/>
      <c r="YF254" s="11"/>
      <c r="YG254" s="11"/>
      <c r="YH254" s="11"/>
      <c r="YI254" s="11"/>
      <c r="YJ254" s="11"/>
      <c r="YK254" s="11"/>
      <c r="YL254" s="11"/>
      <c r="YM254" s="11"/>
      <c r="YN254" s="11"/>
      <c r="YO254" s="11"/>
      <c r="YP254" s="11"/>
      <c r="YQ254" s="11"/>
      <c r="YR254" s="11"/>
      <c r="YS254" s="11"/>
      <c r="YT254" s="11"/>
      <c r="YU254" s="11"/>
      <c r="YV254" s="11"/>
      <c r="YW254" s="11"/>
      <c r="YX254" s="11"/>
      <c r="YY254" s="11"/>
      <c r="YZ254" s="11"/>
      <c r="ZA254" s="11"/>
      <c r="ZB254" s="11"/>
      <c r="ZC254" s="11"/>
      <c r="ZD254" s="11"/>
      <c r="ZE254" s="11"/>
      <c r="ZF254" s="11"/>
      <c r="ZG254" s="11"/>
      <c r="ZH254" s="11"/>
      <c r="ZI254" s="11"/>
      <c r="ZJ254" s="11"/>
      <c r="ZK254" s="11"/>
      <c r="ZL254" s="11"/>
      <c r="ZM254" s="11"/>
      <c r="ZN254" s="11"/>
      <c r="ZO254" s="11"/>
      <c r="ZP254" s="11"/>
      <c r="ZQ254" s="11"/>
      <c r="ZR254" s="11"/>
      <c r="ZS254" s="11"/>
      <c r="ZT254" s="11"/>
      <c r="ZU254" s="11"/>
      <c r="ZV254" s="11"/>
      <c r="ZW254" s="11"/>
      <c r="ZX254" s="11"/>
      <c r="ZY254" s="11"/>
      <c r="ZZ254" s="11"/>
      <c r="AAA254" s="11"/>
      <c r="AAB254" s="11"/>
      <c r="AAC254" s="11"/>
      <c r="AAD254" s="11"/>
      <c r="AAE254" s="11"/>
      <c r="AAF254" s="11"/>
      <c r="AAG254" s="11"/>
      <c r="AAH254" s="11"/>
      <c r="AAI254" s="11"/>
      <c r="AAJ254" s="11"/>
      <c r="AAK254" s="11"/>
      <c r="AAL254" s="11"/>
      <c r="AAM254" s="11"/>
      <c r="AAN254" s="11"/>
      <c r="AAO254" s="11"/>
      <c r="AAP254" s="11"/>
      <c r="AAQ254" s="11"/>
      <c r="AAR254" s="11"/>
      <c r="AAS254" s="11"/>
      <c r="AAT254" s="11"/>
      <c r="AAU254" s="11"/>
      <c r="AAV254" s="11"/>
      <c r="AAW254" s="11"/>
      <c r="AAX254" s="11"/>
      <c r="AAY254" s="11"/>
      <c r="AAZ254" s="11"/>
      <c r="ABA254" s="11"/>
      <c r="ABB254" s="11"/>
      <c r="ABC254" s="11"/>
      <c r="ABD254" s="11"/>
      <c r="ABE254" s="11"/>
      <c r="ABF254" s="11"/>
      <c r="ABG254" s="11"/>
      <c r="ABH254" s="11"/>
      <c r="ABI254" s="11"/>
      <c r="ABJ254" s="11"/>
      <c r="ABK254" s="11"/>
      <c r="ABL254" s="11"/>
      <c r="ABM254" s="11"/>
      <c r="ABN254" s="11"/>
      <c r="ABO254" s="11"/>
      <c r="ABP254" s="11"/>
      <c r="ABQ254" s="11"/>
      <c r="ABR254" s="11"/>
      <c r="ABS254" s="11"/>
      <c r="ABT254" s="11"/>
      <c r="ABU254" s="11"/>
      <c r="ABV254" s="11"/>
      <c r="ABW254" s="11"/>
      <c r="ABX254" s="11"/>
      <c r="ABY254" s="11"/>
      <c r="ABZ254" s="11"/>
      <c r="ACA254" s="11"/>
      <c r="ACB254" s="11"/>
      <c r="ACC254" s="11"/>
      <c r="ACD254" s="11"/>
      <c r="ACE254" s="11"/>
      <c r="ACF254" s="11"/>
      <c r="ACG254" s="11"/>
      <c r="ACH254" s="11"/>
      <c r="ACI254" s="11"/>
      <c r="ACJ254" s="11"/>
      <c r="ACK254" s="11"/>
      <c r="ACL254" s="11"/>
      <c r="ACM254" s="11"/>
      <c r="ACN254" s="11"/>
      <c r="ACO254" s="11"/>
      <c r="ACP254" s="11"/>
      <c r="ACQ254" s="11"/>
      <c r="ACR254" s="11"/>
      <c r="ACS254" s="11"/>
      <c r="ACT254" s="11"/>
      <c r="ACU254" s="11"/>
      <c r="ACV254" s="11"/>
      <c r="ACW254" s="11"/>
      <c r="ACX254" s="11"/>
      <c r="ACY254" s="11"/>
      <c r="ACZ254" s="11"/>
      <c r="ADA254" s="11"/>
      <c r="ADB254" s="11"/>
      <c r="ADC254" s="11"/>
      <c r="ADD254" s="11"/>
      <c r="ADE254" s="11"/>
      <c r="ADF254" s="11"/>
      <c r="ADG254" s="11"/>
      <c r="ADH254" s="11"/>
      <c r="ADI254" s="11"/>
      <c r="ADJ254" s="11"/>
      <c r="ADK254" s="11"/>
      <c r="ADL254" s="11"/>
      <c r="ADM254" s="11"/>
      <c r="ADN254" s="11"/>
      <c r="ADO254" s="11"/>
      <c r="ADP254" s="11"/>
      <c r="ADQ254" s="11"/>
      <c r="ADR254" s="11"/>
      <c r="ADS254" s="11"/>
      <c r="ADT254" s="11"/>
      <c r="ADU254" s="11"/>
      <c r="ADV254" s="11"/>
      <c r="ADW254" s="11"/>
      <c r="ADX254" s="11"/>
      <c r="ADY254" s="11"/>
      <c r="ADZ254" s="11"/>
      <c r="AEA254" s="11"/>
      <c r="AEB254" s="11"/>
      <c r="AEC254" s="11"/>
      <c r="AED254" s="11"/>
      <c r="AEE254" s="11"/>
      <c r="AEF254" s="11"/>
      <c r="AEG254" s="11"/>
      <c r="AEH254" s="11"/>
      <c r="AEI254" s="11"/>
      <c r="AEJ254" s="11"/>
      <c r="AEK254" s="11"/>
      <c r="AEL254" s="11"/>
      <c r="AEM254" s="11"/>
      <c r="AEN254" s="11"/>
      <c r="AEO254" s="11"/>
      <c r="AEP254" s="11"/>
      <c r="AEQ254" s="11"/>
      <c r="AER254" s="11"/>
      <c r="AES254" s="11"/>
      <c r="AET254" s="11"/>
      <c r="AEU254" s="11"/>
      <c r="AEV254" s="11"/>
      <c r="AEW254" s="11"/>
      <c r="AEX254" s="11"/>
      <c r="AEY254" s="11"/>
      <c r="AEZ254" s="11"/>
      <c r="AFA254" s="11"/>
      <c r="AFB254" s="11"/>
      <c r="AFC254" s="11"/>
      <c r="AFD254" s="11"/>
      <c r="AFE254" s="11"/>
      <c r="AFF254" s="11"/>
      <c r="AFG254" s="11"/>
      <c r="AFH254" s="11"/>
      <c r="AFI254" s="11"/>
      <c r="AFJ254" s="11"/>
      <c r="AFK254" s="11"/>
      <c r="AFL254" s="11"/>
      <c r="AFM254" s="11"/>
      <c r="AFN254" s="11"/>
      <c r="AFO254" s="11"/>
      <c r="AFP254" s="11"/>
      <c r="AFQ254" s="11"/>
      <c r="AFR254" s="11"/>
      <c r="AFS254" s="11"/>
      <c r="AFT254" s="11"/>
      <c r="AFU254" s="11"/>
      <c r="AFV254" s="11"/>
      <c r="AFW254" s="11"/>
      <c r="AFX254" s="11"/>
      <c r="AFY254" s="11"/>
      <c r="AFZ254" s="11"/>
      <c r="AGA254" s="11"/>
      <c r="AGB254" s="11"/>
      <c r="AGC254" s="11"/>
      <c r="AGD254" s="11"/>
      <c r="AGE254" s="11"/>
      <c r="AGF254" s="11"/>
      <c r="AGG254" s="11"/>
      <c r="AGH254" s="11"/>
      <c r="AGI254" s="11"/>
      <c r="AGJ254" s="11"/>
      <c r="AGK254" s="11"/>
      <c r="AGL254" s="11"/>
      <c r="AGM254" s="11"/>
      <c r="AGN254" s="11"/>
      <c r="AGO254" s="11"/>
      <c r="AGP254" s="11"/>
      <c r="AGQ254" s="11"/>
      <c r="AGR254" s="11"/>
      <c r="AGS254" s="11"/>
      <c r="AGT254" s="11"/>
      <c r="AGU254" s="11"/>
      <c r="AGV254" s="11"/>
      <c r="AGW254" s="11"/>
      <c r="AGX254" s="11"/>
      <c r="AGY254" s="11"/>
      <c r="AGZ254" s="11"/>
      <c r="AHA254" s="11"/>
      <c r="AHB254" s="11"/>
      <c r="AHC254" s="11"/>
      <c r="AHD254" s="11"/>
      <c r="AHE254" s="11"/>
      <c r="AHF254" s="11"/>
      <c r="AHG254" s="11"/>
      <c r="AHH254" s="11"/>
      <c r="AHI254" s="11"/>
      <c r="AHJ254" s="11"/>
      <c r="AHK254" s="11"/>
      <c r="AHL254" s="11"/>
      <c r="AHM254" s="11"/>
      <c r="AHN254" s="11"/>
      <c r="AHO254" s="11"/>
      <c r="AHP254" s="11"/>
      <c r="AHQ254" s="11"/>
      <c r="AHR254" s="11"/>
      <c r="AHS254" s="11"/>
      <c r="AHT254" s="11"/>
      <c r="AHU254" s="11"/>
      <c r="AHV254" s="11"/>
      <c r="AHW254" s="11"/>
      <c r="AHX254" s="11"/>
      <c r="AHY254" s="11"/>
      <c r="AHZ254" s="11"/>
      <c r="AIA254" s="11"/>
      <c r="AIB254" s="11"/>
      <c r="AIC254" s="11"/>
      <c r="AID254" s="11"/>
      <c r="AIE254" s="11"/>
      <c r="AIF254" s="11"/>
      <c r="AIG254" s="11"/>
      <c r="AIH254" s="11"/>
      <c r="AII254" s="11"/>
      <c r="AIJ254" s="11"/>
      <c r="AIK254" s="11"/>
      <c r="AIL254" s="11"/>
      <c r="AIM254" s="11"/>
      <c r="AIN254" s="11"/>
      <c r="AIO254" s="11"/>
      <c r="AIP254" s="11"/>
      <c r="AIQ254" s="11"/>
      <c r="AIR254" s="11"/>
      <c r="AIS254" s="11"/>
      <c r="AIT254" s="11"/>
      <c r="AIU254" s="11"/>
      <c r="AIV254" s="11"/>
      <c r="AIW254" s="11"/>
      <c r="AIX254" s="11"/>
      <c r="AIY254" s="11"/>
      <c r="AIZ254" s="11"/>
      <c r="AJA254" s="11"/>
      <c r="AJB254" s="11"/>
      <c r="AJC254" s="11"/>
      <c r="AJD254" s="11"/>
      <c r="AJE254" s="11"/>
      <c r="AJF254" s="11"/>
      <c r="AJG254" s="11"/>
      <c r="AJH254" s="11"/>
      <c r="AJI254" s="11"/>
      <c r="AJJ254" s="11"/>
      <c r="AJK254" s="11"/>
      <c r="AJL254" s="11"/>
      <c r="AJM254" s="11"/>
      <c r="AJN254" s="11"/>
      <c r="AJO254" s="11"/>
      <c r="AJP254" s="11"/>
      <c r="AJQ254" s="11"/>
      <c r="AJR254" s="11"/>
      <c r="AJS254" s="11"/>
      <c r="AJT254" s="11"/>
      <c r="AJU254" s="11"/>
      <c r="AJV254" s="11"/>
      <c r="AJW254" s="11"/>
      <c r="AJX254" s="11"/>
      <c r="AJY254" s="11"/>
      <c r="AJZ254" s="11"/>
      <c r="AKA254" s="11"/>
      <c r="AKB254" s="11"/>
      <c r="AKC254" s="11"/>
      <c r="AKD254" s="11"/>
      <c r="AKE254" s="11"/>
      <c r="AKF254" s="11"/>
      <c r="AKG254" s="11"/>
      <c r="AKH254" s="11"/>
      <c r="AKI254" s="11"/>
      <c r="AKJ254" s="11"/>
      <c r="AKK254" s="11"/>
      <c r="AKL254" s="11"/>
      <c r="AKM254" s="11"/>
      <c r="AKN254" s="11"/>
      <c r="AKO254" s="11"/>
      <c r="AKP254" s="11"/>
      <c r="AKQ254" s="11"/>
      <c r="AKR254" s="11"/>
      <c r="AKS254" s="11"/>
      <c r="AKT254" s="11"/>
      <c r="AKU254" s="11"/>
      <c r="AKV254" s="11"/>
      <c r="AKW254" s="11"/>
      <c r="AKX254" s="11"/>
      <c r="AKY254" s="11"/>
      <c r="AKZ254" s="11"/>
      <c r="ALA254" s="11"/>
      <c r="ALB254" s="11"/>
      <c r="ALC254" s="11"/>
      <c r="ALD254" s="11"/>
      <c r="ALE254" s="11"/>
      <c r="ALF254" s="11"/>
      <c r="ALG254" s="11"/>
      <c r="ALH254" s="11"/>
      <c r="ALI254" s="11"/>
      <c r="ALJ254" s="11"/>
      <c r="ALK254" s="11"/>
      <c r="ALL254" s="11"/>
      <c r="ALM254" s="11"/>
      <c r="ALN254" s="11"/>
      <c r="ALO254" s="11"/>
      <c r="ALP254" s="11"/>
      <c r="ALQ254" s="11"/>
      <c r="ALR254" s="11"/>
      <c r="ALS254" s="11"/>
      <c r="ALT254" s="11"/>
      <c r="ALU254" s="11"/>
      <c r="ALV254" s="11"/>
      <c r="ALW254" s="11"/>
      <c r="ALX254" s="11"/>
      <c r="ALY254" s="11"/>
      <c r="ALZ254" s="11"/>
      <c r="AMA254" s="11"/>
    </row>
    <row r="255" spans="1:1015" ht="12.75" customHeight="1">
      <c r="A255" s="9" t="s">
        <v>347</v>
      </c>
      <c r="B255" s="5" t="s">
        <v>347</v>
      </c>
      <c r="C255" s="9" t="s">
        <v>175</v>
      </c>
      <c r="D255" s="8"/>
      <c r="E255" s="9" t="s">
        <v>118</v>
      </c>
      <c r="F255" s="8" t="s">
        <v>17</v>
      </c>
      <c r="G255" s="8" t="s">
        <v>176</v>
      </c>
      <c r="H255" s="10">
        <v>24.64</v>
      </c>
      <c r="I255" s="10">
        <v>0</v>
      </c>
      <c r="J255" s="10">
        <v>0</v>
      </c>
      <c r="K255" s="10">
        <v>0</v>
      </c>
      <c r="L255" s="7">
        <v>0</v>
      </c>
      <c r="M255" s="10">
        <v>0</v>
      </c>
      <c r="N255" s="10">
        <v>0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</row>
    <row r="256" spans="1:1015" ht="12.75" customHeight="1">
      <c r="A256" s="9" t="s">
        <v>347</v>
      </c>
      <c r="B256" s="5" t="s">
        <v>347</v>
      </c>
      <c r="C256" s="9" t="s">
        <v>179</v>
      </c>
      <c r="D256" s="8"/>
      <c r="E256" s="9" t="s">
        <v>16</v>
      </c>
      <c r="F256" s="8" t="s">
        <v>17</v>
      </c>
      <c r="G256" s="8" t="s">
        <v>180</v>
      </c>
      <c r="H256" s="10">
        <v>250.8</v>
      </c>
      <c r="I256" s="10">
        <v>254.1</v>
      </c>
      <c r="J256" s="10">
        <v>360</v>
      </c>
      <c r="K256" s="10">
        <v>290.83999999999997</v>
      </c>
      <c r="L256" s="7">
        <v>704</v>
      </c>
      <c r="M256" s="6">
        <v>704</v>
      </c>
      <c r="N256" s="6">
        <v>694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</row>
    <row r="257" spans="1:1015" ht="12.75" customHeight="1">
      <c r="A257" s="9" t="s">
        <v>347</v>
      </c>
      <c r="B257" s="5" t="s">
        <v>347</v>
      </c>
      <c r="C257" s="9" t="s">
        <v>202</v>
      </c>
      <c r="D257" s="8"/>
      <c r="E257" s="9" t="s">
        <v>16</v>
      </c>
      <c r="F257" s="8" t="s">
        <v>17</v>
      </c>
      <c r="G257" s="8" t="s">
        <v>203</v>
      </c>
      <c r="H257" s="10">
        <v>54.52</v>
      </c>
      <c r="I257" s="10">
        <v>55.22</v>
      </c>
      <c r="J257" s="10">
        <v>80</v>
      </c>
      <c r="K257" s="10">
        <v>71.680000000000007</v>
      </c>
      <c r="L257" s="7">
        <v>82</v>
      </c>
      <c r="M257" s="6">
        <v>84</v>
      </c>
      <c r="N257" s="6">
        <v>86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</row>
    <row r="258" spans="1:1015" ht="12.75" customHeight="1">
      <c r="A258" s="9" t="s">
        <v>347</v>
      </c>
      <c r="B258" s="5" t="s">
        <v>347</v>
      </c>
      <c r="C258" s="9" t="s">
        <v>214</v>
      </c>
      <c r="D258" s="8"/>
      <c r="E258" s="9" t="s">
        <v>118</v>
      </c>
      <c r="F258" s="8" t="s">
        <v>17</v>
      </c>
      <c r="G258" s="8" t="s">
        <v>215</v>
      </c>
      <c r="H258" s="10">
        <v>450</v>
      </c>
      <c r="I258" s="10">
        <v>0</v>
      </c>
      <c r="J258" s="10">
        <v>0</v>
      </c>
      <c r="K258" s="10">
        <v>0</v>
      </c>
      <c r="L258" s="7">
        <v>0</v>
      </c>
      <c r="M258" s="10">
        <v>0</v>
      </c>
      <c r="N258" s="10">
        <v>0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  <c r="ABM258" s="11"/>
      <c r="ABN258" s="11"/>
      <c r="ABO258" s="11"/>
      <c r="ABP258" s="11"/>
      <c r="ABQ258" s="11"/>
      <c r="ABR258" s="11"/>
      <c r="ABS258" s="11"/>
      <c r="ABT258" s="11"/>
      <c r="ABU258" s="11"/>
      <c r="ABV258" s="11"/>
      <c r="ABW258" s="11"/>
      <c r="ABX258" s="11"/>
      <c r="ABY258" s="11"/>
      <c r="ABZ258" s="11"/>
      <c r="ACA258" s="11"/>
      <c r="ACB258" s="11"/>
      <c r="ACC258" s="11"/>
      <c r="ACD258" s="11"/>
      <c r="ACE258" s="11"/>
      <c r="ACF258" s="11"/>
      <c r="ACG258" s="11"/>
      <c r="ACH258" s="11"/>
      <c r="ACI258" s="11"/>
      <c r="ACJ258" s="11"/>
      <c r="ACK258" s="11"/>
      <c r="ACL258" s="11"/>
      <c r="ACM258" s="11"/>
      <c r="ACN258" s="11"/>
      <c r="ACO258" s="11"/>
      <c r="ACP258" s="11"/>
      <c r="ACQ258" s="11"/>
      <c r="ACR258" s="11"/>
      <c r="ACS258" s="11"/>
      <c r="ACT258" s="11"/>
      <c r="ACU258" s="11"/>
      <c r="ACV258" s="11"/>
      <c r="ACW258" s="11"/>
      <c r="ACX258" s="11"/>
      <c r="ACY258" s="11"/>
      <c r="ACZ258" s="11"/>
      <c r="ADA258" s="11"/>
      <c r="ADB258" s="11"/>
      <c r="ADC258" s="11"/>
      <c r="ADD258" s="11"/>
      <c r="ADE258" s="11"/>
      <c r="ADF258" s="11"/>
      <c r="ADG258" s="11"/>
      <c r="ADH258" s="11"/>
      <c r="ADI258" s="11"/>
      <c r="ADJ258" s="11"/>
      <c r="ADK258" s="11"/>
      <c r="ADL258" s="11"/>
      <c r="ADM258" s="11"/>
      <c r="ADN258" s="11"/>
      <c r="ADO258" s="11"/>
      <c r="ADP258" s="11"/>
      <c r="ADQ258" s="11"/>
      <c r="ADR258" s="11"/>
      <c r="ADS258" s="11"/>
      <c r="ADT258" s="11"/>
      <c r="ADU258" s="11"/>
      <c r="ADV258" s="11"/>
      <c r="ADW258" s="11"/>
      <c r="ADX258" s="11"/>
      <c r="ADY258" s="11"/>
      <c r="ADZ258" s="11"/>
      <c r="AEA258" s="11"/>
      <c r="AEB258" s="11"/>
      <c r="AEC258" s="11"/>
      <c r="AED258" s="11"/>
      <c r="AEE258" s="11"/>
      <c r="AEF258" s="11"/>
      <c r="AEG258" s="11"/>
      <c r="AEH258" s="11"/>
      <c r="AEI258" s="11"/>
      <c r="AEJ258" s="11"/>
      <c r="AEK258" s="11"/>
      <c r="AEL258" s="11"/>
      <c r="AEM258" s="11"/>
      <c r="AEN258" s="11"/>
      <c r="AEO258" s="11"/>
      <c r="AEP258" s="11"/>
      <c r="AEQ258" s="11"/>
      <c r="AER258" s="11"/>
      <c r="AES258" s="11"/>
      <c r="AET258" s="11"/>
      <c r="AEU258" s="11"/>
      <c r="AEV258" s="11"/>
      <c r="AEW258" s="11"/>
      <c r="AEX258" s="11"/>
      <c r="AEY258" s="11"/>
      <c r="AEZ258" s="11"/>
      <c r="AFA258" s="11"/>
      <c r="AFB258" s="11"/>
      <c r="AFC258" s="11"/>
      <c r="AFD258" s="11"/>
      <c r="AFE258" s="11"/>
      <c r="AFF258" s="11"/>
      <c r="AFG258" s="11"/>
      <c r="AFH258" s="11"/>
      <c r="AFI258" s="11"/>
      <c r="AFJ258" s="11"/>
      <c r="AFK258" s="11"/>
      <c r="AFL258" s="11"/>
      <c r="AFM258" s="11"/>
      <c r="AFN258" s="11"/>
      <c r="AFO258" s="11"/>
      <c r="AFP258" s="11"/>
      <c r="AFQ258" s="11"/>
      <c r="AFR258" s="11"/>
      <c r="AFS258" s="11"/>
      <c r="AFT258" s="11"/>
      <c r="AFU258" s="11"/>
      <c r="AFV258" s="11"/>
      <c r="AFW258" s="11"/>
      <c r="AFX258" s="11"/>
      <c r="AFY258" s="11"/>
      <c r="AFZ258" s="11"/>
      <c r="AGA258" s="11"/>
      <c r="AGB258" s="11"/>
      <c r="AGC258" s="11"/>
      <c r="AGD258" s="11"/>
      <c r="AGE258" s="11"/>
      <c r="AGF258" s="11"/>
      <c r="AGG258" s="11"/>
      <c r="AGH258" s="11"/>
      <c r="AGI258" s="11"/>
      <c r="AGJ258" s="11"/>
      <c r="AGK258" s="11"/>
      <c r="AGL258" s="11"/>
      <c r="AGM258" s="11"/>
      <c r="AGN258" s="11"/>
      <c r="AGO258" s="11"/>
      <c r="AGP258" s="11"/>
      <c r="AGQ258" s="11"/>
      <c r="AGR258" s="11"/>
      <c r="AGS258" s="11"/>
      <c r="AGT258" s="11"/>
      <c r="AGU258" s="11"/>
      <c r="AGV258" s="11"/>
      <c r="AGW258" s="11"/>
      <c r="AGX258" s="11"/>
      <c r="AGY258" s="11"/>
      <c r="AGZ258" s="11"/>
      <c r="AHA258" s="11"/>
      <c r="AHB258" s="11"/>
      <c r="AHC258" s="11"/>
      <c r="AHD258" s="11"/>
      <c r="AHE258" s="11"/>
      <c r="AHF258" s="11"/>
      <c r="AHG258" s="11"/>
      <c r="AHH258" s="11"/>
      <c r="AHI258" s="11"/>
      <c r="AHJ258" s="11"/>
      <c r="AHK258" s="11"/>
      <c r="AHL258" s="11"/>
      <c r="AHM258" s="11"/>
      <c r="AHN258" s="11"/>
      <c r="AHO258" s="11"/>
      <c r="AHP258" s="11"/>
      <c r="AHQ258" s="11"/>
      <c r="AHR258" s="11"/>
      <c r="AHS258" s="11"/>
      <c r="AHT258" s="11"/>
      <c r="AHU258" s="11"/>
      <c r="AHV258" s="11"/>
      <c r="AHW258" s="11"/>
      <c r="AHX258" s="11"/>
      <c r="AHY258" s="11"/>
      <c r="AHZ258" s="11"/>
      <c r="AIA258" s="11"/>
      <c r="AIB258" s="11"/>
      <c r="AIC258" s="11"/>
      <c r="AID258" s="11"/>
      <c r="AIE258" s="11"/>
      <c r="AIF258" s="11"/>
      <c r="AIG258" s="11"/>
      <c r="AIH258" s="11"/>
      <c r="AII258" s="11"/>
      <c r="AIJ258" s="11"/>
      <c r="AIK258" s="11"/>
      <c r="AIL258" s="11"/>
      <c r="AIM258" s="11"/>
      <c r="AIN258" s="11"/>
      <c r="AIO258" s="11"/>
      <c r="AIP258" s="11"/>
      <c r="AIQ258" s="11"/>
      <c r="AIR258" s="11"/>
      <c r="AIS258" s="11"/>
      <c r="AIT258" s="11"/>
      <c r="AIU258" s="11"/>
      <c r="AIV258" s="11"/>
      <c r="AIW258" s="11"/>
      <c r="AIX258" s="11"/>
      <c r="AIY258" s="11"/>
      <c r="AIZ258" s="11"/>
      <c r="AJA258" s="11"/>
      <c r="AJB258" s="11"/>
      <c r="AJC258" s="11"/>
      <c r="AJD258" s="11"/>
      <c r="AJE258" s="11"/>
      <c r="AJF258" s="11"/>
      <c r="AJG258" s="11"/>
      <c r="AJH258" s="11"/>
      <c r="AJI258" s="11"/>
      <c r="AJJ258" s="11"/>
      <c r="AJK258" s="11"/>
      <c r="AJL258" s="11"/>
      <c r="AJM258" s="11"/>
      <c r="AJN258" s="11"/>
      <c r="AJO258" s="11"/>
      <c r="AJP258" s="11"/>
      <c r="AJQ258" s="11"/>
      <c r="AJR258" s="11"/>
      <c r="AJS258" s="11"/>
      <c r="AJT258" s="11"/>
      <c r="AJU258" s="11"/>
      <c r="AJV258" s="11"/>
      <c r="AJW258" s="11"/>
      <c r="AJX258" s="11"/>
      <c r="AJY258" s="11"/>
      <c r="AJZ258" s="11"/>
      <c r="AKA258" s="11"/>
      <c r="AKB258" s="11"/>
      <c r="AKC258" s="11"/>
      <c r="AKD258" s="11"/>
      <c r="AKE258" s="11"/>
      <c r="AKF258" s="11"/>
      <c r="AKG258" s="11"/>
      <c r="AKH258" s="11"/>
      <c r="AKI258" s="11"/>
      <c r="AKJ258" s="11"/>
      <c r="AKK258" s="11"/>
      <c r="AKL258" s="11"/>
      <c r="AKM258" s="11"/>
      <c r="AKN258" s="11"/>
      <c r="AKO258" s="11"/>
      <c r="AKP258" s="11"/>
      <c r="AKQ258" s="11"/>
      <c r="AKR258" s="11"/>
      <c r="AKS258" s="11"/>
      <c r="AKT258" s="11"/>
      <c r="AKU258" s="11"/>
      <c r="AKV258" s="11"/>
      <c r="AKW258" s="11"/>
      <c r="AKX258" s="11"/>
      <c r="AKY258" s="11"/>
      <c r="AKZ258" s="11"/>
      <c r="ALA258" s="11"/>
      <c r="ALB258" s="11"/>
      <c r="ALC258" s="11"/>
      <c r="ALD258" s="11"/>
      <c r="ALE258" s="11"/>
      <c r="ALF258" s="11"/>
      <c r="ALG258" s="11"/>
      <c r="ALH258" s="11"/>
      <c r="ALI258" s="11"/>
      <c r="ALJ258" s="11"/>
      <c r="ALK258" s="11"/>
      <c r="ALL258" s="11"/>
      <c r="ALM258" s="11"/>
      <c r="ALN258" s="11"/>
      <c r="ALO258" s="11"/>
      <c r="ALP258" s="11"/>
      <c r="ALQ258" s="11"/>
      <c r="ALR258" s="11"/>
      <c r="ALS258" s="11"/>
      <c r="ALT258" s="11"/>
      <c r="ALU258" s="11"/>
      <c r="ALV258" s="11"/>
      <c r="ALW258" s="11"/>
      <c r="ALX258" s="11"/>
      <c r="ALY258" s="11"/>
      <c r="ALZ258" s="11"/>
      <c r="AMA258" s="11"/>
    </row>
    <row r="259" spans="1:1015" ht="12.75" customHeight="1">
      <c r="A259" s="9" t="s">
        <v>347</v>
      </c>
      <c r="B259" s="5" t="s">
        <v>347</v>
      </c>
      <c r="C259" s="9" t="s">
        <v>214</v>
      </c>
      <c r="D259" s="8"/>
      <c r="E259" s="9" t="s">
        <v>16</v>
      </c>
      <c r="F259" s="8" t="s">
        <v>17</v>
      </c>
      <c r="G259" s="8" t="s">
        <v>356</v>
      </c>
      <c r="H259" s="10">
        <v>0</v>
      </c>
      <c r="I259" s="10">
        <v>0</v>
      </c>
      <c r="J259" s="10">
        <v>0</v>
      </c>
      <c r="K259" s="10">
        <v>0</v>
      </c>
      <c r="L259" s="7">
        <v>270</v>
      </c>
      <c r="M259" s="10">
        <f>L259</f>
        <v>270</v>
      </c>
      <c r="N259" s="10">
        <f>M259</f>
        <v>270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</row>
    <row r="260" spans="1:1015" ht="12.75" customHeight="1">
      <c r="A260" s="9" t="s">
        <v>347</v>
      </c>
      <c r="B260" s="5" t="s">
        <v>347</v>
      </c>
      <c r="C260" s="9" t="s">
        <v>220</v>
      </c>
      <c r="D260" s="8"/>
      <c r="E260" s="9" t="s">
        <v>16</v>
      </c>
      <c r="F260" s="8" t="s">
        <v>17</v>
      </c>
      <c r="G260" s="8" t="s">
        <v>221</v>
      </c>
      <c r="H260" s="10">
        <v>71.31</v>
      </c>
      <c r="I260" s="10">
        <v>79.510000000000005</v>
      </c>
      <c r="J260" s="10">
        <v>0</v>
      </c>
      <c r="K260" s="10">
        <v>86.87</v>
      </c>
      <c r="L260" s="7">
        <v>0</v>
      </c>
      <c r="M260" s="10">
        <v>0</v>
      </c>
      <c r="N260" s="10">
        <v>0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  <c r="AFS260" s="11"/>
      <c r="AFT260" s="11"/>
      <c r="AFU260" s="11"/>
      <c r="AFV260" s="11"/>
      <c r="AFW260" s="11"/>
      <c r="AFX260" s="11"/>
      <c r="AFY260" s="11"/>
      <c r="AFZ260" s="11"/>
      <c r="AGA260" s="11"/>
      <c r="AGB260" s="11"/>
      <c r="AGC260" s="11"/>
      <c r="AGD260" s="11"/>
      <c r="AGE260" s="11"/>
      <c r="AGF260" s="11"/>
      <c r="AGG260" s="11"/>
      <c r="AGH260" s="11"/>
      <c r="AGI260" s="11"/>
      <c r="AGJ260" s="11"/>
      <c r="AGK260" s="11"/>
      <c r="AGL260" s="11"/>
      <c r="AGM260" s="11"/>
      <c r="AGN260" s="11"/>
      <c r="AGO260" s="11"/>
      <c r="AGP260" s="11"/>
      <c r="AGQ260" s="11"/>
      <c r="AGR260" s="11"/>
      <c r="AGS260" s="11"/>
      <c r="AGT260" s="11"/>
      <c r="AGU260" s="11"/>
      <c r="AGV260" s="11"/>
      <c r="AGW260" s="11"/>
      <c r="AGX260" s="11"/>
      <c r="AGY260" s="11"/>
      <c r="AGZ260" s="11"/>
      <c r="AHA260" s="11"/>
      <c r="AHB260" s="11"/>
      <c r="AHC260" s="11"/>
      <c r="AHD260" s="11"/>
      <c r="AHE260" s="11"/>
      <c r="AHF260" s="11"/>
      <c r="AHG260" s="11"/>
      <c r="AHH260" s="11"/>
      <c r="AHI260" s="11"/>
      <c r="AHJ260" s="11"/>
      <c r="AHK260" s="11"/>
      <c r="AHL260" s="11"/>
      <c r="AHM260" s="11"/>
      <c r="AHN260" s="11"/>
      <c r="AHO260" s="11"/>
      <c r="AHP260" s="11"/>
      <c r="AHQ260" s="11"/>
      <c r="AHR260" s="11"/>
      <c r="AHS260" s="11"/>
      <c r="AHT260" s="11"/>
      <c r="AHU260" s="11"/>
      <c r="AHV260" s="11"/>
      <c r="AHW260" s="11"/>
      <c r="AHX260" s="11"/>
      <c r="AHY260" s="11"/>
      <c r="AHZ260" s="11"/>
      <c r="AIA260" s="11"/>
      <c r="AIB260" s="11"/>
      <c r="AIC260" s="11"/>
      <c r="AID260" s="11"/>
      <c r="AIE260" s="11"/>
      <c r="AIF260" s="11"/>
      <c r="AIG260" s="11"/>
      <c r="AIH260" s="11"/>
      <c r="AII260" s="11"/>
      <c r="AIJ260" s="11"/>
      <c r="AIK260" s="11"/>
      <c r="AIL260" s="11"/>
      <c r="AIM260" s="11"/>
      <c r="AIN260" s="11"/>
      <c r="AIO260" s="11"/>
      <c r="AIP260" s="11"/>
      <c r="AIQ260" s="11"/>
      <c r="AIR260" s="11"/>
      <c r="AIS260" s="11"/>
      <c r="AIT260" s="11"/>
      <c r="AIU260" s="11"/>
      <c r="AIV260" s="11"/>
      <c r="AIW260" s="11"/>
      <c r="AIX260" s="11"/>
      <c r="AIY260" s="11"/>
      <c r="AIZ260" s="11"/>
      <c r="AJA260" s="11"/>
      <c r="AJB260" s="11"/>
      <c r="AJC260" s="11"/>
      <c r="AJD260" s="11"/>
      <c r="AJE260" s="11"/>
      <c r="AJF260" s="11"/>
      <c r="AJG260" s="11"/>
      <c r="AJH260" s="11"/>
      <c r="AJI260" s="11"/>
      <c r="AJJ260" s="11"/>
      <c r="AJK260" s="11"/>
      <c r="AJL260" s="11"/>
      <c r="AJM260" s="11"/>
      <c r="AJN260" s="11"/>
      <c r="AJO260" s="11"/>
      <c r="AJP260" s="11"/>
      <c r="AJQ260" s="11"/>
      <c r="AJR260" s="11"/>
      <c r="AJS260" s="11"/>
      <c r="AJT260" s="11"/>
      <c r="AJU260" s="11"/>
      <c r="AJV260" s="11"/>
      <c r="AJW260" s="11"/>
      <c r="AJX260" s="11"/>
      <c r="AJY260" s="11"/>
      <c r="AJZ260" s="11"/>
      <c r="AKA260" s="11"/>
      <c r="AKB260" s="11"/>
      <c r="AKC260" s="11"/>
      <c r="AKD260" s="11"/>
      <c r="AKE260" s="11"/>
      <c r="AKF260" s="11"/>
      <c r="AKG260" s="11"/>
      <c r="AKH260" s="11"/>
      <c r="AKI260" s="11"/>
      <c r="AKJ260" s="11"/>
      <c r="AKK260" s="11"/>
      <c r="AKL260" s="11"/>
      <c r="AKM260" s="11"/>
      <c r="AKN260" s="11"/>
      <c r="AKO260" s="11"/>
      <c r="AKP260" s="11"/>
      <c r="AKQ260" s="11"/>
      <c r="AKR260" s="11"/>
      <c r="AKS260" s="11"/>
      <c r="AKT260" s="11"/>
      <c r="AKU260" s="11"/>
      <c r="AKV260" s="11"/>
      <c r="AKW260" s="11"/>
      <c r="AKX260" s="11"/>
      <c r="AKY260" s="11"/>
      <c r="AKZ260" s="11"/>
      <c r="ALA260" s="11"/>
      <c r="ALB260" s="11"/>
      <c r="ALC260" s="11"/>
      <c r="ALD260" s="11"/>
      <c r="ALE260" s="11"/>
      <c r="ALF260" s="11"/>
      <c r="ALG260" s="11"/>
      <c r="ALH260" s="11"/>
      <c r="ALI260" s="11"/>
      <c r="ALJ260" s="11"/>
      <c r="ALK260" s="11"/>
      <c r="ALL260" s="11"/>
      <c r="ALM260" s="11"/>
      <c r="ALN260" s="11"/>
      <c r="ALO260" s="11"/>
      <c r="ALP260" s="11"/>
      <c r="ALQ260" s="11"/>
      <c r="ALR260" s="11"/>
      <c r="ALS260" s="11"/>
      <c r="ALT260" s="11"/>
      <c r="ALU260" s="11"/>
      <c r="ALV260" s="11"/>
      <c r="ALW260" s="11"/>
      <c r="ALX260" s="11"/>
      <c r="ALY260" s="11"/>
      <c r="ALZ260" s="11"/>
      <c r="AMA260" s="11"/>
    </row>
    <row r="261" spans="1:1015" ht="12.75" customHeight="1">
      <c r="A261" s="12" t="s">
        <v>357</v>
      </c>
      <c r="C261" s="12"/>
      <c r="D261" s="12"/>
      <c r="E261" s="13" t="s">
        <v>31</v>
      </c>
      <c r="F261" s="13"/>
      <c r="G261" s="12" t="s">
        <v>358</v>
      </c>
      <c r="H261" s="14">
        <f t="shared" ref="H261:N261" si="36">H246+H247+SUM(H248:H260)</f>
        <v>9059.58</v>
      </c>
      <c r="I261" s="14">
        <f t="shared" si="36"/>
        <v>10034.5</v>
      </c>
      <c r="J261" s="14">
        <f t="shared" si="36"/>
        <v>11018</v>
      </c>
      <c r="K261" s="14">
        <f t="shared" si="36"/>
        <v>10179.74</v>
      </c>
      <c r="L261" s="3">
        <f t="shared" si="36"/>
        <v>11815</v>
      </c>
      <c r="M261" s="14">
        <f t="shared" si="36"/>
        <v>12018</v>
      </c>
      <c r="N261" s="14">
        <f t="shared" si="36"/>
        <v>12216</v>
      </c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  <c r="JL261" s="15"/>
      <c r="JM261" s="15"/>
      <c r="JN261" s="15"/>
      <c r="JO261" s="15"/>
      <c r="JP261" s="15"/>
      <c r="JQ261" s="15"/>
      <c r="JR261" s="15"/>
      <c r="JS261" s="15"/>
      <c r="JT261" s="15"/>
      <c r="JU261" s="15"/>
      <c r="JV261" s="15"/>
      <c r="JW261" s="15"/>
      <c r="JX261" s="15"/>
      <c r="JY261" s="15"/>
      <c r="JZ261" s="15"/>
      <c r="KA261" s="15"/>
      <c r="KB261" s="15"/>
      <c r="KC261" s="15"/>
      <c r="KD261" s="15"/>
      <c r="KE261" s="15"/>
      <c r="KF261" s="15"/>
      <c r="KG261" s="15"/>
      <c r="KH261" s="15"/>
      <c r="KI261" s="15"/>
      <c r="KJ261" s="15"/>
      <c r="KK261" s="15"/>
      <c r="KL261" s="15"/>
      <c r="KM261" s="15"/>
      <c r="KN261" s="15"/>
      <c r="KO261" s="15"/>
      <c r="KP261" s="15"/>
      <c r="KQ261" s="15"/>
      <c r="KR261" s="15"/>
      <c r="KS261" s="15"/>
      <c r="KT261" s="15"/>
      <c r="KU261" s="15"/>
      <c r="KV261" s="15"/>
      <c r="KW261" s="15"/>
      <c r="KX261" s="15"/>
      <c r="KY261" s="15"/>
      <c r="KZ261" s="15"/>
      <c r="LA261" s="15"/>
      <c r="LB261" s="15"/>
      <c r="LC261" s="15"/>
      <c r="LD261" s="15"/>
      <c r="LE261" s="15"/>
      <c r="LF261" s="15"/>
      <c r="LG261" s="15"/>
      <c r="LH261" s="15"/>
      <c r="LI261" s="15"/>
      <c r="LJ261" s="15"/>
      <c r="LK261" s="15"/>
      <c r="LL261" s="15"/>
      <c r="LM261" s="15"/>
      <c r="LN261" s="15"/>
      <c r="LO261" s="15"/>
      <c r="LP261" s="15"/>
      <c r="LQ261" s="15"/>
      <c r="LR261" s="15"/>
      <c r="LS261" s="15"/>
      <c r="LT261" s="15"/>
      <c r="LU261" s="15"/>
      <c r="LV261" s="15"/>
      <c r="LW261" s="15"/>
      <c r="LX261" s="15"/>
      <c r="LY261" s="15"/>
      <c r="LZ261" s="15"/>
      <c r="MA261" s="15"/>
      <c r="MB261" s="15"/>
      <c r="MC261" s="15"/>
      <c r="MD261" s="15"/>
      <c r="ME261" s="15"/>
      <c r="MF261" s="15"/>
      <c r="MG261" s="15"/>
      <c r="MH261" s="15"/>
      <c r="MI261" s="15"/>
      <c r="MJ261" s="15"/>
      <c r="MK261" s="15"/>
      <c r="ML261" s="15"/>
      <c r="MM261" s="15"/>
      <c r="MN261" s="15"/>
      <c r="MO261" s="15"/>
      <c r="MP261" s="15"/>
      <c r="MQ261" s="15"/>
      <c r="MR261" s="15"/>
      <c r="MS261" s="15"/>
      <c r="MT261" s="15"/>
      <c r="MU261" s="15"/>
      <c r="MV261" s="15"/>
      <c r="MW261" s="15"/>
      <c r="MX261" s="15"/>
      <c r="MY261" s="15"/>
      <c r="MZ261" s="15"/>
      <c r="NA261" s="15"/>
      <c r="NB261" s="15"/>
      <c r="NC261" s="15"/>
      <c r="ND261" s="15"/>
      <c r="NE261" s="15"/>
      <c r="NF261" s="15"/>
      <c r="NG261" s="15"/>
      <c r="NH261" s="15"/>
      <c r="NI261" s="15"/>
      <c r="NJ261" s="15"/>
      <c r="NK261" s="15"/>
      <c r="NL261" s="15"/>
      <c r="NM261" s="15"/>
      <c r="NN261" s="15"/>
      <c r="NO261" s="15"/>
      <c r="NP261" s="15"/>
      <c r="NQ261" s="15"/>
      <c r="NR261" s="15"/>
      <c r="NS261" s="15"/>
      <c r="NT261" s="15"/>
      <c r="NU261" s="15"/>
      <c r="NV261" s="15"/>
      <c r="NW261" s="15"/>
      <c r="NX261" s="15"/>
      <c r="NY261" s="15"/>
      <c r="NZ261" s="15"/>
      <c r="OA261" s="15"/>
      <c r="OB261" s="15"/>
      <c r="OC261" s="15"/>
      <c r="OD261" s="15"/>
      <c r="OE261" s="15"/>
      <c r="OF261" s="15"/>
      <c r="OG261" s="15"/>
      <c r="OH261" s="15"/>
      <c r="OI261" s="15"/>
      <c r="OJ261" s="15"/>
      <c r="OK261" s="15"/>
      <c r="OL261" s="15"/>
      <c r="OM261" s="15"/>
      <c r="ON261" s="15"/>
      <c r="OO261" s="15"/>
      <c r="OP261" s="15"/>
      <c r="OQ261" s="15"/>
      <c r="OR261" s="15"/>
      <c r="OS261" s="15"/>
      <c r="OT261" s="15"/>
      <c r="OU261" s="15"/>
      <c r="OV261" s="15"/>
      <c r="OW261" s="15"/>
      <c r="OX261" s="15"/>
      <c r="OY261" s="15"/>
      <c r="OZ261" s="15"/>
      <c r="PA261" s="15"/>
      <c r="PB261" s="15"/>
      <c r="PC261" s="15"/>
      <c r="PD261" s="15"/>
      <c r="PE261" s="15"/>
      <c r="PF261" s="15"/>
      <c r="PG261" s="15"/>
      <c r="PH261" s="15"/>
      <c r="PI261" s="15"/>
      <c r="PJ261" s="15"/>
      <c r="PK261" s="15"/>
      <c r="PL261" s="15"/>
      <c r="PM261" s="15"/>
      <c r="PN261" s="15"/>
      <c r="PO261" s="15"/>
      <c r="PP261" s="15"/>
      <c r="PQ261" s="15"/>
      <c r="PR261" s="15"/>
      <c r="PS261" s="15"/>
      <c r="PT261" s="15"/>
      <c r="PU261" s="15"/>
      <c r="PV261" s="15"/>
      <c r="PW261" s="15"/>
      <c r="PX261" s="15"/>
      <c r="PY261" s="15"/>
      <c r="PZ261" s="15"/>
      <c r="QA261" s="15"/>
      <c r="QB261" s="15"/>
      <c r="QC261" s="15"/>
      <c r="QD261" s="15"/>
      <c r="QE261" s="15"/>
      <c r="QF261" s="15"/>
      <c r="QG261" s="15"/>
      <c r="QH261" s="15"/>
      <c r="QI261" s="15"/>
      <c r="QJ261" s="15"/>
      <c r="QK261" s="15"/>
      <c r="QL261" s="15"/>
      <c r="QM261" s="15"/>
      <c r="QN261" s="15"/>
      <c r="QO261" s="15"/>
      <c r="QP261" s="15"/>
      <c r="QQ261" s="15"/>
      <c r="QR261" s="15"/>
      <c r="QS261" s="15"/>
      <c r="QT261" s="15"/>
      <c r="QU261" s="15"/>
      <c r="QV261" s="15"/>
      <c r="QW261" s="15"/>
      <c r="QX261" s="15"/>
      <c r="QY261" s="15"/>
      <c r="QZ261" s="15"/>
      <c r="RA261" s="15"/>
      <c r="RB261" s="15"/>
      <c r="RC261" s="15"/>
      <c r="RD261" s="15"/>
      <c r="RE261" s="15"/>
      <c r="RF261" s="15"/>
      <c r="RG261" s="15"/>
      <c r="RH261" s="15"/>
      <c r="RI261" s="15"/>
      <c r="RJ261" s="15"/>
      <c r="RK261" s="15"/>
      <c r="RL261" s="15"/>
      <c r="RM261" s="15"/>
      <c r="RN261" s="15"/>
      <c r="RO261" s="15"/>
      <c r="RP261" s="15"/>
      <c r="RQ261" s="15"/>
      <c r="RR261" s="15"/>
      <c r="RS261" s="15"/>
      <c r="RT261" s="15"/>
      <c r="RU261" s="15"/>
      <c r="RV261" s="15"/>
      <c r="RW261" s="15"/>
      <c r="RX261" s="15"/>
      <c r="RY261" s="15"/>
      <c r="RZ261" s="15"/>
      <c r="SA261" s="15"/>
      <c r="SB261" s="15"/>
      <c r="SC261" s="15"/>
      <c r="SD261" s="15"/>
      <c r="SE261" s="15"/>
      <c r="SF261" s="15"/>
      <c r="SG261" s="15"/>
      <c r="SH261" s="15"/>
      <c r="SI261" s="15"/>
      <c r="SJ261" s="15"/>
      <c r="SK261" s="15"/>
      <c r="SL261" s="15"/>
      <c r="SM261" s="15"/>
      <c r="SN261" s="15"/>
      <c r="SO261" s="15"/>
      <c r="SP261" s="15"/>
      <c r="SQ261" s="15"/>
      <c r="SR261" s="15"/>
      <c r="SS261" s="15"/>
      <c r="ST261" s="15"/>
      <c r="SU261" s="15"/>
      <c r="SV261" s="15"/>
      <c r="SW261" s="15"/>
      <c r="SX261" s="15"/>
      <c r="SY261" s="15"/>
      <c r="SZ261" s="15"/>
      <c r="TA261" s="15"/>
      <c r="TB261" s="15"/>
      <c r="TC261" s="15"/>
      <c r="TD261" s="15"/>
      <c r="TE261" s="15"/>
      <c r="TF261" s="15"/>
      <c r="TG261" s="15"/>
      <c r="TH261" s="15"/>
      <c r="TI261" s="15"/>
      <c r="TJ261" s="15"/>
      <c r="TK261" s="15"/>
      <c r="TL261" s="15"/>
      <c r="TM261" s="15"/>
      <c r="TN261" s="15"/>
      <c r="TO261" s="15"/>
      <c r="TP261" s="15"/>
      <c r="TQ261" s="15"/>
      <c r="TR261" s="15"/>
      <c r="TS261" s="15"/>
      <c r="TT261" s="15"/>
      <c r="TU261" s="15"/>
      <c r="TV261" s="15"/>
      <c r="TW261" s="15"/>
      <c r="TX261" s="15"/>
      <c r="TY261" s="15"/>
      <c r="TZ261" s="15"/>
      <c r="UA261" s="15"/>
      <c r="UB261" s="15"/>
      <c r="UC261" s="15"/>
      <c r="UD261" s="15"/>
      <c r="UE261" s="15"/>
      <c r="UF261" s="15"/>
      <c r="UG261" s="15"/>
      <c r="UH261" s="15"/>
      <c r="UI261" s="15"/>
      <c r="UJ261" s="15"/>
      <c r="UK261" s="15"/>
      <c r="UL261" s="15"/>
      <c r="UM261" s="15"/>
      <c r="UN261" s="15"/>
      <c r="UO261" s="15"/>
      <c r="UP261" s="15"/>
      <c r="UQ261" s="15"/>
      <c r="UR261" s="15"/>
      <c r="US261" s="15"/>
      <c r="UT261" s="15"/>
      <c r="UU261" s="15"/>
      <c r="UV261" s="15"/>
      <c r="UW261" s="15"/>
      <c r="UX261" s="15"/>
      <c r="UY261" s="15"/>
      <c r="UZ261" s="15"/>
      <c r="VA261" s="15"/>
      <c r="VB261" s="15"/>
      <c r="VC261" s="15"/>
      <c r="VD261" s="15"/>
      <c r="VE261" s="15"/>
      <c r="VF261" s="15"/>
      <c r="VG261" s="15"/>
      <c r="VH261" s="15"/>
      <c r="VI261" s="15"/>
      <c r="VJ261" s="15"/>
      <c r="VK261" s="15"/>
      <c r="VL261" s="15"/>
      <c r="VM261" s="15"/>
      <c r="VN261" s="15"/>
      <c r="VO261" s="15"/>
      <c r="VP261" s="15"/>
      <c r="VQ261" s="15"/>
      <c r="VR261" s="15"/>
      <c r="VS261" s="15"/>
      <c r="VT261" s="15"/>
      <c r="VU261" s="15"/>
      <c r="VV261" s="15"/>
      <c r="VW261" s="15"/>
      <c r="VX261" s="15"/>
      <c r="VY261" s="15"/>
      <c r="VZ261" s="15"/>
      <c r="WA261" s="15"/>
      <c r="WB261" s="15"/>
      <c r="WC261" s="15"/>
      <c r="WD261" s="15"/>
      <c r="WE261" s="15"/>
      <c r="WF261" s="15"/>
      <c r="WG261" s="15"/>
      <c r="WH261" s="15"/>
      <c r="WI261" s="15"/>
      <c r="WJ261" s="15"/>
      <c r="WK261" s="15"/>
      <c r="WL261" s="15"/>
      <c r="WM261" s="15"/>
      <c r="WN261" s="15"/>
      <c r="WO261" s="15"/>
      <c r="WP261" s="15"/>
      <c r="WQ261" s="15"/>
      <c r="WR261" s="15"/>
      <c r="WS261" s="15"/>
      <c r="WT261" s="15"/>
      <c r="WU261" s="15"/>
      <c r="WV261" s="15"/>
      <c r="WW261" s="15"/>
      <c r="WX261" s="15"/>
      <c r="WY261" s="15"/>
      <c r="WZ261" s="15"/>
      <c r="XA261" s="15"/>
      <c r="XB261" s="15"/>
      <c r="XC261" s="15"/>
      <c r="XD261" s="15"/>
      <c r="XE261" s="15"/>
      <c r="XF261" s="15"/>
      <c r="XG261" s="15"/>
      <c r="XH261" s="15"/>
      <c r="XI261" s="15"/>
      <c r="XJ261" s="15"/>
      <c r="XK261" s="15"/>
      <c r="XL261" s="15"/>
      <c r="XM261" s="15"/>
      <c r="XN261" s="15"/>
      <c r="XO261" s="15"/>
      <c r="XP261" s="15"/>
      <c r="XQ261" s="15"/>
      <c r="XR261" s="15"/>
      <c r="XS261" s="15"/>
      <c r="XT261" s="15"/>
      <c r="XU261" s="15"/>
      <c r="XV261" s="15"/>
      <c r="XW261" s="15"/>
      <c r="XX261" s="15"/>
      <c r="XY261" s="15"/>
      <c r="XZ261" s="15"/>
      <c r="YA261" s="15"/>
      <c r="YB261" s="15"/>
      <c r="YC261" s="15"/>
      <c r="YD261" s="15"/>
      <c r="YE261" s="15"/>
      <c r="YF261" s="15"/>
      <c r="YG261" s="15"/>
      <c r="YH261" s="15"/>
      <c r="YI261" s="15"/>
      <c r="YJ261" s="15"/>
      <c r="YK261" s="15"/>
      <c r="YL261" s="15"/>
      <c r="YM261" s="15"/>
      <c r="YN261" s="15"/>
      <c r="YO261" s="15"/>
      <c r="YP261" s="15"/>
      <c r="YQ261" s="15"/>
      <c r="YR261" s="15"/>
      <c r="YS261" s="15"/>
      <c r="YT261" s="15"/>
      <c r="YU261" s="15"/>
      <c r="YV261" s="15"/>
      <c r="YW261" s="15"/>
      <c r="YX261" s="15"/>
      <c r="YY261" s="15"/>
      <c r="YZ261" s="15"/>
      <c r="ZA261" s="15"/>
      <c r="ZB261" s="15"/>
      <c r="ZC261" s="15"/>
      <c r="ZD261" s="15"/>
      <c r="ZE261" s="15"/>
      <c r="ZF261" s="15"/>
      <c r="ZG261" s="15"/>
      <c r="ZH261" s="15"/>
      <c r="ZI261" s="15"/>
      <c r="ZJ261" s="15"/>
      <c r="ZK261" s="15"/>
      <c r="ZL261" s="15"/>
      <c r="ZM261" s="15"/>
      <c r="ZN261" s="15"/>
      <c r="ZO261" s="15"/>
      <c r="ZP261" s="15"/>
      <c r="ZQ261" s="15"/>
      <c r="ZR261" s="15"/>
      <c r="ZS261" s="15"/>
      <c r="ZT261" s="15"/>
      <c r="ZU261" s="15"/>
      <c r="ZV261" s="15"/>
      <c r="ZW261" s="15"/>
      <c r="ZX261" s="15"/>
      <c r="ZY261" s="15"/>
      <c r="ZZ261" s="15"/>
      <c r="AAA261" s="15"/>
      <c r="AAB261" s="15"/>
      <c r="AAC261" s="15"/>
      <c r="AAD261" s="15"/>
      <c r="AAE261" s="15"/>
      <c r="AAF261" s="15"/>
      <c r="AAG261" s="15"/>
      <c r="AAH261" s="15"/>
      <c r="AAI261" s="15"/>
      <c r="AAJ261" s="15"/>
      <c r="AAK261" s="15"/>
      <c r="AAL261" s="15"/>
      <c r="AAM261" s="15"/>
      <c r="AAN261" s="15"/>
      <c r="AAO261" s="15"/>
      <c r="AAP261" s="15"/>
      <c r="AAQ261" s="15"/>
      <c r="AAR261" s="15"/>
      <c r="AAS261" s="15"/>
      <c r="AAT261" s="15"/>
      <c r="AAU261" s="15"/>
      <c r="AAV261" s="15"/>
      <c r="AAW261" s="15"/>
      <c r="AAX261" s="15"/>
      <c r="AAY261" s="15"/>
      <c r="AAZ261" s="15"/>
      <c r="ABA261" s="15"/>
      <c r="ABB261" s="15"/>
      <c r="ABC261" s="15"/>
      <c r="ABD261" s="15"/>
      <c r="ABE261" s="15"/>
      <c r="ABF261" s="15"/>
      <c r="ABG261" s="15"/>
      <c r="ABH261" s="15"/>
      <c r="ABI261" s="15"/>
      <c r="ABJ261" s="15"/>
      <c r="ABK261" s="15"/>
      <c r="ABL261" s="15"/>
      <c r="ABM261" s="15"/>
      <c r="ABN261" s="15"/>
      <c r="ABO261" s="15"/>
      <c r="ABP261" s="15"/>
      <c r="ABQ261" s="15"/>
      <c r="ABR261" s="15"/>
      <c r="ABS261" s="15"/>
      <c r="ABT261" s="15"/>
      <c r="ABU261" s="15"/>
      <c r="ABV261" s="15"/>
      <c r="ABW261" s="15"/>
      <c r="ABX261" s="15"/>
      <c r="ABY261" s="15"/>
      <c r="ABZ261" s="15"/>
      <c r="ACA261" s="15"/>
      <c r="ACB261" s="15"/>
      <c r="ACC261" s="15"/>
      <c r="ACD261" s="15"/>
      <c r="ACE261" s="15"/>
      <c r="ACF261" s="15"/>
      <c r="ACG261" s="15"/>
      <c r="ACH261" s="15"/>
      <c r="ACI261" s="15"/>
      <c r="ACJ261" s="15"/>
      <c r="ACK261" s="15"/>
      <c r="ACL261" s="15"/>
      <c r="ACM261" s="15"/>
      <c r="ACN261" s="15"/>
      <c r="ACO261" s="15"/>
      <c r="ACP261" s="15"/>
      <c r="ACQ261" s="15"/>
      <c r="ACR261" s="15"/>
      <c r="ACS261" s="15"/>
      <c r="ACT261" s="15"/>
      <c r="ACU261" s="15"/>
      <c r="ACV261" s="15"/>
      <c r="ACW261" s="15"/>
      <c r="ACX261" s="15"/>
      <c r="ACY261" s="15"/>
      <c r="ACZ261" s="15"/>
      <c r="ADA261" s="15"/>
      <c r="ADB261" s="15"/>
      <c r="ADC261" s="15"/>
      <c r="ADD261" s="15"/>
      <c r="ADE261" s="15"/>
      <c r="ADF261" s="15"/>
      <c r="ADG261" s="15"/>
      <c r="ADH261" s="15"/>
      <c r="ADI261" s="15"/>
      <c r="ADJ261" s="15"/>
      <c r="ADK261" s="15"/>
      <c r="ADL261" s="15"/>
      <c r="ADM261" s="15"/>
      <c r="ADN261" s="15"/>
      <c r="ADO261" s="15"/>
      <c r="ADP261" s="15"/>
      <c r="ADQ261" s="15"/>
      <c r="ADR261" s="15"/>
      <c r="ADS261" s="15"/>
      <c r="ADT261" s="15"/>
      <c r="ADU261" s="15"/>
      <c r="ADV261" s="15"/>
      <c r="ADW261" s="15"/>
      <c r="ADX261" s="15"/>
      <c r="ADY261" s="15"/>
      <c r="ADZ261" s="15"/>
      <c r="AEA261" s="15"/>
      <c r="AEB261" s="15"/>
      <c r="AEC261" s="15"/>
      <c r="AED261" s="15"/>
      <c r="AEE261" s="15"/>
      <c r="AEF261" s="15"/>
      <c r="AEG261" s="15"/>
      <c r="AEH261" s="15"/>
      <c r="AEI261" s="15"/>
      <c r="AEJ261" s="15"/>
      <c r="AEK261" s="15"/>
      <c r="AEL261" s="15"/>
      <c r="AEM261" s="15"/>
      <c r="AEN261" s="15"/>
      <c r="AEO261" s="15"/>
      <c r="AEP261" s="15"/>
      <c r="AEQ261" s="15"/>
      <c r="AER261" s="15"/>
      <c r="AES261" s="15"/>
      <c r="AET261" s="15"/>
      <c r="AEU261" s="15"/>
      <c r="AEV261" s="15"/>
      <c r="AEW261" s="15"/>
      <c r="AEX261" s="15"/>
      <c r="AEY261" s="15"/>
      <c r="AEZ261" s="15"/>
      <c r="AFA261" s="15"/>
      <c r="AFB261" s="15"/>
      <c r="AFC261" s="15"/>
      <c r="AFD261" s="15"/>
      <c r="AFE261" s="15"/>
      <c r="AFF261" s="15"/>
      <c r="AFG261" s="15"/>
      <c r="AFH261" s="15"/>
      <c r="AFI261" s="15"/>
      <c r="AFJ261" s="15"/>
      <c r="AFK261" s="15"/>
      <c r="AFL261" s="15"/>
      <c r="AFM261" s="15"/>
      <c r="AFN261" s="15"/>
      <c r="AFO261" s="15"/>
      <c r="AFP261" s="15"/>
      <c r="AFQ261" s="15"/>
      <c r="AFR261" s="15"/>
      <c r="AFS261" s="15"/>
      <c r="AFT261" s="15"/>
      <c r="AFU261" s="15"/>
      <c r="AFV261" s="15"/>
      <c r="AFW261" s="15"/>
      <c r="AFX261" s="15"/>
      <c r="AFY261" s="15"/>
      <c r="AFZ261" s="15"/>
      <c r="AGA261" s="15"/>
      <c r="AGB261" s="15"/>
      <c r="AGC261" s="15"/>
      <c r="AGD261" s="15"/>
      <c r="AGE261" s="15"/>
      <c r="AGF261" s="15"/>
      <c r="AGG261" s="15"/>
      <c r="AGH261" s="15"/>
      <c r="AGI261" s="15"/>
      <c r="AGJ261" s="15"/>
      <c r="AGK261" s="15"/>
      <c r="AGL261" s="15"/>
      <c r="AGM261" s="15"/>
      <c r="AGN261" s="15"/>
      <c r="AGO261" s="15"/>
      <c r="AGP261" s="15"/>
      <c r="AGQ261" s="15"/>
      <c r="AGR261" s="15"/>
      <c r="AGS261" s="15"/>
      <c r="AGT261" s="15"/>
      <c r="AGU261" s="15"/>
      <c r="AGV261" s="15"/>
      <c r="AGW261" s="15"/>
      <c r="AGX261" s="15"/>
      <c r="AGY261" s="15"/>
      <c r="AGZ261" s="15"/>
      <c r="AHA261" s="15"/>
      <c r="AHB261" s="15"/>
      <c r="AHC261" s="15"/>
      <c r="AHD261" s="15"/>
      <c r="AHE261" s="15"/>
      <c r="AHF261" s="15"/>
      <c r="AHG261" s="15"/>
      <c r="AHH261" s="15"/>
      <c r="AHI261" s="15"/>
      <c r="AHJ261" s="15"/>
      <c r="AHK261" s="15"/>
      <c r="AHL261" s="15"/>
      <c r="AHM261" s="15"/>
      <c r="AHN261" s="15"/>
      <c r="AHO261" s="15"/>
      <c r="AHP261" s="15"/>
      <c r="AHQ261" s="15"/>
      <c r="AHR261" s="15"/>
      <c r="AHS261" s="15"/>
      <c r="AHT261" s="15"/>
      <c r="AHU261" s="15"/>
      <c r="AHV261" s="15"/>
      <c r="AHW261" s="15"/>
      <c r="AHX261" s="15"/>
      <c r="AHY261" s="15"/>
      <c r="AHZ261" s="15"/>
      <c r="AIA261" s="15"/>
      <c r="AIB261" s="15"/>
      <c r="AIC261" s="15"/>
      <c r="AID261" s="15"/>
      <c r="AIE261" s="15"/>
      <c r="AIF261" s="15"/>
      <c r="AIG261" s="15"/>
      <c r="AIH261" s="15"/>
      <c r="AII261" s="15"/>
      <c r="AIJ261" s="15"/>
      <c r="AIK261" s="15"/>
      <c r="AIL261" s="15"/>
      <c r="AIM261" s="15"/>
      <c r="AIN261" s="15"/>
      <c r="AIO261" s="15"/>
      <c r="AIP261" s="15"/>
      <c r="AIQ261" s="15"/>
      <c r="AIR261" s="15"/>
      <c r="AIS261" s="15"/>
      <c r="AIT261" s="15"/>
      <c r="AIU261" s="15"/>
      <c r="AIV261" s="15"/>
      <c r="AIW261" s="15"/>
      <c r="AIX261" s="15"/>
      <c r="AIY261" s="15"/>
      <c r="AIZ261" s="15"/>
      <c r="AJA261" s="15"/>
      <c r="AJB261" s="15"/>
      <c r="AJC261" s="15"/>
      <c r="AJD261" s="15"/>
      <c r="AJE261" s="15"/>
      <c r="AJF261" s="15"/>
      <c r="AJG261" s="15"/>
      <c r="AJH261" s="15"/>
      <c r="AJI261" s="15"/>
      <c r="AJJ261" s="15"/>
      <c r="AJK261" s="15"/>
      <c r="AJL261" s="15"/>
      <c r="AJM261" s="15"/>
      <c r="AJN261" s="15"/>
      <c r="AJO261" s="15"/>
      <c r="AJP261" s="15"/>
      <c r="AJQ261" s="15"/>
      <c r="AJR261" s="15"/>
      <c r="AJS261" s="15"/>
      <c r="AJT261" s="15"/>
      <c r="AJU261" s="15"/>
      <c r="AJV261" s="15"/>
      <c r="AJW261" s="15"/>
      <c r="AJX261" s="15"/>
      <c r="AJY261" s="15"/>
      <c r="AJZ261" s="15"/>
      <c r="AKA261" s="15"/>
      <c r="AKB261" s="15"/>
      <c r="AKC261" s="15"/>
      <c r="AKD261" s="15"/>
      <c r="AKE261" s="15"/>
      <c r="AKF261" s="15"/>
      <c r="AKG261" s="15"/>
      <c r="AKH261" s="15"/>
      <c r="AKI261" s="15"/>
      <c r="AKJ261" s="15"/>
      <c r="AKK261" s="15"/>
      <c r="AKL261" s="15"/>
      <c r="AKM261" s="15"/>
      <c r="AKN261" s="15"/>
      <c r="AKO261" s="15"/>
      <c r="AKP261" s="15"/>
      <c r="AKQ261" s="15"/>
      <c r="AKR261" s="15"/>
      <c r="AKS261" s="15"/>
      <c r="AKT261" s="15"/>
      <c r="AKU261" s="15"/>
      <c r="AKV261" s="15"/>
      <c r="AKW261" s="15"/>
      <c r="AKX261" s="15"/>
      <c r="AKY261" s="15"/>
      <c r="AKZ261" s="15"/>
      <c r="ALA261" s="15"/>
      <c r="ALB261" s="15"/>
      <c r="ALC261" s="15"/>
      <c r="ALD261" s="15"/>
      <c r="ALE261" s="15"/>
      <c r="ALF261" s="15"/>
      <c r="ALG261" s="15"/>
      <c r="ALH261" s="15"/>
      <c r="ALI261" s="15"/>
      <c r="ALJ261" s="15"/>
      <c r="ALK261" s="15"/>
      <c r="ALL261" s="15"/>
      <c r="ALM261" s="15"/>
      <c r="ALN261" s="15"/>
      <c r="ALO261" s="15"/>
      <c r="ALP261" s="15"/>
      <c r="ALQ261" s="15"/>
      <c r="ALR261" s="15"/>
      <c r="ALS261" s="15"/>
      <c r="ALT261" s="15"/>
      <c r="ALU261" s="15"/>
      <c r="ALV261" s="15"/>
      <c r="ALW261" s="15"/>
      <c r="ALX261" s="11"/>
      <c r="ALY261" s="11"/>
      <c r="ALZ261" s="11"/>
      <c r="AMA261" s="11"/>
    </row>
    <row r="262" spans="1:1015" ht="12.75" customHeight="1">
      <c r="A262" s="8" t="s">
        <v>165</v>
      </c>
      <c r="B262" s="25" t="s">
        <v>166</v>
      </c>
      <c r="C262" s="5" t="s">
        <v>167</v>
      </c>
      <c r="D262" s="4"/>
      <c r="E262" s="9" t="s">
        <v>118</v>
      </c>
      <c r="F262" s="4" t="s">
        <v>17</v>
      </c>
      <c r="G262" s="4" t="s">
        <v>168</v>
      </c>
      <c r="H262" s="6">
        <v>7936.13</v>
      </c>
      <c r="I262" s="6">
        <v>11015.12</v>
      </c>
      <c r="J262" s="6">
        <v>13081</v>
      </c>
      <c r="K262" s="6">
        <v>9708.8799999999992</v>
      </c>
      <c r="L262" s="7">
        <v>0</v>
      </c>
      <c r="M262" s="6">
        <v>0</v>
      </c>
      <c r="N262" s="6">
        <v>0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</row>
    <row r="263" spans="1:1015" ht="12.75" customHeight="1">
      <c r="A263" s="8" t="s">
        <v>165</v>
      </c>
      <c r="B263" s="25" t="s">
        <v>166</v>
      </c>
      <c r="C263" s="5" t="s">
        <v>169</v>
      </c>
      <c r="D263" s="4"/>
      <c r="E263" s="5" t="s">
        <v>118</v>
      </c>
      <c r="F263" s="4" t="s">
        <v>17</v>
      </c>
      <c r="G263" s="4" t="s">
        <v>170</v>
      </c>
      <c r="H263" s="6">
        <v>2900.99</v>
      </c>
      <c r="I263" s="6">
        <v>3911.9</v>
      </c>
      <c r="J263" s="6">
        <v>4571</v>
      </c>
      <c r="K263" s="6">
        <v>3448.48</v>
      </c>
      <c r="L263" s="7">
        <v>0</v>
      </c>
      <c r="M263" s="6">
        <v>0</v>
      </c>
      <c r="N263" s="6">
        <v>0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</row>
    <row r="264" spans="1:1015" ht="12.75" customHeight="1">
      <c r="A264" s="8" t="s">
        <v>165</v>
      </c>
      <c r="B264" s="25" t="s">
        <v>166</v>
      </c>
      <c r="C264" s="5" t="s">
        <v>206</v>
      </c>
      <c r="D264" s="4"/>
      <c r="E264" s="5" t="s">
        <v>118</v>
      </c>
      <c r="F264" s="4" t="s">
        <v>17</v>
      </c>
      <c r="G264" s="4" t="s">
        <v>359</v>
      </c>
      <c r="H264" s="6">
        <v>0</v>
      </c>
      <c r="I264" s="10">
        <v>0</v>
      </c>
      <c r="J264" s="10">
        <v>0</v>
      </c>
      <c r="K264" s="10">
        <v>0</v>
      </c>
      <c r="L264" s="7">
        <v>0</v>
      </c>
      <c r="M264" s="10">
        <v>0</v>
      </c>
      <c r="N264" s="10">
        <v>0</v>
      </c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</row>
    <row r="265" spans="1:1015" ht="12.75" customHeight="1">
      <c r="A265" s="8" t="s">
        <v>165</v>
      </c>
      <c r="B265" s="25" t="s">
        <v>166</v>
      </c>
      <c r="C265" s="9" t="s">
        <v>171</v>
      </c>
      <c r="D265" s="8"/>
      <c r="E265" s="9" t="s">
        <v>118</v>
      </c>
      <c r="F265" s="8" t="s">
        <v>17</v>
      </c>
      <c r="G265" s="8" t="s">
        <v>172</v>
      </c>
      <c r="H265" s="10">
        <v>1798.2</v>
      </c>
      <c r="I265" s="10">
        <v>3223.45</v>
      </c>
      <c r="J265" s="10">
        <v>3050</v>
      </c>
      <c r="K265" s="10">
        <v>2320.92</v>
      </c>
      <c r="L265" s="7">
        <v>0</v>
      </c>
      <c r="M265" s="10">
        <f>L265</f>
        <v>0</v>
      </c>
      <c r="N265" s="10">
        <f>M265</f>
        <v>0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</row>
    <row r="266" spans="1:1015" ht="12.75" customHeight="1">
      <c r="A266" s="8" t="s">
        <v>165</v>
      </c>
      <c r="B266" s="25" t="s">
        <v>166</v>
      </c>
      <c r="C266" s="9" t="s">
        <v>171</v>
      </c>
      <c r="D266" s="8"/>
      <c r="E266" s="9" t="s">
        <v>16</v>
      </c>
      <c r="F266" s="8" t="s">
        <v>17</v>
      </c>
      <c r="G266" s="8" t="s">
        <v>172</v>
      </c>
      <c r="H266" s="10">
        <v>0</v>
      </c>
      <c r="I266" s="10">
        <v>0</v>
      </c>
      <c r="J266" s="10">
        <v>0</v>
      </c>
      <c r="K266" s="10">
        <v>33.630000000000003</v>
      </c>
      <c r="L266" s="7">
        <v>0</v>
      </c>
      <c r="M266" s="10">
        <v>0</v>
      </c>
      <c r="N266" s="10">
        <v>0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</row>
    <row r="267" spans="1:1015" ht="12.75" customHeight="1">
      <c r="A267" s="8" t="s">
        <v>165</v>
      </c>
      <c r="B267" s="25" t="s">
        <v>166</v>
      </c>
      <c r="C267" s="9" t="s">
        <v>196</v>
      </c>
      <c r="D267" s="8"/>
      <c r="E267" s="9" t="s">
        <v>118</v>
      </c>
      <c r="F267" s="8" t="s">
        <v>17</v>
      </c>
      <c r="G267" s="8" t="s">
        <v>197</v>
      </c>
      <c r="H267" s="10">
        <v>560.4</v>
      </c>
      <c r="I267" s="10">
        <v>0</v>
      </c>
      <c r="J267" s="10">
        <v>0</v>
      </c>
      <c r="K267" s="10">
        <v>246.49</v>
      </c>
      <c r="L267" s="7">
        <v>0</v>
      </c>
      <c r="M267" s="10">
        <v>0</v>
      </c>
      <c r="N267" s="10">
        <v>0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</row>
    <row r="268" spans="1:1015" ht="12.75" customHeight="1">
      <c r="A268" s="8" t="s">
        <v>165</v>
      </c>
      <c r="B268" s="25" t="s">
        <v>166</v>
      </c>
      <c r="C268" s="9" t="s">
        <v>173</v>
      </c>
      <c r="D268" s="8"/>
      <c r="E268" s="9" t="s">
        <v>118</v>
      </c>
      <c r="F268" s="8" t="s">
        <v>17</v>
      </c>
      <c r="G268" s="8" t="s">
        <v>174</v>
      </c>
      <c r="H268" s="10">
        <v>346.48</v>
      </c>
      <c r="I268" s="10">
        <v>271.64</v>
      </c>
      <c r="J268" s="10">
        <v>100</v>
      </c>
      <c r="K268" s="10">
        <v>374.4</v>
      </c>
      <c r="L268" s="7">
        <v>0</v>
      </c>
      <c r="M268" s="10">
        <f>L268</f>
        <v>0</v>
      </c>
      <c r="N268" s="10">
        <f>M268</f>
        <v>0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</row>
    <row r="269" spans="1:1015" ht="12.75" customHeight="1">
      <c r="A269" s="8" t="s">
        <v>165</v>
      </c>
      <c r="B269" s="25" t="s">
        <v>166</v>
      </c>
      <c r="C269" s="9" t="s">
        <v>208</v>
      </c>
      <c r="D269" s="8"/>
      <c r="E269" s="9" t="s">
        <v>118</v>
      </c>
      <c r="F269" s="8" t="s">
        <v>17</v>
      </c>
      <c r="G269" s="8" t="s">
        <v>209</v>
      </c>
      <c r="H269" s="10">
        <v>34.9</v>
      </c>
      <c r="I269" s="10">
        <v>0</v>
      </c>
      <c r="J269" s="10">
        <v>0</v>
      </c>
      <c r="K269" s="10">
        <v>0</v>
      </c>
      <c r="L269" s="7">
        <v>0</v>
      </c>
      <c r="M269" s="10">
        <v>0</v>
      </c>
      <c r="N269" s="10">
        <v>0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</row>
    <row r="270" spans="1:1015" ht="12.75" customHeight="1">
      <c r="A270" s="8" t="s">
        <v>165</v>
      </c>
      <c r="B270" s="25" t="s">
        <v>166</v>
      </c>
      <c r="C270" s="9" t="s">
        <v>177</v>
      </c>
      <c r="D270" s="8"/>
      <c r="E270" s="9" t="s">
        <v>118</v>
      </c>
      <c r="F270" s="8" t="s">
        <v>17</v>
      </c>
      <c r="G270" s="8" t="s">
        <v>178</v>
      </c>
      <c r="H270" s="10">
        <v>0</v>
      </c>
      <c r="I270" s="10">
        <v>10</v>
      </c>
      <c r="J270" s="10">
        <v>0</v>
      </c>
      <c r="K270" s="10">
        <v>0</v>
      </c>
      <c r="L270" s="7">
        <v>0</v>
      </c>
      <c r="M270" s="10">
        <v>0</v>
      </c>
      <c r="N270" s="10">
        <v>0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</row>
    <row r="271" spans="1:1015" ht="12.75" customHeight="1">
      <c r="A271" s="8" t="s">
        <v>165</v>
      </c>
      <c r="B271" s="25" t="s">
        <v>166</v>
      </c>
      <c r="C271" s="9" t="s">
        <v>305</v>
      </c>
      <c r="D271" s="8"/>
      <c r="E271" s="9" t="s">
        <v>118</v>
      </c>
      <c r="F271" s="8" t="s">
        <v>17</v>
      </c>
      <c r="G271" s="8" t="s">
        <v>306</v>
      </c>
      <c r="H271" s="10">
        <v>0</v>
      </c>
      <c r="I271" s="10">
        <v>0</v>
      </c>
      <c r="J271" s="10">
        <v>0</v>
      </c>
      <c r="K271" s="10">
        <v>0</v>
      </c>
      <c r="L271" s="7">
        <v>0</v>
      </c>
      <c r="M271" s="10">
        <v>0</v>
      </c>
      <c r="N271" s="10">
        <v>0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  <c r="AKS271" s="11"/>
      <c r="AKT271" s="11"/>
      <c r="AKU271" s="11"/>
      <c r="AKV271" s="11"/>
      <c r="AKW271" s="11"/>
      <c r="AKX271" s="11"/>
      <c r="AKY271" s="11"/>
      <c r="AKZ271" s="11"/>
      <c r="ALA271" s="11"/>
      <c r="ALB271" s="11"/>
      <c r="ALC271" s="11"/>
      <c r="ALD271" s="11"/>
      <c r="ALE271" s="11"/>
      <c r="ALF271" s="11"/>
      <c r="ALG271" s="11"/>
      <c r="ALH271" s="11"/>
      <c r="ALI271" s="11"/>
      <c r="ALJ271" s="11"/>
      <c r="ALK271" s="11"/>
      <c r="ALL271" s="11"/>
      <c r="ALM271" s="11"/>
      <c r="ALN271" s="11"/>
      <c r="ALO271" s="11"/>
      <c r="ALP271" s="11"/>
      <c r="ALQ271" s="11"/>
      <c r="ALR271" s="11"/>
      <c r="ALS271" s="11"/>
      <c r="ALT271" s="11"/>
      <c r="ALU271" s="11"/>
      <c r="ALV271" s="11"/>
      <c r="ALW271" s="11"/>
      <c r="ALX271" s="11"/>
      <c r="ALY271" s="11"/>
      <c r="ALZ271" s="11"/>
      <c r="AMA271" s="11"/>
    </row>
    <row r="272" spans="1:1015" ht="12.75" customHeight="1">
      <c r="A272" s="8" t="s">
        <v>165</v>
      </c>
      <c r="B272" s="25" t="s">
        <v>166</v>
      </c>
      <c r="C272" s="9" t="s">
        <v>212</v>
      </c>
      <c r="D272" s="8"/>
      <c r="E272" s="9" t="s">
        <v>16</v>
      </c>
      <c r="F272" s="8" t="s">
        <v>17</v>
      </c>
      <c r="G272" s="8" t="s">
        <v>360</v>
      </c>
      <c r="H272" s="10">
        <v>0</v>
      </c>
      <c r="I272" s="10">
        <v>0</v>
      </c>
      <c r="J272" s="10">
        <v>0</v>
      </c>
      <c r="K272" s="10">
        <v>59.5</v>
      </c>
      <c r="L272" s="7">
        <v>0</v>
      </c>
      <c r="M272" s="10">
        <v>0</v>
      </c>
      <c r="N272" s="10">
        <v>0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  <c r="AKS272" s="11"/>
      <c r="AKT272" s="11"/>
      <c r="AKU272" s="11"/>
      <c r="AKV272" s="11"/>
      <c r="AKW272" s="11"/>
      <c r="AKX272" s="11"/>
      <c r="AKY272" s="11"/>
      <c r="AKZ272" s="11"/>
      <c r="ALA272" s="11"/>
      <c r="ALB272" s="11"/>
      <c r="ALC272" s="11"/>
      <c r="ALD272" s="11"/>
      <c r="ALE272" s="11"/>
      <c r="ALF272" s="11"/>
      <c r="ALG272" s="11"/>
      <c r="ALH272" s="11"/>
      <c r="ALI272" s="11"/>
      <c r="ALJ272" s="11"/>
      <c r="ALK272" s="11"/>
      <c r="ALL272" s="11"/>
      <c r="ALM272" s="11"/>
      <c r="ALN272" s="11"/>
      <c r="ALO272" s="11"/>
      <c r="ALP272" s="11"/>
      <c r="ALQ272" s="11"/>
      <c r="ALR272" s="11"/>
      <c r="ALS272" s="11"/>
      <c r="ALT272" s="11"/>
      <c r="ALU272" s="11"/>
      <c r="ALV272" s="11"/>
      <c r="ALW272" s="11"/>
      <c r="ALX272" s="11"/>
      <c r="ALY272" s="11"/>
      <c r="ALZ272" s="11"/>
      <c r="AMA272" s="11"/>
    </row>
    <row r="273" spans="1:1024" ht="12.75" customHeight="1">
      <c r="A273" s="8" t="s">
        <v>165</v>
      </c>
      <c r="B273" s="25" t="s">
        <v>166</v>
      </c>
      <c r="C273" s="9" t="s">
        <v>179</v>
      </c>
      <c r="D273" s="8"/>
      <c r="E273" s="9" t="s">
        <v>16</v>
      </c>
      <c r="F273" s="8" t="s">
        <v>17</v>
      </c>
      <c r="G273" s="8" t="s">
        <v>180</v>
      </c>
      <c r="H273" s="10">
        <v>348.15</v>
      </c>
      <c r="I273" s="10">
        <v>359.7</v>
      </c>
      <c r="J273" s="10">
        <v>360</v>
      </c>
      <c r="K273" s="10">
        <v>217.8</v>
      </c>
      <c r="L273" s="7">
        <v>0</v>
      </c>
      <c r="M273" s="6">
        <v>0</v>
      </c>
      <c r="N273" s="6">
        <v>0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  <c r="AFS273" s="11"/>
      <c r="AFT273" s="11"/>
      <c r="AFU273" s="11"/>
      <c r="AFV273" s="11"/>
      <c r="AFW273" s="11"/>
      <c r="AFX273" s="11"/>
      <c r="AFY273" s="11"/>
      <c r="AFZ273" s="11"/>
      <c r="AGA273" s="11"/>
      <c r="AGB273" s="11"/>
      <c r="AGC273" s="11"/>
      <c r="AGD273" s="11"/>
      <c r="AGE273" s="11"/>
      <c r="AGF273" s="11"/>
      <c r="AGG273" s="11"/>
      <c r="AGH273" s="11"/>
      <c r="AGI273" s="11"/>
      <c r="AGJ273" s="11"/>
      <c r="AGK273" s="11"/>
      <c r="AGL273" s="11"/>
      <c r="AGM273" s="11"/>
      <c r="AGN273" s="11"/>
      <c r="AGO273" s="11"/>
      <c r="AGP273" s="11"/>
      <c r="AGQ273" s="11"/>
      <c r="AGR273" s="11"/>
      <c r="AGS273" s="11"/>
      <c r="AGT273" s="11"/>
      <c r="AGU273" s="11"/>
      <c r="AGV273" s="11"/>
      <c r="AGW273" s="11"/>
      <c r="AGX273" s="11"/>
      <c r="AGY273" s="11"/>
      <c r="AGZ273" s="11"/>
      <c r="AHA273" s="11"/>
      <c r="AHB273" s="11"/>
      <c r="AHC273" s="11"/>
      <c r="AHD273" s="11"/>
      <c r="AHE273" s="11"/>
      <c r="AHF273" s="11"/>
      <c r="AHG273" s="11"/>
      <c r="AHH273" s="11"/>
      <c r="AHI273" s="11"/>
      <c r="AHJ273" s="11"/>
      <c r="AHK273" s="11"/>
      <c r="AHL273" s="11"/>
      <c r="AHM273" s="11"/>
      <c r="AHN273" s="11"/>
      <c r="AHO273" s="11"/>
      <c r="AHP273" s="11"/>
      <c r="AHQ273" s="11"/>
      <c r="AHR273" s="11"/>
      <c r="AHS273" s="11"/>
      <c r="AHT273" s="11"/>
      <c r="AHU273" s="11"/>
      <c r="AHV273" s="11"/>
      <c r="AHW273" s="11"/>
      <c r="AHX273" s="11"/>
      <c r="AHY273" s="11"/>
      <c r="AHZ273" s="11"/>
      <c r="AIA273" s="11"/>
      <c r="AIB273" s="11"/>
      <c r="AIC273" s="11"/>
      <c r="AID273" s="11"/>
      <c r="AIE273" s="11"/>
      <c r="AIF273" s="11"/>
      <c r="AIG273" s="11"/>
      <c r="AIH273" s="11"/>
      <c r="AII273" s="11"/>
      <c r="AIJ273" s="11"/>
      <c r="AIK273" s="11"/>
      <c r="AIL273" s="11"/>
      <c r="AIM273" s="11"/>
      <c r="AIN273" s="11"/>
      <c r="AIO273" s="11"/>
      <c r="AIP273" s="11"/>
      <c r="AIQ273" s="11"/>
      <c r="AIR273" s="11"/>
      <c r="AIS273" s="11"/>
      <c r="AIT273" s="11"/>
      <c r="AIU273" s="11"/>
      <c r="AIV273" s="11"/>
      <c r="AIW273" s="11"/>
      <c r="AIX273" s="11"/>
      <c r="AIY273" s="11"/>
      <c r="AIZ273" s="11"/>
      <c r="AJA273" s="11"/>
      <c r="AJB273" s="11"/>
      <c r="AJC273" s="11"/>
      <c r="AJD273" s="11"/>
      <c r="AJE273" s="11"/>
      <c r="AJF273" s="11"/>
      <c r="AJG273" s="11"/>
      <c r="AJH273" s="11"/>
      <c r="AJI273" s="11"/>
      <c r="AJJ273" s="11"/>
      <c r="AJK273" s="11"/>
      <c r="AJL273" s="11"/>
      <c r="AJM273" s="11"/>
      <c r="AJN273" s="11"/>
      <c r="AJO273" s="11"/>
      <c r="AJP273" s="11"/>
      <c r="AJQ273" s="11"/>
      <c r="AJR273" s="11"/>
      <c r="AJS273" s="11"/>
      <c r="AJT273" s="11"/>
      <c r="AJU273" s="11"/>
      <c r="AJV273" s="11"/>
      <c r="AJW273" s="11"/>
      <c r="AJX273" s="11"/>
      <c r="AJY273" s="11"/>
      <c r="AJZ273" s="11"/>
      <c r="AKA273" s="11"/>
      <c r="AKB273" s="11"/>
      <c r="AKC273" s="11"/>
      <c r="AKD273" s="11"/>
      <c r="AKE273" s="11"/>
      <c r="AKF273" s="11"/>
      <c r="AKG273" s="11"/>
      <c r="AKH273" s="11"/>
      <c r="AKI273" s="11"/>
      <c r="AKJ273" s="11"/>
      <c r="AKK273" s="11"/>
      <c r="AKL273" s="11"/>
      <c r="AKM273" s="11"/>
      <c r="AKN273" s="11"/>
      <c r="AKO273" s="11"/>
      <c r="AKP273" s="11"/>
      <c r="AKQ273" s="11"/>
      <c r="AKR273" s="11"/>
      <c r="AKS273" s="11"/>
      <c r="AKT273" s="11"/>
      <c r="AKU273" s="11"/>
      <c r="AKV273" s="11"/>
      <c r="AKW273" s="11"/>
      <c r="AKX273" s="11"/>
      <c r="AKY273" s="11"/>
      <c r="AKZ273" s="11"/>
      <c r="ALA273" s="11"/>
      <c r="ALB273" s="11"/>
      <c r="ALC273" s="11"/>
      <c r="ALD273" s="11"/>
      <c r="ALE273" s="11"/>
      <c r="ALF273" s="11"/>
      <c r="ALG273" s="11"/>
      <c r="ALH273" s="11"/>
      <c r="ALI273" s="11"/>
      <c r="ALJ273" s="11"/>
      <c r="ALK273" s="11"/>
      <c r="ALL273" s="11"/>
      <c r="ALM273" s="11"/>
      <c r="ALN273" s="11"/>
      <c r="ALO273" s="11"/>
      <c r="ALP273" s="11"/>
      <c r="ALQ273" s="11"/>
      <c r="ALR273" s="11"/>
      <c r="ALS273" s="11"/>
      <c r="ALT273" s="11"/>
      <c r="ALU273" s="11"/>
      <c r="ALV273" s="11"/>
      <c r="ALW273" s="11"/>
      <c r="ALX273" s="11"/>
      <c r="ALY273" s="11"/>
      <c r="ALZ273" s="11"/>
      <c r="AMA273" s="11"/>
    </row>
    <row r="274" spans="1:1024" ht="12.75" customHeight="1">
      <c r="A274" s="8" t="s">
        <v>165</v>
      </c>
      <c r="B274" s="25" t="s">
        <v>166</v>
      </c>
      <c r="C274" s="9" t="s">
        <v>202</v>
      </c>
      <c r="D274" s="8"/>
      <c r="E274" s="9" t="s">
        <v>16</v>
      </c>
      <c r="F274" s="8" t="s">
        <v>17</v>
      </c>
      <c r="G274" s="8" t="s">
        <v>203</v>
      </c>
      <c r="H274" s="10">
        <v>91.49</v>
      </c>
      <c r="I274" s="10">
        <v>128.24</v>
      </c>
      <c r="J274" s="10">
        <v>0</v>
      </c>
      <c r="K274" s="10">
        <v>105.74</v>
      </c>
      <c r="L274" s="7">
        <v>0</v>
      </c>
      <c r="M274" s="6">
        <v>0</v>
      </c>
      <c r="N274" s="6">
        <v>0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  <c r="AFS274" s="11"/>
      <c r="AFT274" s="11"/>
      <c r="AFU274" s="11"/>
      <c r="AFV274" s="11"/>
      <c r="AFW274" s="11"/>
      <c r="AFX274" s="11"/>
      <c r="AFY274" s="11"/>
      <c r="AFZ274" s="11"/>
      <c r="AGA274" s="11"/>
      <c r="AGB274" s="11"/>
      <c r="AGC274" s="11"/>
      <c r="AGD274" s="11"/>
      <c r="AGE274" s="11"/>
      <c r="AGF274" s="11"/>
      <c r="AGG274" s="11"/>
      <c r="AGH274" s="11"/>
      <c r="AGI274" s="11"/>
      <c r="AGJ274" s="11"/>
      <c r="AGK274" s="11"/>
      <c r="AGL274" s="11"/>
      <c r="AGM274" s="11"/>
      <c r="AGN274" s="11"/>
      <c r="AGO274" s="11"/>
      <c r="AGP274" s="11"/>
      <c r="AGQ274" s="11"/>
      <c r="AGR274" s="11"/>
      <c r="AGS274" s="11"/>
      <c r="AGT274" s="11"/>
      <c r="AGU274" s="11"/>
      <c r="AGV274" s="11"/>
      <c r="AGW274" s="11"/>
      <c r="AGX274" s="11"/>
      <c r="AGY274" s="11"/>
      <c r="AGZ274" s="11"/>
      <c r="AHA274" s="11"/>
      <c r="AHB274" s="11"/>
      <c r="AHC274" s="11"/>
      <c r="AHD274" s="11"/>
      <c r="AHE274" s="11"/>
      <c r="AHF274" s="11"/>
      <c r="AHG274" s="11"/>
      <c r="AHH274" s="11"/>
      <c r="AHI274" s="11"/>
      <c r="AHJ274" s="11"/>
      <c r="AHK274" s="11"/>
      <c r="AHL274" s="11"/>
      <c r="AHM274" s="11"/>
      <c r="AHN274" s="11"/>
      <c r="AHO274" s="11"/>
      <c r="AHP274" s="11"/>
      <c r="AHQ274" s="11"/>
      <c r="AHR274" s="11"/>
      <c r="AHS274" s="11"/>
      <c r="AHT274" s="11"/>
      <c r="AHU274" s="11"/>
      <c r="AHV274" s="11"/>
      <c r="AHW274" s="11"/>
      <c r="AHX274" s="11"/>
      <c r="AHY274" s="11"/>
      <c r="AHZ274" s="11"/>
      <c r="AIA274" s="11"/>
      <c r="AIB274" s="11"/>
      <c r="AIC274" s="11"/>
      <c r="AID274" s="11"/>
      <c r="AIE274" s="11"/>
      <c r="AIF274" s="11"/>
      <c r="AIG274" s="11"/>
      <c r="AIH274" s="11"/>
      <c r="AII274" s="11"/>
      <c r="AIJ274" s="11"/>
      <c r="AIK274" s="11"/>
      <c r="AIL274" s="11"/>
      <c r="AIM274" s="11"/>
      <c r="AIN274" s="11"/>
      <c r="AIO274" s="11"/>
      <c r="AIP274" s="11"/>
      <c r="AIQ274" s="11"/>
      <c r="AIR274" s="11"/>
      <c r="AIS274" s="11"/>
      <c r="AIT274" s="11"/>
      <c r="AIU274" s="11"/>
      <c r="AIV274" s="11"/>
      <c r="AIW274" s="11"/>
      <c r="AIX274" s="11"/>
      <c r="AIY274" s="11"/>
      <c r="AIZ274" s="11"/>
      <c r="AJA274" s="11"/>
      <c r="AJB274" s="11"/>
      <c r="AJC274" s="11"/>
      <c r="AJD274" s="11"/>
      <c r="AJE274" s="11"/>
      <c r="AJF274" s="11"/>
      <c r="AJG274" s="11"/>
      <c r="AJH274" s="11"/>
      <c r="AJI274" s="11"/>
      <c r="AJJ274" s="11"/>
      <c r="AJK274" s="11"/>
      <c r="AJL274" s="11"/>
      <c r="AJM274" s="11"/>
      <c r="AJN274" s="11"/>
      <c r="AJO274" s="11"/>
      <c r="AJP274" s="11"/>
      <c r="AJQ274" s="11"/>
      <c r="AJR274" s="11"/>
      <c r="AJS274" s="11"/>
      <c r="AJT274" s="11"/>
      <c r="AJU274" s="11"/>
      <c r="AJV274" s="11"/>
      <c r="AJW274" s="11"/>
      <c r="AJX274" s="11"/>
      <c r="AJY274" s="11"/>
      <c r="AJZ274" s="11"/>
      <c r="AKA274" s="11"/>
      <c r="AKB274" s="11"/>
      <c r="AKC274" s="11"/>
      <c r="AKD274" s="11"/>
      <c r="AKE274" s="11"/>
      <c r="AKF274" s="11"/>
      <c r="AKG274" s="11"/>
      <c r="AKH274" s="11"/>
      <c r="AKI274" s="11"/>
      <c r="AKJ274" s="11"/>
      <c r="AKK274" s="11"/>
      <c r="AKL274" s="11"/>
      <c r="AKM274" s="11"/>
      <c r="AKN274" s="11"/>
      <c r="AKO274" s="11"/>
      <c r="AKP274" s="11"/>
      <c r="AKQ274" s="11"/>
      <c r="AKR274" s="11"/>
      <c r="AKS274" s="11"/>
      <c r="AKT274" s="11"/>
      <c r="AKU274" s="11"/>
      <c r="AKV274" s="11"/>
      <c r="AKW274" s="11"/>
      <c r="AKX274" s="11"/>
      <c r="AKY274" s="11"/>
      <c r="AKZ274" s="11"/>
      <c r="ALA274" s="11"/>
      <c r="ALB274" s="11"/>
      <c r="ALC274" s="11"/>
      <c r="ALD274" s="11"/>
      <c r="ALE274" s="11"/>
      <c r="ALF274" s="11"/>
      <c r="ALG274" s="11"/>
      <c r="ALH274" s="11"/>
      <c r="ALI274" s="11"/>
      <c r="ALJ274" s="11"/>
      <c r="ALK274" s="11"/>
      <c r="ALL274" s="11"/>
      <c r="ALM274" s="11"/>
      <c r="ALN274" s="11"/>
      <c r="ALO274" s="11"/>
      <c r="ALP274" s="11"/>
      <c r="ALQ274" s="11"/>
      <c r="ALR274" s="11"/>
      <c r="ALS274" s="11"/>
      <c r="ALT274" s="11"/>
      <c r="ALU274" s="11"/>
      <c r="ALV274" s="11"/>
      <c r="ALW274" s="11"/>
      <c r="ALX274" s="11"/>
      <c r="ALY274" s="11"/>
      <c r="ALZ274" s="11"/>
      <c r="AMA274" s="11"/>
    </row>
    <row r="275" spans="1:1024" ht="12.75" customHeight="1">
      <c r="A275" s="8" t="s">
        <v>165</v>
      </c>
      <c r="B275" s="25" t="s">
        <v>166</v>
      </c>
      <c r="C275" s="9" t="s">
        <v>361</v>
      </c>
      <c r="D275" s="8"/>
      <c r="E275" s="9" t="s">
        <v>16</v>
      </c>
      <c r="F275" s="8" t="s">
        <v>17</v>
      </c>
      <c r="G275" s="8" t="s">
        <v>362</v>
      </c>
      <c r="H275" s="10">
        <v>0</v>
      </c>
      <c r="I275" s="10">
        <v>49</v>
      </c>
      <c r="J275" s="10">
        <v>0</v>
      </c>
      <c r="K275" s="10">
        <v>0</v>
      </c>
      <c r="L275" s="7">
        <v>0</v>
      </c>
      <c r="M275" s="10">
        <v>0</v>
      </c>
      <c r="N275" s="10">
        <v>0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  <c r="AGL275" s="11"/>
      <c r="AGM275" s="11"/>
      <c r="AGN275" s="11"/>
      <c r="AGO275" s="11"/>
      <c r="AGP275" s="11"/>
      <c r="AGQ275" s="11"/>
      <c r="AGR275" s="11"/>
      <c r="AGS275" s="11"/>
      <c r="AGT275" s="11"/>
      <c r="AGU275" s="11"/>
      <c r="AGV275" s="11"/>
      <c r="AGW275" s="11"/>
      <c r="AGX275" s="11"/>
      <c r="AGY275" s="11"/>
      <c r="AGZ275" s="11"/>
      <c r="AHA275" s="11"/>
      <c r="AHB275" s="11"/>
      <c r="AHC275" s="11"/>
      <c r="AHD275" s="11"/>
      <c r="AHE275" s="11"/>
      <c r="AHF275" s="11"/>
      <c r="AHG275" s="11"/>
      <c r="AHH275" s="11"/>
      <c r="AHI275" s="11"/>
      <c r="AHJ275" s="11"/>
      <c r="AHK275" s="11"/>
      <c r="AHL275" s="11"/>
      <c r="AHM275" s="11"/>
      <c r="AHN275" s="11"/>
      <c r="AHO275" s="11"/>
      <c r="AHP275" s="11"/>
      <c r="AHQ275" s="11"/>
      <c r="AHR275" s="11"/>
      <c r="AHS275" s="11"/>
      <c r="AHT275" s="11"/>
      <c r="AHU275" s="11"/>
      <c r="AHV275" s="11"/>
      <c r="AHW275" s="11"/>
      <c r="AHX275" s="11"/>
      <c r="AHY275" s="11"/>
      <c r="AHZ275" s="11"/>
      <c r="AIA275" s="11"/>
      <c r="AIB275" s="11"/>
      <c r="AIC275" s="11"/>
      <c r="AID275" s="11"/>
      <c r="AIE275" s="11"/>
      <c r="AIF275" s="11"/>
      <c r="AIG275" s="11"/>
      <c r="AIH275" s="11"/>
      <c r="AII275" s="11"/>
      <c r="AIJ275" s="11"/>
      <c r="AIK275" s="11"/>
      <c r="AIL275" s="11"/>
      <c r="AIM275" s="11"/>
      <c r="AIN275" s="11"/>
      <c r="AIO275" s="11"/>
      <c r="AIP275" s="11"/>
      <c r="AIQ275" s="11"/>
      <c r="AIR275" s="11"/>
      <c r="AIS275" s="11"/>
      <c r="AIT275" s="11"/>
      <c r="AIU275" s="11"/>
      <c r="AIV275" s="11"/>
      <c r="AIW275" s="11"/>
      <c r="AIX275" s="11"/>
      <c r="AIY275" s="11"/>
      <c r="AIZ275" s="11"/>
      <c r="AJA275" s="11"/>
      <c r="AJB275" s="11"/>
      <c r="AJC275" s="11"/>
      <c r="AJD275" s="11"/>
      <c r="AJE275" s="11"/>
      <c r="AJF275" s="11"/>
      <c r="AJG275" s="11"/>
      <c r="AJH275" s="11"/>
      <c r="AJI275" s="11"/>
      <c r="AJJ275" s="11"/>
      <c r="AJK275" s="11"/>
      <c r="AJL275" s="11"/>
      <c r="AJM275" s="11"/>
      <c r="AJN275" s="11"/>
      <c r="AJO275" s="11"/>
      <c r="AJP275" s="11"/>
      <c r="AJQ275" s="11"/>
      <c r="AJR275" s="11"/>
      <c r="AJS275" s="11"/>
      <c r="AJT275" s="11"/>
      <c r="AJU275" s="11"/>
      <c r="AJV275" s="11"/>
      <c r="AJW275" s="11"/>
      <c r="AJX275" s="11"/>
      <c r="AJY275" s="11"/>
      <c r="AJZ275" s="11"/>
      <c r="AKA275" s="11"/>
      <c r="AKB275" s="11"/>
      <c r="AKC275" s="11"/>
      <c r="AKD275" s="11"/>
      <c r="AKE275" s="11"/>
      <c r="AKF275" s="11"/>
      <c r="AKG275" s="11"/>
      <c r="AKH275" s="11"/>
      <c r="AKI275" s="11"/>
      <c r="AKJ275" s="11"/>
      <c r="AKK275" s="11"/>
      <c r="AKL275" s="11"/>
      <c r="AKM275" s="11"/>
      <c r="AKN275" s="11"/>
      <c r="AKO275" s="11"/>
      <c r="AKP275" s="11"/>
      <c r="AKQ275" s="11"/>
      <c r="AKR275" s="11"/>
      <c r="AKS275" s="11"/>
      <c r="AKT275" s="11"/>
      <c r="AKU275" s="11"/>
      <c r="AKV275" s="11"/>
      <c r="AKW275" s="11"/>
      <c r="AKX275" s="11"/>
      <c r="AKY275" s="11"/>
      <c r="AKZ275" s="11"/>
      <c r="ALA275" s="11"/>
      <c r="ALB275" s="11"/>
      <c r="ALC275" s="11"/>
      <c r="ALD275" s="11"/>
      <c r="ALE275" s="11"/>
      <c r="ALF275" s="11"/>
      <c r="ALG275" s="11"/>
      <c r="ALH275" s="11"/>
      <c r="ALI275" s="11"/>
      <c r="ALJ275" s="11"/>
      <c r="ALK275" s="11"/>
      <c r="ALL275" s="11"/>
      <c r="ALM275" s="11"/>
      <c r="ALN275" s="11"/>
      <c r="ALO275" s="11"/>
      <c r="ALP275" s="11"/>
      <c r="ALQ275" s="11"/>
      <c r="ALR275" s="11"/>
      <c r="ALS275" s="11"/>
      <c r="ALT275" s="11"/>
      <c r="ALU275" s="11"/>
      <c r="ALV275" s="11"/>
      <c r="ALW275" s="11"/>
      <c r="ALX275" s="11"/>
      <c r="ALY275" s="11"/>
      <c r="ALZ275" s="11"/>
      <c r="AMA275" s="11"/>
    </row>
    <row r="276" spans="1:1024" ht="12.75" customHeight="1">
      <c r="A276" s="8" t="s">
        <v>165</v>
      </c>
      <c r="B276" s="25" t="s">
        <v>166</v>
      </c>
      <c r="C276" s="9" t="s">
        <v>220</v>
      </c>
      <c r="D276" s="8"/>
      <c r="E276" s="9" t="s">
        <v>16</v>
      </c>
      <c r="F276" s="8" t="s">
        <v>17</v>
      </c>
      <c r="G276" s="8" t="s">
        <v>221</v>
      </c>
      <c r="H276" s="10">
        <v>0</v>
      </c>
      <c r="I276" s="10">
        <v>155.62</v>
      </c>
      <c r="J276" s="10">
        <v>144</v>
      </c>
      <c r="K276" s="10">
        <v>0</v>
      </c>
      <c r="L276" s="7">
        <v>0</v>
      </c>
      <c r="M276" s="10">
        <v>0</v>
      </c>
      <c r="N276" s="10">
        <v>0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  <c r="AGL276" s="11"/>
      <c r="AGM276" s="11"/>
      <c r="AGN276" s="11"/>
      <c r="AGO276" s="11"/>
      <c r="AGP276" s="11"/>
      <c r="AGQ276" s="11"/>
      <c r="AGR276" s="11"/>
      <c r="AGS276" s="11"/>
      <c r="AGT276" s="11"/>
      <c r="AGU276" s="11"/>
      <c r="AGV276" s="11"/>
      <c r="AGW276" s="11"/>
      <c r="AGX276" s="11"/>
      <c r="AGY276" s="11"/>
      <c r="AGZ276" s="11"/>
      <c r="AHA276" s="11"/>
      <c r="AHB276" s="11"/>
      <c r="AHC276" s="11"/>
      <c r="AHD276" s="11"/>
      <c r="AHE276" s="11"/>
      <c r="AHF276" s="11"/>
      <c r="AHG276" s="11"/>
      <c r="AHH276" s="11"/>
      <c r="AHI276" s="11"/>
      <c r="AHJ276" s="11"/>
      <c r="AHK276" s="11"/>
      <c r="AHL276" s="11"/>
      <c r="AHM276" s="11"/>
      <c r="AHN276" s="11"/>
      <c r="AHO276" s="11"/>
      <c r="AHP276" s="11"/>
      <c r="AHQ276" s="11"/>
      <c r="AHR276" s="11"/>
      <c r="AHS276" s="11"/>
      <c r="AHT276" s="11"/>
      <c r="AHU276" s="11"/>
      <c r="AHV276" s="11"/>
      <c r="AHW276" s="11"/>
      <c r="AHX276" s="11"/>
      <c r="AHY276" s="11"/>
      <c r="AHZ276" s="11"/>
      <c r="AIA276" s="11"/>
      <c r="AIB276" s="11"/>
      <c r="AIC276" s="11"/>
      <c r="AID276" s="11"/>
      <c r="AIE276" s="11"/>
      <c r="AIF276" s="11"/>
      <c r="AIG276" s="11"/>
      <c r="AIH276" s="11"/>
      <c r="AII276" s="11"/>
      <c r="AIJ276" s="11"/>
      <c r="AIK276" s="11"/>
      <c r="AIL276" s="11"/>
      <c r="AIM276" s="11"/>
      <c r="AIN276" s="11"/>
      <c r="AIO276" s="11"/>
      <c r="AIP276" s="11"/>
      <c r="AIQ276" s="11"/>
      <c r="AIR276" s="11"/>
      <c r="AIS276" s="11"/>
      <c r="AIT276" s="11"/>
      <c r="AIU276" s="11"/>
      <c r="AIV276" s="11"/>
      <c r="AIW276" s="11"/>
      <c r="AIX276" s="11"/>
      <c r="AIY276" s="11"/>
      <c r="AIZ276" s="11"/>
      <c r="AJA276" s="11"/>
      <c r="AJB276" s="11"/>
      <c r="AJC276" s="11"/>
      <c r="AJD276" s="11"/>
      <c r="AJE276" s="11"/>
      <c r="AJF276" s="11"/>
      <c r="AJG276" s="11"/>
      <c r="AJH276" s="11"/>
      <c r="AJI276" s="11"/>
      <c r="AJJ276" s="11"/>
      <c r="AJK276" s="11"/>
      <c r="AJL276" s="11"/>
      <c r="AJM276" s="11"/>
      <c r="AJN276" s="11"/>
      <c r="AJO276" s="11"/>
      <c r="AJP276" s="11"/>
      <c r="AJQ276" s="11"/>
      <c r="AJR276" s="11"/>
      <c r="AJS276" s="11"/>
      <c r="AJT276" s="11"/>
      <c r="AJU276" s="11"/>
      <c r="AJV276" s="11"/>
      <c r="AJW276" s="11"/>
      <c r="AJX276" s="11"/>
      <c r="AJY276" s="11"/>
      <c r="AJZ276" s="11"/>
      <c r="AKA276" s="11"/>
      <c r="AKB276" s="11"/>
      <c r="AKC276" s="11"/>
      <c r="AKD276" s="11"/>
      <c r="AKE276" s="11"/>
      <c r="AKF276" s="11"/>
      <c r="AKG276" s="11"/>
      <c r="AKH276" s="11"/>
      <c r="AKI276" s="11"/>
      <c r="AKJ276" s="11"/>
      <c r="AKK276" s="11"/>
      <c r="AKL276" s="11"/>
      <c r="AKM276" s="11"/>
      <c r="AKN276" s="11"/>
      <c r="AKO276" s="11"/>
      <c r="AKP276" s="11"/>
      <c r="AKQ276" s="11"/>
      <c r="AKR276" s="11"/>
      <c r="AKS276" s="11"/>
      <c r="AKT276" s="11"/>
      <c r="AKU276" s="11"/>
      <c r="AKV276" s="11"/>
      <c r="AKW276" s="11"/>
      <c r="AKX276" s="11"/>
      <c r="AKY276" s="11"/>
      <c r="AKZ276" s="11"/>
      <c r="ALA276" s="11"/>
      <c r="ALB276" s="11"/>
      <c r="ALC276" s="11"/>
      <c r="ALD276" s="11"/>
      <c r="ALE276" s="11"/>
      <c r="ALF276" s="11"/>
      <c r="ALG276" s="11"/>
      <c r="ALH276" s="11"/>
      <c r="ALI276" s="11"/>
      <c r="ALJ276" s="11"/>
      <c r="ALK276" s="11"/>
      <c r="ALL276" s="11"/>
      <c r="ALM276" s="11"/>
      <c r="ALN276" s="11"/>
      <c r="ALO276" s="11"/>
      <c r="ALP276" s="11"/>
      <c r="ALQ276" s="11"/>
      <c r="ALR276" s="11"/>
      <c r="ALS276" s="11"/>
      <c r="ALT276" s="11"/>
      <c r="ALU276" s="11"/>
      <c r="ALV276" s="11"/>
      <c r="ALW276" s="11"/>
      <c r="ALX276" s="11"/>
      <c r="ALY276" s="11"/>
      <c r="ALZ276" s="11"/>
      <c r="AMA276" s="11"/>
    </row>
    <row r="277" spans="1:1024" ht="12.75" customHeight="1">
      <c r="A277" s="12" t="s">
        <v>363</v>
      </c>
      <c r="B277" s="12"/>
      <c r="C277" s="12"/>
      <c r="D277" s="12"/>
      <c r="E277" s="13" t="s">
        <v>31</v>
      </c>
      <c r="F277" s="13"/>
      <c r="G277" s="12" t="s">
        <v>125</v>
      </c>
      <c r="H277" s="14">
        <f t="shared" ref="H277:N277" si="37">H262+H263+SUM(H264:H276)</f>
        <v>14016.739999999998</v>
      </c>
      <c r="I277" s="14">
        <f t="shared" si="37"/>
        <v>19124.669999999998</v>
      </c>
      <c r="J277" s="14">
        <f t="shared" si="37"/>
        <v>21306</v>
      </c>
      <c r="K277" s="14">
        <f t="shared" si="37"/>
        <v>16515.84</v>
      </c>
      <c r="L277" s="3">
        <f t="shared" si="37"/>
        <v>0</v>
      </c>
      <c r="M277" s="14">
        <f t="shared" si="37"/>
        <v>0</v>
      </c>
      <c r="N277" s="14">
        <f t="shared" si="37"/>
        <v>0</v>
      </c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5"/>
      <c r="KB277" s="15"/>
      <c r="KC277" s="15"/>
      <c r="KD277" s="15"/>
      <c r="KE277" s="15"/>
      <c r="KF277" s="15"/>
      <c r="KG277" s="15"/>
      <c r="KH277" s="15"/>
      <c r="KI277" s="15"/>
      <c r="KJ277" s="15"/>
      <c r="KK277" s="15"/>
      <c r="KL277" s="15"/>
      <c r="KM277" s="15"/>
      <c r="KN277" s="15"/>
      <c r="KO277" s="15"/>
      <c r="KP277" s="15"/>
      <c r="KQ277" s="15"/>
      <c r="KR277" s="15"/>
      <c r="KS277" s="15"/>
      <c r="KT277" s="15"/>
      <c r="KU277" s="15"/>
      <c r="KV277" s="15"/>
      <c r="KW277" s="15"/>
      <c r="KX277" s="15"/>
      <c r="KY277" s="15"/>
      <c r="KZ277" s="15"/>
      <c r="LA277" s="15"/>
      <c r="LB277" s="15"/>
      <c r="LC277" s="15"/>
      <c r="LD277" s="15"/>
      <c r="LE277" s="15"/>
      <c r="LF277" s="15"/>
      <c r="LG277" s="15"/>
      <c r="LH277" s="15"/>
      <c r="LI277" s="15"/>
      <c r="LJ277" s="15"/>
      <c r="LK277" s="15"/>
      <c r="LL277" s="15"/>
      <c r="LM277" s="15"/>
      <c r="LN277" s="15"/>
      <c r="LO277" s="15"/>
      <c r="LP277" s="15"/>
      <c r="LQ277" s="15"/>
      <c r="LR277" s="15"/>
      <c r="LS277" s="15"/>
      <c r="LT277" s="15"/>
      <c r="LU277" s="15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15"/>
      <c r="PU277" s="15"/>
      <c r="PV277" s="15"/>
      <c r="PW277" s="15"/>
      <c r="PX277" s="15"/>
      <c r="PY277" s="15"/>
      <c r="PZ277" s="15"/>
      <c r="QA277" s="15"/>
      <c r="QB277" s="15"/>
      <c r="QC277" s="15"/>
      <c r="QD277" s="15"/>
      <c r="QE277" s="15"/>
      <c r="QF277" s="15"/>
      <c r="QG277" s="15"/>
      <c r="QH277" s="15"/>
      <c r="QI277" s="15"/>
      <c r="QJ277" s="15"/>
      <c r="QK277" s="15"/>
      <c r="QL277" s="15"/>
      <c r="QM277" s="15"/>
      <c r="QN277" s="15"/>
      <c r="QO277" s="15"/>
      <c r="QP277" s="15"/>
      <c r="QQ277" s="15"/>
      <c r="QR277" s="15"/>
      <c r="QS277" s="15"/>
      <c r="QT277" s="15"/>
      <c r="QU277" s="15"/>
      <c r="QV277" s="15"/>
      <c r="QW277" s="15"/>
      <c r="QX277" s="15"/>
      <c r="QY277" s="15"/>
      <c r="QZ277" s="15"/>
      <c r="RA277" s="15"/>
      <c r="RB277" s="15"/>
      <c r="RC277" s="15"/>
      <c r="RD277" s="15"/>
      <c r="RE277" s="15"/>
      <c r="RF277" s="15"/>
      <c r="RG277" s="15"/>
      <c r="RH277" s="15"/>
      <c r="RI277" s="15"/>
      <c r="RJ277" s="15"/>
      <c r="RK277" s="15"/>
      <c r="RL277" s="15"/>
      <c r="RM277" s="15"/>
      <c r="RN277" s="15"/>
      <c r="RO277" s="15"/>
      <c r="RP277" s="15"/>
      <c r="RQ277" s="15"/>
      <c r="RR277" s="15"/>
      <c r="RS277" s="15"/>
      <c r="RT277" s="15"/>
      <c r="RU277" s="15"/>
      <c r="RV277" s="15"/>
      <c r="RW277" s="15"/>
      <c r="RX277" s="15"/>
      <c r="RY277" s="15"/>
      <c r="RZ277" s="15"/>
      <c r="SA277" s="15"/>
      <c r="SB277" s="15"/>
      <c r="SC277" s="15"/>
      <c r="SD277" s="15"/>
      <c r="SE277" s="15"/>
      <c r="SF277" s="15"/>
      <c r="SG277" s="15"/>
      <c r="SH277" s="15"/>
      <c r="SI277" s="15"/>
      <c r="SJ277" s="15"/>
      <c r="SK277" s="15"/>
      <c r="SL277" s="15"/>
      <c r="SM277" s="15"/>
      <c r="SN277" s="15"/>
      <c r="SO277" s="15"/>
      <c r="SP277" s="15"/>
      <c r="SQ277" s="15"/>
      <c r="SR277" s="15"/>
      <c r="SS277" s="15"/>
      <c r="ST277" s="15"/>
      <c r="SU277" s="15"/>
      <c r="SV277" s="15"/>
      <c r="SW277" s="15"/>
      <c r="SX277" s="15"/>
      <c r="SY277" s="15"/>
      <c r="SZ277" s="15"/>
      <c r="TA277" s="15"/>
      <c r="TB277" s="15"/>
      <c r="TC277" s="15"/>
      <c r="TD277" s="15"/>
      <c r="TE277" s="15"/>
      <c r="TF277" s="15"/>
      <c r="TG277" s="15"/>
      <c r="TH277" s="15"/>
      <c r="TI277" s="15"/>
      <c r="TJ277" s="15"/>
      <c r="TK277" s="15"/>
      <c r="TL277" s="15"/>
      <c r="TM277" s="15"/>
      <c r="TN277" s="15"/>
      <c r="TO277" s="15"/>
      <c r="TP277" s="15"/>
      <c r="TQ277" s="15"/>
      <c r="TR277" s="15"/>
      <c r="TS277" s="15"/>
      <c r="TT277" s="15"/>
      <c r="TU277" s="15"/>
      <c r="TV277" s="15"/>
      <c r="TW277" s="15"/>
      <c r="TX277" s="15"/>
      <c r="TY277" s="15"/>
      <c r="TZ277" s="15"/>
      <c r="UA277" s="15"/>
      <c r="UB277" s="15"/>
      <c r="UC277" s="15"/>
      <c r="UD277" s="15"/>
      <c r="UE277" s="15"/>
      <c r="UF277" s="15"/>
      <c r="UG277" s="15"/>
      <c r="UH277" s="15"/>
      <c r="UI277" s="15"/>
      <c r="UJ277" s="15"/>
      <c r="UK277" s="15"/>
      <c r="UL277" s="15"/>
      <c r="UM277" s="15"/>
      <c r="UN277" s="15"/>
      <c r="UO277" s="15"/>
      <c r="UP277" s="15"/>
      <c r="UQ277" s="15"/>
      <c r="UR277" s="15"/>
      <c r="US277" s="15"/>
      <c r="UT277" s="15"/>
      <c r="UU277" s="15"/>
      <c r="UV277" s="15"/>
      <c r="UW277" s="15"/>
      <c r="UX277" s="15"/>
      <c r="UY277" s="15"/>
      <c r="UZ277" s="15"/>
      <c r="VA277" s="15"/>
      <c r="VB277" s="15"/>
      <c r="VC277" s="15"/>
      <c r="VD277" s="15"/>
      <c r="VE277" s="15"/>
      <c r="VF277" s="15"/>
      <c r="VG277" s="15"/>
      <c r="VH277" s="15"/>
      <c r="VI277" s="15"/>
      <c r="VJ277" s="15"/>
      <c r="VK277" s="15"/>
      <c r="VL277" s="15"/>
      <c r="VM277" s="15"/>
      <c r="VN277" s="15"/>
      <c r="VO277" s="15"/>
      <c r="VP277" s="15"/>
      <c r="VQ277" s="15"/>
      <c r="VR277" s="15"/>
      <c r="VS277" s="15"/>
      <c r="VT277" s="15"/>
      <c r="VU277" s="15"/>
      <c r="VV277" s="15"/>
      <c r="VW277" s="15"/>
      <c r="VX277" s="15"/>
      <c r="VY277" s="15"/>
      <c r="VZ277" s="15"/>
      <c r="WA277" s="15"/>
      <c r="WB277" s="15"/>
      <c r="WC277" s="15"/>
      <c r="WD277" s="15"/>
      <c r="WE277" s="15"/>
      <c r="WF277" s="15"/>
      <c r="WG277" s="15"/>
      <c r="WH277" s="15"/>
      <c r="WI277" s="15"/>
      <c r="WJ277" s="15"/>
      <c r="WK277" s="15"/>
      <c r="WL277" s="15"/>
      <c r="WM277" s="15"/>
      <c r="WN277" s="15"/>
      <c r="WO277" s="15"/>
      <c r="WP277" s="15"/>
      <c r="WQ277" s="15"/>
      <c r="WR277" s="15"/>
      <c r="WS277" s="15"/>
      <c r="WT277" s="15"/>
      <c r="WU277" s="15"/>
      <c r="WV277" s="15"/>
      <c r="WW277" s="15"/>
      <c r="WX277" s="15"/>
      <c r="WY277" s="15"/>
      <c r="WZ277" s="15"/>
      <c r="XA277" s="15"/>
      <c r="XB277" s="15"/>
      <c r="XC277" s="15"/>
      <c r="XD277" s="15"/>
      <c r="XE277" s="15"/>
      <c r="XF277" s="15"/>
      <c r="XG277" s="15"/>
      <c r="XH277" s="15"/>
      <c r="XI277" s="15"/>
      <c r="XJ277" s="15"/>
      <c r="XK277" s="15"/>
      <c r="XL277" s="15"/>
      <c r="XM277" s="15"/>
      <c r="XN277" s="15"/>
      <c r="XO277" s="15"/>
      <c r="XP277" s="15"/>
      <c r="XQ277" s="15"/>
      <c r="XR277" s="15"/>
      <c r="XS277" s="15"/>
      <c r="XT277" s="15"/>
      <c r="XU277" s="15"/>
      <c r="XV277" s="15"/>
      <c r="XW277" s="15"/>
      <c r="XX277" s="15"/>
      <c r="XY277" s="15"/>
      <c r="XZ277" s="15"/>
      <c r="YA277" s="15"/>
      <c r="YB277" s="15"/>
      <c r="YC277" s="15"/>
      <c r="YD277" s="15"/>
      <c r="YE277" s="15"/>
      <c r="YF277" s="15"/>
      <c r="YG277" s="15"/>
      <c r="YH277" s="15"/>
      <c r="YI277" s="15"/>
      <c r="YJ277" s="15"/>
      <c r="YK277" s="15"/>
      <c r="YL277" s="15"/>
      <c r="YM277" s="15"/>
      <c r="YN277" s="15"/>
      <c r="YO277" s="15"/>
      <c r="YP277" s="15"/>
      <c r="YQ277" s="15"/>
      <c r="YR277" s="15"/>
      <c r="YS277" s="15"/>
      <c r="YT277" s="15"/>
      <c r="YU277" s="15"/>
      <c r="YV277" s="15"/>
      <c r="YW277" s="15"/>
      <c r="YX277" s="15"/>
      <c r="YY277" s="15"/>
      <c r="YZ277" s="15"/>
      <c r="ZA277" s="15"/>
      <c r="ZB277" s="15"/>
      <c r="ZC277" s="15"/>
      <c r="ZD277" s="15"/>
      <c r="ZE277" s="15"/>
      <c r="ZF277" s="15"/>
      <c r="ZG277" s="15"/>
      <c r="ZH277" s="15"/>
      <c r="ZI277" s="15"/>
      <c r="ZJ277" s="15"/>
      <c r="ZK277" s="15"/>
      <c r="ZL277" s="15"/>
      <c r="ZM277" s="15"/>
      <c r="ZN277" s="15"/>
      <c r="ZO277" s="15"/>
      <c r="ZP277" s="15"/>
      <c r="ZQ277" s="15"/>
      <c r="ZR277" s="15"/>
      <c r="ZS277" s="15"/>
      <c r="ZT277" s="15"/>
      <c r="ZU277" s="15"/>
      <c r="ZV277" s="15"/>
      <c r="ZW277" s="15"/>
      <c r="ZX277" s="15"/>
      <c r="ZY277" s="15"/>
      <c r="ZZ277" s="15"/>
      <c r="AAA277" s="15"/>
      <c r="AAB277" s="15"/>
      <c r="AAC277" s="15"/>
      <c r="AAD277" s="15"/>
      <c r="AAE277" s="15"/>
      <c r="AAF277" s="15"/>
      <c r="AAG277" s="15"/>
      <c r="AAH277" s="15"/>
      <c r="AAI277" s="15"/>
      <c r="AAJ277" s="15"/>
      <c r="AAK277" s="15"/>
      <c r="AAL277" s="15"/>
      <c r="AAM277" s="15"/>
      <c r="AAN277" s="15"/>
      <c r="AAO277" s="15"/>
      <c r="AAP277" s="15"/>
      <c r="AAQ277" s="15"/>
      <c r="AAR277" s="15"/>
      <c r="AAS277" s="15"/>
      <c r="AAT277" s="15"/>
      <c r="AAU277" s="15"/>
      <c r="AAV277" s="15"/>
      <c r="AAW277" s="15"/>
      <c r="AAX277" s="15"/>
      <c r="AAY277" s="15"/>
      <c r="AAZ277" s="15"/>
      <c r="ABA277" s="15"/>
      <c r="ABB277" s="15"/>
      <c r="ABC277" s="15"/>
      <c r="ABD277" s="15"/>
      <c r="ABE277" s="15"/>
      <c r="ABF277" s="15"/>
      <c r="ABG277" s="15"/>
      <c r="ABH277" s="15"/>
      <c r="ABI277" s="15"/>
      <c r="ABJ277" s="15"/>
      <c r="ABK277" s="15"/>
      <c r="ABL277" s="15"/>
      <c r="ABM277" s="15"/>
      <c r="ABN277" s="15"/>
      <c r="ABO277" s="15"/>
      <c r="ABP277" s="15"/>
      <c r="ABQ277" s="15"/>
      <c r="ABR277" s="15"/>
      <c r="ABS277" s="15"/>
      <c r="ABT277" s="15"/>
      <c r="ABU277" s="15"/>
      <c r="ABV277" s="15"/>
      <c r="ABW277" s="15"/>
      <c r="ABX277" s="15"/>
      <c r="ABY277" s="15"/>
      <c r="ABZ277" s="15"/>
      <c r="ACA277" s="15"/>
      <c r="ACB277" s="15"/>
      <c r="ACC277" s="15"/>
      <c r="ACD277" s="15"/>
      <c r="ACE277" s="15"/>
      <c r="ACF277" s="15"/>
      <c r="ACG277" s="15"/>
      <c r="ACH277" s="15"/>
      <c r="ACI277" s="15"/>
      <c r="ACJ277" s="15"/>
      <c r="ACK277" s="15"/>
      <c r="ACL277" s="15"/>
      <c r="ACM277" s="15"/>
      <c r="ACN277" s="15"/>
      <c r="ACO277" s="15"/>
      <c r="ACP277" s="15"/>
      <c r="ACQ277" s="15"/>
      <c r="ACR277" s="15"/>
      <c r="ACS277" s="15"/>
      <c r="ACT277" s="15"/>
      <c r="ACU277" s="15"/>
      <c r="ACV277" s="15"/>
      <c r="ACW277" s="15"/>
      <c r="ACX277" s="15"/>
      <c r="ACY277" s="15"/>
      <c r="ACZ277" s="15"/>
      <c r="ADA277" s="15"/>
      <c r="ADB277" s="15"/>
      <c r="ADC277" s="15"/>
      <c r="ADD277" s="15"/>
      <c r="ADE277" s="15"/>
      <c r="ADF277" s="15"/>
      <c r="ADG277" s="15"/>
      <c r="ADH277" s="15"/>
      <c r="ADI277" s="15"/>
      <c r="ADJ277" s="15"/>
      <c r="ADK277" s="15"/>
      <c r="ADL277" s="15"/>
      <c r="ADM277" s="15"/>
      <c r="ADN277" s="15"/>
      <c r="ADO277" s="15"/>
      <c r="ADP277" s="15"/>
      <c r="ADQ277" s="15"/>
      <c r="ADR277" s="15"/>
      <c r="ADS277" s="15"/>
      <c r="ADT277" s="15"/>
      <c r="ADU277" s="15"/>
      <c r="ADV277" s="15"/>
      <c r="ADW277" s="15"/>
      <c r="ADX277" s="15"/>
      <c r="ADY277" s="15"/>
      <c r="ADZ277" s="15"/>
      <c r="AEA277" s="15"/>
      <c r="AEB277" s="15"/>
      <c r="AEC277" s="15"/>
      <c r="AED277" s="15"/>
      <c r="AEE277" s="15"/>
      <c r="AEF277" s="15"/>
      <c r="AEG277" s="15"/>
      <c r="AEH277" s="15"/>
      <c r="AEI277" s="15"/>
      <c r="AEJ277" s="15"/>
      <c r="AEK277" s="15"/>
      <c r="AEL277" s="15"/>
      <c r="AEM277" s="15"/>
      <c r="AEN277" s="15"/>
      <c r="AEO277" s="15"/>
      <c r="AEP277" s="15"/>
      <c r="AEQ277" s="15"/>
      <c r="AER277" s="15"/>
      <c r="AES277" s="15"/>
      <c r="AET277" s="15"/>
      <c r="AEU277" s="15"/>
      <c r="AEV277" s="15"/>
      <c r="AEW277" s="15"/>
      <c r="AEX277" s="15"/>
      <c r="AEY277" s="15"/>
      <c r="AEZ277" s="15"/>
      <c r="AFA277" s="15"/>
      <c r="AFB277" s="15"/>
      <c r="AFC277" s="15"/>
      <c r="AFD277" s="15"/>
      <c r="AFE277" s="15"/>
      <c r="AFF277" s="15"/>
      <c r="AFG277" s="15"/>
      <c r="AFH277" s="15"/>
      <c r="AFI277" s="15"/>
      <c r="AFJ277" s="15"/>
      <c r="AFK277" s="15"/>
      <c r="AFL277" s="15"/>
      <c r="AFM277" s="15"/>
      <c r="AFN277" s="15"/>
      <c r="AFO277" s="15"/>
      <c r="AFP277" s="15"/>
      <c r="AFQ277" s="15"/>
      <c r="AFR277" s="15"/>
      <c r="AFS277" s="15"/>
      <c r="AFT277" s="15"/>
      <c r="AFU277" s="15"/>
      <c r="AFV277" s="15"/>
      <c r="AFW277" s="15"/>
      <c r="AFX277" s="15"/>
      <c r="AFY277" s="15"/>
      <c r="AFZ277" s="15"/>
      <c r="AGA277" s="15"/>
      <c r="AGB277" s="15"/>
      <c r="AGC277" s="15"/>
      <c r="AGD277" s="15"/>
      <c r="AGE277" s="15"/>
      <c r="AGF277" s="15"/>
      <c r="AGG277" s="15"/>
      <c r="AGH277" s="15"/>
      <c r="AGI277" s="15"/>
      <c r="AGJ277" s="15"/>
      <c r="AGK277" s="15"/>
      <c r="AGL277" s="15"/>
      <c r="AGM277" s="15"/>
      <c r="AGN277" s="15"/>
      <c r="AGO277" s="15"/>
      <c r="AGP277" s="15"/>
      <c r="AGQ277" s="15"/>
      <c r="AGR277" s="15"/>
      <c r="AGS277" s="15"/>
      <c r="AGT277" s="15"/>
      <c r="AGU277" s="15"/>
      <c r="AGV277" s="15"/>
      <c r="AGW277" s="15"/>
      <c r="AGX277" s="15"/>
      <c r="AGY277" s="15"/>
      <c r="AGZ277" s="15"/>
      <c r="AHA277" s="15"/>
      <c r="AHB277" s="15"/>
      <c r="AHC277" s="15"/>
      <c r="AHD277" s="15"/>
      <c r="AHE277" s="15"/>
      <c r="AHF277" s="15"/>
      <c r="AHG277" s="15"/>
      <c r="AHH277" s="15"/>
      <c r="AHI277" s="15"/>
      <c r="AHJ277" s="15"/>
      <c r="AHK277" s="15"/>
      <c r="AHL277" s="15"/>
      <c r="AHM277" s="15"/>
      <c r="AHN277" s="15"/>
      <c r="AHO277" s="15"/>
      <c r="AHP277" s="15"/>
      <c r="AHQ277" s="15"/>
      <c r="AHR277" s="15"/>
      <c r="AHS277" s="15"/>
      <c r="AHT277" s="15"/>
      <c r="AHU277" s="15"/>
      <c r="AHV277" s="15"/>
      <c r="AHW277" s="15"/>
      <c r="AHX277" s="15"/>
      <c r="AHY277" s="15"/>
      <c r="AHZ277" s="15"/>
      <c r="AIA277" s="15"/>
      <c r="AIB277" s="15"/>
      <c r="AIC277" s="15"/>
      <c r="AID277" s="15"/>
      <c r="AIE277" s="15"/>
      <c r="AIF277" s="15"/>
      <c r="AIG277" s="15"/>
      <c r="AIH277" s="15"/>
      <c r="AII277" s="15"/>
      <c r="AIJ277" s="15"/>
      <c r="AIK277" s="15"/>
      <c r="AIL277" s="15"/>
      <c r="AIM277" s="15"/>
      <c r="AIN277" s="15"/>
      <c r="AIO277" s="15"/>
      <c r="AIP277" s="15"/>
      <c r="AIQ277" s="15"/>
      <c r="AIR277" s="15"/>
      <c r="AIS277" s="15"/>
      <c r="AIT277" s="15"/>
      <c r="AIU277" s="15"/>
      <c r="AIV277" s="15"/>
      <c r="AIW277" s="15"/>
      <c r="AIX277" s="15"/>
      <c r="AIY277" s="15"/>
      <c r="AIZ277" s="15"/>
      <c r="AJA277" s="15"/>
      <c r="AJB277" s="15"/>
      <c r="AJC277" s="15"/>
      <c r="AJD277" s="15"/>
      <c r="AJE277" s="15"/>
      <c r="AJF277" s="15"/>
      <c r="AJG277" s="15"/>
      <c r="AJH277" s="15"/>
      <c r="AJI277" s="15"/>
      <c r="AJJ277" s="15"/>
      <c r="AJK277" s="15"/>
      <c r="AJL277" s="15"/>
      <c r="AJM277" s="15"/>
      <c r="AJN277" s="15"/>
      <c r="AJO277" s="15"/>
      <c r="AJP277" s="15"/>
      <c r="AJQ277" s="15"/>
      <c r="AJR277" s="15"/>
      <c r="AJS277" s="15"/>
      <c r="AJT277" s="15"/>
      <c r="AJU277" s="15"/>
      <c r="AJV277" s="15"/>
      <c r="AJW277" s="15"/>
      <c r="AJX277" s="15"/>
      <c r="AJY277" s="15"/>
      <c r="AJZ277" s="15"/>
      <c r="AKA277" s="15"/>
      <c r="AKB277" s="15"/>
      <c r="AKC277" s="15"/>
      <c r="AKD277" s="15"/>
      <c r="AKE277" s="15"/>
      <c r="AKF277" s="15"/>
      <c r="AKG277" s="15"/>
      <c r="AKH277" s="15"/>
      <c r="AKI277" s="15"/>
      <c r="AKJ277" s="15"/>
      <c r="AKK277" s="15"/>
      <c r="AKL277" s="15"/>
      <c r="AKM277" s="15"/>
      <c r="AKN277" s="15"/>
      <c r="AKO277" s="15"/>
      <c r="AKP277" s="15"/>
      <c r="AKQ277" s="15"/>
      <c r="AKR277" s="15"/>
      <c r="AKS277" s="15"/>
      <c r="AKT277" s="15"/>
      <c r="AKU277" s="15"/>
      <c r="AKV277" s="15"/>
      <c r="AKW277" s="15"/>
      <c r="AKX277" s="15"/>
      <c r="AKY277" s="15"/>
      <c r="AKZ277" s="15"/>
      <c r="ALA277" s="15"/>
      <c r="ALB277" s="15"/>
      <c r="ALC277" s="15"/>
      <c r="ALD277" s="15"/>
      <c r="ALE277" s="15"/>
      <c r="ALF277" s="15"/>
      <c r="ALG277" s="15"/>
      <c r="ALH277" s="15"/>
      <c r="ALI277" s="15"/>
      <c r="ALJ277" s="15"/>
      <c r="ALK277" s="15"/>
      <c r="ALL277" s="15"/>
      <c r="ALM277" s="15"/>
      <c r="ALN277" s="15"/>
      <c r="ALO277" s="15"/>
      <c r="ALP277" s="15"/>
      <c r="ALQ277" s="15"/>
      <c r="ALR277" s="15"/>
      <c r="ALS277" s="15"/>
      <c r="ALT277" s="15"/>
      <c r="ALU277" s="15"/>
      <c r="ALV277" s="15"/>
      <c r="ALW277" s="15"/>
      <c r="ALX277" s="11"/>
      <c r="ALY277" s="11"/>
      <c r="ALZ277" s="11"/>
      <c r="AMA277" s="11"/>
    </row>
    <row r="278" spans="1:1024" ht="12.75" customHeight="1">
      <c r="A278" s="32" t="s">
        <v>165</v>
      </c>
      <c r="B278" s="25" t="s">
        <v>166</v>
      </c>
      <c r="C278" s="9" t="s">
        <v>364</v>
      </c>
      <c r="D278" s="32"/>
      <c r="E278" s="9" t="s">
        <v>16</v>
      </c>
      <c r="F278" s="33" t="s">
        <v>17</v>
      </c>
      <c r="G278" s="32" t="s">
        <v>365</v>
      </c>
      <c r="H278" s="34">
        <v>0</v>
      </c>
      <c r="I278" s="10">
        <v>0.73</v>
      </c>
      <c r="J278" s="34">
        <v>0</v>
      </c>
      <c r="K278" s="34">
        <v>0</v>
      </c>
      <c r="L278" s="31">
        <v>0</v>
      </c>
      <c r="M278" s="10">
        <v>0</v>
      </c>
      <c r="N278" s="10">
        <v>0</v>
      </c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5"/>
      <c r="KB278" s="15"/>
      <c r="KC278" s="15"/>
      <c r="KD278" s="15"/>
      <c r="KE278" s="15"/>
      <c r="KF278" s="15"/>
      <c r="KG278" s="15"/>
      <c r="KH278" s="15"/>
      <c r="KI278" s="15"/>
      <c r="KJ278" s="15"/>
      <c r="KK278" s="15"/>
      <c r="KL278" s="15"/>
      <c r="KM278" s="15"/>
      <c r="KN278" s="15"/>
      <c r="KO278" s="15"/>
      <c r="KP278" s="15"/>
      <c r="KQ278" s="15"/>
      <c r="KR278" s="15"/>
      <c r="KS278" s="15"/>
      <c r="KT278" s="15"/>
      <c r="KU278" s="15"/>
      <c r="KV278" s="15"/>
      <c r="KW278" s="15"/>
      <c r="KX278" s="15"/>
      <c r="KY278" s="15"/>
      <c r="KZ278" s="15"/>
      <c r="LA278" s="15"/>
      <c r="LB278" s="15"/>
      <c r="LC278" s="15"/>
      <c r="LD278" s="15"/>
      <c r="LE278" s="15"/>
      <c r="LF278" s="15"/>
      <c r="LG278" s="15"/>
      <c r="LH278" s="15"/>
      <c r="LI278" s="15"/>
      <c r="LJ278" s="15"/>
      <c r="LK278" s="15"/>
      <c r="LL278" s="15"/>
      <c r="LM278" s="15"/>
      <c r="LN278" s="15"/>
      <c r="LO278" s="15"/>
      <c r="LP278" s="15"/>
      <c r="LQ278" s="15"/>
      <c r="LR278" s="15"/>
      <c r="LS278" s="15"/>
      <c r="LT278" s="15"/>
      <c r="LU278" s="15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15"/>
      <c r="PU278" s="15"/>
      <c r="PV278" s="15"/>
      <c r="PW278" s="15"/>
      <c r="PX278" s="15"/>
      <c r="PY278" s="15"/>
      <c r="PZ278" s="15"/>
      <c r="QA278" s="15"/>
      <c r="QB278" s="15"/>
      <c r="QC278" s="15"/>
      <c r="QD278" s="15"/>
      <c r="QE278" s="15"/>
      <c r="QF278" s="15"/>
      <c r="QG278" s="15"/>
      <c r="QH278" s="15"/>
      <c r="QI278" s="15"/>
      <c r="QJ278" s="15"/>
      <c r="QK278" s="15"/>
      <c r="QL278" s="15"/>
      <c r="QM278" s="15"/>
      <c r="QN278" s="15"/>
      <c r="QO278" s="15"/>
      <c r="QP278" s="15"/>
      <c r="QQ278" s="15"/>
      <c r="QR278" s="15"/>
      <c r="QS278" s="15"/>
      <c r="QT278" s="15"/>
      <c r="QU278" s="15"/>
      <c r="QV278" s="15"/>
      <c r="QW278" s="15"/>
      <c r="QX278" s="15"/>
      <c r="QY278" s="15"/>
      <c r="QZ278" s="15"/>
      <c r="RA278" s="15"/>
      <c r="RB278" s="15"/>
      <c r="RC278" s="15"/>
      <c r="RD278" s="15"/>
      <c r="RE278" s="15"/>
      <c r="RF278" s="15"/>
      <c r="RG278" s="15"/>
      <c r="RH278" s="15"/>
      <c r="RI278" s="15"/>
      <c r="RJ278" s="15"/>
      <c r="RK278" s="15"/>
      <c r="RL278" s="15"/>
      <c r="RM278" s="15"/>
      <c r="RN278" s="15"/>
      <c r="RO278" s="15"/>
      <c r="RP278" s="15"/>
      <c r="RQ278" s="15"/>
      <c r="RR278" s="15"/>
      <c r="RS278" s="15"/>
      <c r="RT278" s="15"/>
      <c r="RU278" s="15"/>
      <c r="RV278" s="15"/>
      <c r="RW278" s="15"/>
      <c r="RX278" s="15"/>
      <c r="RY278" s="15"/>
      <c r="RZ278" s="15"/>
      <c r="SA278" s="15"/>
      <c r="SB278" s="15"/>
      <c r="SC278" s="15"/>
      <c r="SD278" s="15"/>
      <c r="SE278" s="15"/>
      <c r="SF278" s="15"/>
      <c r="SG278" s="15"/>
      <c r="SH278" s="15"/>
      <c r="SI278" s="15"/>
      <c r="SJ278" s="15"/>
      <c r="SK278" s="15"/>
      <c r="SL278" s="15"/>
      <c r="SM278" s="15"/>
      <c r="SN278" s="15"/>
      <c r="SO278" s="15"/>
      <c r="SP278" s="15"/>
      <c r="SQ278" s="15"/>
      <c r="SR278" s="15"/>
      <c r="SS278" s="15"/>
      <c r="ST278" s="15"/>
      <c r="SU278" s="15"/>
      <c r="SV278" s="15"/>
      <c r="SW278" s="15"/>
      <c r="SX278" s="15"/>
      <c r="SY278" s="15"/>
      <c r="SZ278" s="15"/>
      <c r="TA278" s="15"/>
      <c r="TB278" s="15"/>
      <c r="TC278" s="15"/>
      <c r="TD278" s="15"/>
      <c r="TE278" s="15"/>
      <c r="TF278" s="15"/>
      <c r="TG278" s="15"/>
      <c r="TH278" s="15"/>
      <c r="TI278" s="15"/>
      <c r="TJ278" s="15"/>
      <c r="TK278" s="15"/>
      <c r="TL278" s="15"/>
      <c r="TM278" s="15"/>
      <c r="TN278" s="15"/>
      <c r="TO278" s="15"/>
      <c r="TP278" s="15"/>
      <c r="TQ278" s="15"/>
      <c r="TR278" s="15"/>
      <c r="TS278" s="15"/>
      <c r="TT278" s="15"/>
      <c r="TU278" s="15"/>
      <c r="TV278" s="15"/>
      <c r="TW278" s="15"/>
      <c r="TX278" s="15"/>
      <c r="TY278" s="15"/>
      <c r="TZ278" s="15"/>
      <c r="UA278" s="15"/>
      <c r="UB278" s="15"/>
      <c r="UC278" s="15"/>
      <c r="UD278" s="15"/>
      <c r="UE278" s="15"/>
      <c r="UF278" s="15"/>
      <c r="UG278" s="15"/>
      <c r="UH278" s="15"/>
      <c r="UI278" s="15"/>
      <c r="UJ278" s="15"/>
      <c r="UK278" s="15"/>
      <c r="UL278" s="15"/>
      <c r="UM278" s="15"/>
      <c r="UN278" s="15"/>
      <c r="UO278" s="15"/>
      <c r="UP278" s="15"/>
      <c r="UQ278" s="15"/>
      <c r="UR278" s="15"/>
      <c r="US278" s="15"/>
      <c r="UT278" s="15"/>
      <c r="UU278" s="15"/>
      <c r="UV278" s="15"/>
      <c r="UW278" s="15"/>
      <c r="UX278" s="15"/>
      <c r="UY278" s="15"/>
      <c r="UZ278" s="15"/>
      <c r="VA278" s="15"/>
      <c r="VB278" s="15"/>
      <c r="VC278" s="15"/>
      <c r="VD278" s="15"/>
      <c r="VE278" s="15"/>
      <c r="VF278" s="15"/>
      <c r="VG278" s="15"/>
      <c r="VH278" s="15"/>
      <c r="VI278" s="15"/>
      <c r="VJ278" s="15"/>
      <c r="VK278" s="15"/>
      <c r="VL278" s="15"/>
      <c r="VM278" s="15"/>
      <c r="VN278" s="15"/>
      <c r="VO278" s="15"/>
      <c r="VP278" s="15"/>
      <c r="VQ278" s="15"/>
      <c r="VR278" s="15"/>
      <c r="VS278" s="15"/>
      <c r="VT278" s="15"/>
      <c r="VU278" s="15"/>
      <c r="VV278" s="15"/>
      <c r="VW278" s="15"/>
      <c r="VX278" s="15"/>
      <c r="VY278" s="15"/>
      <c r="VZ278" s="15"/>
      <c r="WA278" s="15"/>
      <c r="WB278" s="15"/>
      <c r="WC278" s="15"/>
      <c r="WD278" s="15"/>
      <c r="WE278" s="15"/>
      <c r="WF278" s="15"/>
      <c r="WG278" s="15"/>
      <c r="WH278" s="15"/>
      <c r="WI278" s="15"/>
      <c r="WJ278" s="15"/>
      <c r="WK278" s="15"/>
      <c r="WL278" s="15"/>
      <c r="WM278" s="15"/>
      <c r="WN278" s="15"/>
      <c r="WO278" s="15"/>
      <c r="WP278" s="15"/>
      <c r="WQ278" s="15"/>
      <c r="WR278" s="15"/>
      <c r="WS278" s="15"/>
      <c r="WT278" s="15"/>
      <c r="WU278" s="15"/>
      <c r="WV278" s="15"/>
      <c r="WW278" s="15"/>
      <c r="WX278" s="15"/>
      <c r="WY278" s="15"/>
      <c r="WZ278" s="15"/>
      <c r="XA278" s="15"/>
      <c r="XB278" s="15"/>
      <c r="XC278" s="15"/>
      <c r="XD278" s="15"/>
      <c r="XE278" s="15"/>
      <c r="XF278" s="15"/>
      <c r="XG278" s="15"/>
      <c r="XH278" s="15"/>
      <c r="XI278" s="15"/>
      <c r="XJ278" s="15"/>
      <c r="XK278" s="15"/>
      <c r="XL278" s="15"/>
      <c r="XM278" s="15"/>
      <c r="XN278" s="15"/>
      <c r="XO278" s="15"/>
      <c r="XP278" s="15"/>
      <c r="XQ278" s="15"/>
      <c r="XR278" s="15"/>
      <c r="XS278" s="15"/>
      <c r="XT278" s="15"/>
      <c r="XU278" s="15"/>
      <c r="XV278" s="15"/>
      <c r="XW278" s="15"/>
      <c r="XX278" s="15"/>
      <c r="XY278" s="15"/>
      <c r="XZ278" s="15"/>
      <c r="YA278" s="15"/>
      <c r="YB278" s="15"/>
      <c r="YC278" s="15"/>
      <c r="YD278" s="15"/>
      <c r="YE278" s="15"/>
      <c r="YF278" s="15"/>
      <c r="YG278" s="15"/>
      <c r="YH278" s="15"/>
      <c r="YI278" s="15"/>
      <c r="YJ278" s="15"/>
      <c r="YK278" s="15"/>
      <c r="YL278" s="15"/>
      <c r="YM278" s="15"/>
      <c r="YN278" s="15"/>
      <c r="YO278" s="15"/>
      <c r="YP278" s="15"/>
      <c r="YQ278" s="15"/>
      <c r="YR278" s="15"/>
      <c r="YS278" s="15"/>
      <c r="YT278" s="15"/>
      <c r="YU278" s="15"/>
      <c r="YV278" s="15"/>
      <c r="YW278" s="15"/>
      <c r="YX278" s="15"/>
      <c r="YY278" s="15"/>
      <c r="YZ278" s="15"/>
      <c r="ZA278" s="15"/>
      <c r="ZB278" s="15"/>
      <c r="ZC278" s="15"/>
      <c r="ZD278" s="15"/>
      <c r="ZE278" s="15"/>
      <c r="ZF278" s="15"/>
      <c r="ZG278" s="15"/>
      <c r="ZH278" s="15"/>
      <c r="ZI278" s="15"/>
      <c r="ZJ278" s="15"/>
      <c r="ZK278" s="15"/>
      <c r="ZL278" s="15"/>
      <c r="ZM278" s="15"/>
      <c r="ZN278" s="15"/>
      <c r="ZO278" s="15"/>
      <c r="ZP278" s="15"/>
      <c r="ZQ278" s="15"/>
      <c r="ZR278" s="15"/>
      <c r="ZS278" s="15"/>
      <c r="ZT278" s="15"/>
      <c r="ZU278" s="15"/>
      <c r="ZV278" s="15"/>
      <c r="ZW278" s="15"/>
      <c r="ZX278" s="15"/>
      <c r="ZY278" s="15"/>
      <c r="ZZ278" s="15"/>
      <c r="AAA278" s="15"/>
      <c r="AAB278" s="15"/>
      <c r="AAC278" s="15"/>
      <c r="AAD278" s="15"/>
      <c r="AAE278" s="15"/>
      <c r="AAF278" s="15"/>
      <c r="AAG278" s="15"/>
      <c r="AAH278" s="15"/>
      <c r="AAI278" s="15"/>
      <c r="AAJ278" s="15"/>
      <c r="AAK278" s="15"/>
      <c r="AAL278" s="15"/>
      <c r="AAM278" s="15"/>
      <c r="AAN278" s="15"/>
      <c r="AAO278" s="15"/>
      <c r="AAP278" s="15"/>
      <c r="AAQ278" s="15"/>
      <c r="AAR278" s="15"/>
      <c r="AAS278" s="15"/>
      <c r="AAT278" s="15"/>
      <c r="AAU278" s="15"/>
      <c r="AAV278" s="15"/>
      <c r="AAW278" s="15"/>
      <c r="AAX278" s="15"/>
      <c r="AAY278" s="15"/>
      <c r="AAZ278" s="15"/>
      <c r="ABA278" s="15"/>
      <c r="ABB278" s="15"/>
      <c r="ABC278" s="15"/>
      <c r="ABD278" s="15"/>
      <c r="ABE278" s="15"/>
      <c r="ABF278" s="15"/>
      <c r="ABG278" s="15"/>
      <c r="ABH278" s="15"/>
      <c r="ABI278" s="15"/>
      <c r="ABJ278" s="15"/>
      <c r="ABK278" s="15"/>
      <c r="ABL278" s="15"/>
      <c r="ABM278" s="15"/>
      <c r="ABN278" s="15"/>
      <c r="ABO278" s="15"/>
      <c r="ABP278" s="15"/>
      <c r="ABQ278" s="15"/>
      <c r="ABR278" s="15"/>
      <c r="ABS278" s="15"/>
      <c r="ABT278" s="15"/>
      <c r="ABU278" s="15"/>
      <c r="ABV278" s="15"/>
      <c r="ABW278" s="15"/>
      <c r="ABX278" s="15"/>
      <c r="ABY278" s="15"/>
      <c r="ABZ278" s="15"/>
      <c r="ACA278" s="15"/>
      <c r="ACB278" s="15"/>
      <c r="ACC278" s="15"/>
      <c r="ACD278" s="15"/>
      <c r="ACE278" s="15"/>
      <c r="ACF278" s="15"/>
      <c r="ACG278" s="15"/>
      <c r="ACH278" s="15"/>
      <c r="ACI278" s="15"/>
      <c r="ACJ278" s="15"/>
      <c r="ACK278" s="15"/>
      <c r="ACL278" s="15"/>
      <c r="ACM278" s="15"/>
      <c r="ACN278" s="15"/>
      <c r="ACO278" s="15"/>
      <c r="ACP278" s="15"/>
      <c r="ACQ278" s="15"/>
      <c r="ACR278" s="15"/>
      <c r="ACS278" s="15"/>
      <c r="ACT278" s="15"/>
      <c r="ACU278" s="15"/>
      <c r="ACV278" s="15"/>
      <c r="ACW278" s="15"/>
      <c r="ACX278" s="15"/>
      <c r="ACY278" s="15"/>
      <c r="ACZ278" s="15"/>
      <c r="ADA278" s="15"/>
      <c r="ADB278" s="15"/>
      <c r="ADC278" s="15"/>
      <c r="ADD278" s="15"/>
      <c r="ADE278" s="15"/>
      <c r="ADF278" s="15"/>
      <c r="ADG278" s="15"/>
      <c r="ADH278" s="15"/>
      <c r="ADI278" s="15"/>
      <c r="ADJ278" s="15"/>
      <c r="ADK278" s="15"/>
      <c r="ADL278" s="15"/>
      <c r="ADM278" s="15"/>
      <c r="ADN278" s="15"/>
      <c r="ADO278" s="15"/>
      <c r="ADP278" s="15"/>
      <c r="ADQ278" s="15"/>
      <c r="ADR278" s="15"/>
      <c r="ADS278" s="15"/>
      <c r="ADT278" s="15"/>
      <c r="ADU278" s="15"/>
      <c r="ADV278" s="15"/>
      <c r="ADW278" s="15"/>
      <c r="ADX278" s="15"/>
      <c r="ADY278" s="15"/>
      <c r="ADZ278" s="15"/>
      <c r="AEA278" s="15"/>
      <c r="AEB278" s="15"/>
      <c r="AEC278" s="15"/>
      <c r="AED278" s="15"/>
      <c r="AEE278" s="15"/>
      <c r="AEF278" s="15"/>
      <c r="AEG278" s="15"/>
      <c r="AEH278" s="15"/>
      <c r="AEI278" s="15"/>
      <c r="AEJ278" s="15"/>
      <c r="AEK278" s="15"/>
      <c r="AEL278" s="15"/>
      <c r="AEM278" s="15"/>
      <c r="AEN278" s="15"/>
      <c r="AEO278" s="15"/>
      <c r="AEP278" s="15"/>
      <c r="AEQ278" s="15"/>
      <c r="AER278" s="15"/>
      <c r="AES278" s="15"/>
      <c r="AET278" s="15"/>
      <c r="AEU278" s="15"/>
      <c r="AEV278" s="15"/>
      <c r="AEW278" s="15"/>
      <c r="AEX278" s="15"/>
      <c r="AEY278" s="15"/>
      <c r="AEZ278" s="15"/>
      <c r="AFA278" s="15"/>
      <c r="AFB278" s="15"/>
      <c r="AFC278" s="15"/>
      <c r="AFD278" s="15"/>
      <c r="AFE278" s="15"/>
      <c r="AFF278" s="15"/>
      <c r="AFG278" s="15"/>
      <c r="AFH278" s="15"/>
      <c r="AFI278" s="15"/>
      <c r="AFJ278" s="15"/>
      <c r="AFK278" s="15"/>
      <c r="AFL278" s="15"/>
      <c r="AFM278" s="15"/>
      <c r="AFN278" s="15"/>
      <c r="AFO278" s="15"/>
      <c r="AFP278" s="15"/>
      <c r="AFQ278" s="15"/>
      <c r="AFR278" s="15"/>
      <c r="AFS278" s="15"/>
      <c r="AFT278" s="15"/>
      <c r="AFU278" s="15"/>
      <c r="AFV278" s="15"/>
      <c r="AFW278" s="15"/>
      <c r="AFX278" s="15"/>
      <c r="AFY278" s="15"/>
      <c r="AFZ278" s="15"/>
      <c r="AGA278" s="15"/>
      <c r="AGB278" s="15"/>
      <c r="AGC278" s="15"/>
      <c r="AGD278" s="15"/>
      <c r="AGE278" s="15"/>
      <c r="AGF278" s="15"/>
      <c r="AGG278" s="15"/>
      <c r="AGH278" s="15"/>
      <c r="AGI278" s="15"/>
      <c r="AGJ278" s="15"/>
      <c r="AGK278" s="15"/>
      <c r="AGL278" s="15"/>
      <c r="AGM278" s="15"/>
      <c r="AGN278" s="15"/>
      <c r="AGO278" s="15"/>
      <c r="AGP278" s="15"/>
      <c r="AGQ278" s="15"/>
      <c r="AGR278" s="15"/>
      <c r="AGS278" s="15"/>
      <c r="AGT278" s="15"/>
      <c r="AGU278" s="15"/>
      <c r="AGV278" s="15"/>
      <c r="AGW278" s="15"/>
      <c r="AGX278" s="15"/>
      <c r="AGY278" s="15"/>
      <c r="AGZ278" s="15"/>
      <c r="AHA278" s="15"/>
      <c r="AHB278" s="15"/>
      <c r="AHC278" s="15"/>
      <c r="AHD278" s="15"/>
      <c r="AHE278" s="15"/>
      <c r="AHF278" s="15"/>
      <c r="AHG278" s="15"/>
      <c r="AHH278" s="15"/>
      <c r="AHI278" s="15"/>
      <c r="AHJ278" s="15"/>
      <c r="AHK278" s="15"/>
      <c r="AHL278" s="15"/>
      <c r="AHM278" s="15"/>
      <c r="AHN278" s="15"/>
      <c r="AHO278" s="15"/>
      <c r="AHP278" s="15"/>
      <c r="AHQ278" s="15"/>
      <c r="AHR278" s="15"/>
      <c r="AHS278" s="15"/>
      <c r="AHT278" s="15"/>
      <c r="AHU278" s="15"/>
      <c r="AHV278" s="15"/>
      <c r="AHW278" s="15"/>
      <c r="AHX278" s="15"/>
      <c r="AHY278" s="15"/>
      <c r="AHZ278" s="15"/>
      <c r="AIA278" s="15"/>
      <c r="AIB278" s="15"/>
      <c r="AIC278" s="15"/>
      <c r="AID278" s="15"/>
      <c r="AIE278" s="15"/>
      <c r="AIF278" s="15"/>
      <c r="AIG278" s="15"/>
      <c r="AIH278" s="15"/>
      <c r="AII278" s="15"/>
      <c r="AIJ278" s="15"/>
      <c r="AIK278" s="15"/>
      <c r="AIL278" s="15"/>
      <c r="AIM278" s="15"/>
      <c r="AIN278" s="15"/>
      <c r="AIO278" s="15"/>
      <c r="AIP278" s="15"/>
      <c r="AIQ278" s="15"/>
      <c r="AIR278" s="15"/>
      <c r="AIS278" s="15"/>
      <c r="AIT278" s="15"/>
      <c r="AIU278" s="15"/>
      <c r="AIV278" s="15"/>
      <c r="AIW278" s="15"/>
      <c r="AIX278" s="15"/>
      <c r="AIY278" s="15"/>
      <c r="AIZ278" s="15"/>
      <c r="AJA278" s="15"/>
      <c r="AJB278" s="15"/>
      <c r="AJC278" s="15"/>
      <c r="AJD278" s="15"/>
      <c r="AJE278" s="15"/>
      <c r="AJF278" s="15"/>
      <c r="AJG278" s="15"/>
      <c r="AJH278" s="15"/>
      <c r="AJI278" s="15"/>
      <c r="AJJ278" s="15"/>
      <c r="AJK278" s="15"/>
      <c r="AJL278" s="15"/>
      <c r="AJM278" s="15"/>
      <c r="AJN278" s="15"/>
      <c r="AJO278" s="15"/>
      <c r="AJP278" s="15"/>
      <c r="AJQ278" s="15"/>
      <c r="AJR278" s="15"/>
      <c r="AJS278" s="15"/>
      <c r="AJT278" s="15"/>
      <c r="AJU278" s="15"/>
      <c r="AJV278" s="15"/>
      <c r="AJW278" s="15"/>
      <c r="AJX278" s="15"/>
      <c r="AJY278" s="15"/>
      <c r="AJZ278" s="15"/>
      <c r="AKA278" s="15"/>
      <c r="AKB278" s="15"/>
      <c r="AKC278" s="15"/>
      <c r="AKD278" s="15"/>
      <c r="AKE278" s="15"/>
      <c r="AKF278" s="15"/>
      <c r="AKG278" s="15"/>
      <c r="AKH278" s="15"/>
      <c r="AKI278" s="15"/>
      <c r="AKJ278" s="15"/>
      <c r="AKK278" s="15"/>
      <c r="AKL278" s="15"/>
      <c r="AKM278" s="15"/>
      <c r="AKN278" s="15"/>
      <c r="AKO278" s="15"/>
      <c r="AKP278" s="15"/>
      <c r="AKQ278" s="15"/>
      <c r="AKR278" s="15"/>
      <c r="AKS278" s="15"/>
      <c r="AKT278" s="15"/>
      <c r="AKU278" s="15"/>
      <c r="AKV278" s="15"/>
      <c r="AKW278" s="15"/>
      <c r="AKX278" s="15"/>
      <c r="AKY278" s="15"/>
      <c r="AKZ278" s="15"/>
      <c r="ALA278" s="15"/>
      <c r="ALB278" s="15"/>
      <c r="ALC278" s="15"/>
      <c r="ALD278" s="15"/>
      <c r="ALE278" s="15"/>
      <c r="ALF278" s="15"/>
      <c r="ALG278" s="15"/>
      <c r="ALH278" s="15"/>
      <c r="ALI278" s="15"/>
      <c r="ALJ278" s="15"/>
      <c r="ALK278" s="15"/>
      <c r="ALL278" s="15"/>
      <c r="ALM278" s="15"/>
      <c r="ALN278" s="15"/>
      <c r="ALO278" s="15"/>
      <c r="ALP278" s="15"/>
      <c r="ALQ278" s="15"/>
      <c r="ALR278" s="15"/>
      <c r="ALS278" s="15"/>
      <c r="ALT278" s="15"/>
      <c r="ALU278" s="15"/>
      <c r="ALV278" s="15"/>
      <c r="ALW278" s="15"/>
      <c r="ALX278" s="11"/>
      <c r="ALY278" s="11"/>
      <c r="ALZ278" s="11"/>
      <c r="AMA278" s="11"/>
    </row>
    <row r="279" spans="1:1024" ht="12.75" customHeight="1">
      <c r="A279" s="8" t="s">
        <v>165</v>
      </c>
      <c r="B279" s="25" t="s">
        <v>166</v>
      </c>
      <c r="C279" s="9" t="s">
        <v>173</v>
      </c>
      <c r="D279" s="8"/>
      <c r="E279" s="9" t="s">
        <v>16</v>
      </c>
      <c r="F279" s="8" t="s">
        <v>17</v>
      </c>
      <c r="G279" s="8" t="s">
        <v>174</v>
      </c>
      <c r="H279" s="10">
        <v>13.2</v>
      </c>
      <c r="I279" s="10">
        <v>0</v>
      </c>
      <c r="J279" s="10">
        <v>30</v>
      </c>
      <c r="K279" s="10">
        <v>0</v>
      </c>
      <c r="L279" s="7">
        <v>0</v>
      </c>
      <c r="M279" s="10">
        <f>L279</f>
        <v>0</v>
      </c>
      <c r="N279" s="10">
        <f>M279</f>
        <v>0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  <c r="AKS279" s="11"/>
      <c r="AKT279" s="11"/>
      <c r="AKU279" s="11"/>
      <c r="AKV279" s="11"/>
      <c r="AKW279" s="11"/>
      <c r="AKX279" s="11"/>
      <c r="AKY279" s="11"/>
      <c r="AKZ279" s="11"/>
      <c r="ALA279" s="11"/>
      <c r="ALB279" s="11"/>
      <c r="ALC279" s="11"/>
      <c r="ALD279" s="11"/>
      <c r="ALE279" s="11"/>
      <c r="ALF279" s="11"/>
      <c r="ALG279" s="11"/>
      <c r="ALH279" s="11"/>
      <c r="ALI279" s="11"/>
      <c r="ALJ279" s="11"/>
      <c r="ALK279" s="11"/>
      <c r="ALL279" s="11"/>
      <c r="ALM279" s="11"/>
      <c r="ALN279" s="11"/>
      <c r="ALO279" s="11"/>
      <c r="ALP279" s="11"/>
      <c r="ALQ279" s="11"/>
      <c r="ALR279" s="11"/>
      <c r="ALS279" s="11"/>
      <c r="ALT279" s="11"/>
      <c r="ALU279" s="11"/>
      <c r="ALV279" s="11"/>
      <c r="ALW279" s="11"/>
      <c r="ALX279" s="11"/>
      <c r="ALY279" s="11"/>
      <c r="ALZ279" s="11"/>
      <c r="AMA279" s="11"/>
    </row>
    <row r="280" spans="1:1024" ht="12.75" customHeight="1">
      <c r="A280" s="8" t="s">
        <v>165</v>
      </c>
      <c r="B280" s="25" t="s">
        <v>166</v>
      </c>
      <c r="C280" s="9" t="s">
        <v>214</v>
      </c>
      <c r="D280" s="8"/>
      <c r="E280" s="9" t="s">
        <v>16</v>
      </c>
      <c r="F280" s="8" t="s">
        <v>17</v>
      </c>
      <c r="G280" s="8" t="s">
        <v>215</v>
      </c>
      <c r="H280" s="10">
        <v>0</v>
      </c>
      <c r="I280" s="10">
        <v>92.96</v>
      </c>
      <c r="J280" s="10">
        <v>270</v>
      </c>
      <c r="K280" s="10">
        <v>85.71</v>
      </c>
      <c r="L280" s="7">
        <v>0</v>
      </c>
      <c r="M280" s="10">
        <f>L280</f>
        <v>0</v>
      </c>
      <c r="N280" s="10">
        <f>M280</f>
        <v>0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</row>
    <row r="281" spans="1:1024" ht="12.75" customHeight="1">
      <c r="A281" s="12" t="s">
        <v>366</v>
      </c>
      <c r="B281" s="12" t="s">
        <v>349</v>
      </c>
      <c r="C281" s="12"/>
      <c r="D281" s="12"/>
      <c r="E281" s="13" t="s">
        <v>31</v>
      </c>
      <c r="F281" s="13"/>
      <c r="G281" s="12" t="s">
        <v>367</v>
      </c>
      <c r="H281" s="14">
        <f t="shared" ref="H281:N281" si="38">SUM(H278:H280)</f>
        <v>13.2</v>
      </c>
      <c r="I281" s="14">
        <f t="shared" si="38"/>
        <v>93.69</v>
      </c>
      <c r="J281" s="14">
        <f t="shared" si="38"/>
        <v>300</v>
      </c>
      <c r="K281" s="14">
        <f t="shared" si="38"/>
        <v>85.71</v>
      </c>
      <c r="L281" s="3">
        <f t="shared" si="38"/>
        <v>0</v>
      </c>
      <c r="M281" s="14">
        <f t="shared" si="38"/>
        <v>0</v>
      </c>
      <c r="N281" s="14">
        <f t="shared" si="38"/>
        <v>0</v>
      </c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15"/>
      <c r="PU281" s="15"/>
      <c r="PV281" s="15"/>
      <c r="PW281" s="15"/>
      <c r="PX281" s="15"/>
      <c r="PY281" s="15"/>
      <c r="PZ281" s="15"/>
      <c r="QA281" s="15"/>
      <c r="QB281" s="15"/>
      <c r="QC281" s="15"/>
      <c r="QD281" s="15"/>
      <c r="QE281" s="15"/>
      <c r="QF281" s="15"/>
      <c r="QG281" s="15"/>
      <c r="QH281" s="15"/>
      <c r="QI281" s="15"/>
      <c r="QJ281" s="15"/>
      <c r="QK281" s="15"/>
      <c r="QL281" s="15"/>
      <c r="QM281" s="15"/>
      <c r="QN281" s="15"/>
      <c r="QO281" s="15"/>
      <c r="QP281" s="15"/>
      <c r="QQ281" s="15"/>
      <c r="QR281" s="15"/>
      <c r="QS281" s="15"/>
      <c r="QT281" s="15"/>
      <c r="QU281" s="15"/>
      <c r="QV281" s="15"/>
      <c r="QW281" s="15"/>
      <c r="QX281" s="15"/>
      <c r="QY281" s="15"/>
      <c r="QZ281" s="15"/>
      <c r="RA281" s="15"/>
      <c r="RB281" s="15"/>
      <c r="RC281" s="15"/>
      <c r="RD281" s="15"/>
      <c r="RE281" s="15"/>
      <c r="RF281" s="15"/>
      <c r="RG281" s="15"/>
      <c r="RH281" s="15"/>
      <c r="RI281" s="15"/>
      <c r="RJ281" s="15"/>
      <c r="RK281" s="15"/>
      <c r="RL281" s="15"/>
      <c r="RM281" s="15"/>
      <c r="RN281" s="15"/>
      <c r="RO281" s="15"/>
      <c r="RP281" s="15"/>
      <c r="RQ281" s="15"/>
      <c r="RR281" s="15"/>
      <c r="RS281" s="15"/>
      <c r="RT281" s="15"/>
      <c r="RU281" s="15"/>
      <c r="RV281" s="15"/>
      <c r="RW281" s="15"/>
      <c r="RX281" s="15"/>
      <c r="RY281" s="15"/>
      <c r="RZ281" s="15"/>
      <c r="SA281" s="15"/>
      <c r="SB281" s="15"/>
      <c r="SC281" s="15"/>
      <c r="SD281" s="15"/>
      <c r="SE281" s="15"/>
      <c r="SF281" s="15"/>
      <c r="SG281" s="15"/>
      <c r="SH281" s="15"/>
      <c r="SI281" s="15"/>
      <c r="SJ281" s="15"/>
      <c r="SK281" s="15"/>
      <c r="SL281" s="15"/>
      <c r="SM281" s="15"/>
      <c r="SN281" s="15"/>
      <c r="SO281" s="15"/>
      <c r="SP281" s="15"/>
      <c r="SQ281" s="15"/>
      <c r="SR281" s="15"/>
      <c r="SS281" s="15"/>
      <c r="ST281" s="15"/>
      <c r="SU281" s="15"/>
      <c r="SV281" s="15"/>
      <c r="SW281" s="15"/>
      <c r="SX281" s="15"/>
      <c r="SY281" s="15"/>
      <c r="SZ281" s="15"/>
      <c r="TA281" s="15"/>
      <c r="TB281" s="15"/>
      <c r="TC281" s="15"/>
      <c r="TD281" s="15"/>
      <c r="TE281" s="15"/>
      <c r="TF281" s="15"/>
      <c r="TG281" s="15"/>
      <c r="TH281" s="15"/>
      <c r="TI281" s="15"/>
      <c r="TJ281" s="15"/>
      <c r="TK281" s="15"/>
      <c r="TL281" s="15"/>
      <c r="TM281" s="15"/>
      <c r="TN281" s="15"/>
      <c r="TO281" s="15"/>
      <c r="TP281" s="15"/>
      <c r="TQ281" s="15"/>
      <c r="TR281" s="15"/>
      <c r="TS281" s="15"/>
      <c r="TT281" s="15"/>
      <c r="TU281" s="15"/>
      <c r="TV281" s="15"/>
      <c r="TW281" s="15"/>
      <c r="TX281" s="15"/>
      <c r="TY281" s="15"/>
      <c r="TZ281" s="15"/>
      <c r="UA281" s="15"/>
      <c r="UB281" s="15"/>
      <c r="UC281" s="15"/>
      <c r="UD281" s="15"/>
      <c r="UE281" s="15"/>
      <c r="UF281" s="15"/>
      <c r="UG281" s="15"/>
      <c r="UH281" s="15"/>
      <c r="UI281" s="15"/>
      <c r="UJ281" s="15"/>
      <c r="UK281" s="15"/>
      <c r="UL281" s="15"/>
      <c r="UM281" s="15"/>
      <c r="UN281" s="15"/>
      <c r="UO281" s="15"/>
      <c r="UP281" s="15"/>
      <c r="UQ281" s="15"/>
      <c r="UR281" s="15"/>
      <c r="US281" s="15"/>
      <c r="UT281" s="15"/>
      <c r="UU281" s="15"/>
      <c r="UV281" s="15"/>
      <c r="UW281" s="15"/>
      <c r="UX281" s="15"/>
      <c r="UY281" s="15"/>
      <c r="UZ281" s="15"/>
      <c r="VA281" s="15"/>
      <c r="VB281" s="15"/>
      <c r="VC281" s="15"/>
      <c r="VD281" s="15"/>
      <c r="VE281" s="15"/>
      <c r="VF281" s="15"/>
      <c r="VG281" s="15"/>
      <c r="VH281" s="15"/>
      <c r="VI281" s="15"/>
      <c r="VJ281" s="15"/>
      <c r="VK281" s="15"/>
      <c r="VL281" s="15"/>
      <c r="VM281" s="15"/>
      <c r="VN281" s="15"/>
      <c r="VO281" s="15"/>
      <c r="VP281" s="15"/>
      <c r="VQ281" s="15"/>
      <c r="VR281" s="15"/>
      <c r="VS281" s="15"/>
      <c r="VT281" s="15"/>
      <c r="VU281" s="15"/>
      <c r="VV281" s="15"/>
      <c r="VW281" s="15"/>
      <c r="VX281" s="15"/>
      <c r="VY281" s="15"/>
      <c r="VZ281" s="15"/>
      <c r="WA281" s="15"/>
      <c r="WB281" s="15"/>
      <c r="WC281" s="15"/>
      <c r="WD281" s="15"/>
      <c r="WE281" s="15"/>
      <c r="WF281" s="15"/>
      <c r="WG281" s="15"/>
      <c r="WH281" s="15"/>
      <c r="WI281" s="15"/>
      <c r="WJ281" s="15"/>
      <c r="WK281" s="15"/>
      <c r="WL281" s="15"/>
      <c r="WM281" s="15"/>
      <c r="WN281" s="15"/>
      <c r="WO281" s="15"/>
      <c r="WP281" s="15"/>
      <c r="WQ281" s="15"/>
      <c r="WR281" s="15"/>
      <c r="WS281" s="15"/>
      <c r="WT281" s="15"/>
      <c r="WU281" s="15"/>
      <c r="WV281" s="15"/>
      <c r="WW281" s="15"/>
      <c r="WX281" s="15"/>
      <c r="WY281" s="15"/>
      <c r="WZ281" s="15"/>
      <c r="XA281" s="15"/>
      <c r="XB281" s="15"/>
      <c r="XC281" s="15"/>
      <c r="XD281" s="15"/>
      <c r="XE281" s="15"/>
      <c r="XF281" s="15"/>
      <c r="XG281" s="15"/>
      <c r="XH281" s="15"/>
      <c r="XI281" s="15"/>
      <c r="XJ281" s="15"/>
      <c r="XK281" s="15"/>
      <c r="XL281" s="15"/>
      <c r="XM281" s="15"/>
      <c r="XN281" s="15"/>
      <c r="XO281" s="15"/>
      <c r="XP281" s="15"/>
      <c r="XQ281" s="15"/>
      <c r="XR281" s="15"/>
      <c r="XS281" s="15"/>
      <c r="XT281" s="15"/>
      <c r="XU281" s="15"/>
      <c r="XV281" s="15"/>
      <c r="XW281" s="15"/>
      <c r="XX281" s="15"/>
      <c r="XY281" s="15"/>
      <c r="XZ281" s="15"/>
      <c r="YA281" s="15"/>
      <c r="YB281" s="15"/>
      <c r="YC281" s="15"/>
      <c r="YD281" s="15"/>
      <c r="YE281" s="15"/>
      <c r="YF281" s="15"/>
      <c r="YG281" s="15"/>
      <c r="YH281" s="15"/>
      <c r="YI281" s="15"/>
      <c r="YJ281" s="15"/>
      <c r="YK281" s="15"/>
      <c r="YL281" s="15"/>
      <c r="YM281" s="15"/>
      <c r="YN281" s="15"/>
      <c r="YO281" s="15"/>
      <c r="YP281" s="15"/>
      <c r="YQ281" s="15"/>
      <c r="YR281" s="15"/>
      <c r="YS281" s="15"/>
      <c r="YT281" s="15"/>
      <c r="YU281" s="15"/>
      <c r="YV281" s="15"/>
      <c r="YW281" s="15"/>
      <c r="YX281" s="15"/>
      <c r="YY281" s="15"/>
      <c r="YZ281" s="15"/>
      <c r="ZA281" s="15"/>
      <c r="ZB281" s="15"/>
      <c r="ZC281" s="15"/>
      <c r="ZD281" s="15"/>
      <c r="ZE281" s="15"/>
      <c r="ZF281" s="15"/>
      <c r="ZG281" s="15"/>
      <c r="ZH281" s="15"/>
      <c r="ZI281" s="15"/>
      <c r="ZJ281" s="15"/>
      <c r="ZK281" s="15"/>
      <c r="ZL281" s="15"/>
      <c r="ZM281" s="15"/>
      <c r="ZN281" s="15"/>
      <c r="ZO281" s="15"/>
      <c r="ZP281" s="15"/>
      <c r="ZQ281" s="15"/>
      <c r="ZR281" s="15"/>
      <c r="ZS281" s="15"/>
      <c r="ZT281" s="15"/>
      <c r="ZU281" s="15"/>
      <c r="ZV281" s="15"/>
      <c r="ZW281" s="15"/>
      <c r="ZX281" s="15"/>
      <c r="ZY281" s="15"/>
      <c r="ZZ281" s="15"/>
      <c r="AAA281" s="15"/>
      <c r="AAB281" s="15"/>
      <c r="AAC281" s="15"/>
      <c r="AAD281" s="15"/>
      <c r="AAE281" s="15"/>
      <c r="AAF281" s="15"/>
      <c r="AAG281" s="15"/>
      <c r="AAH281" s="15"/>
      <c r="AAI281" s="15"/>
      <c r="AAJ281" s="15"/>
      <c r="AAK281" s="15"/>
      <c r="AAL281" s="15"/>
      <c r="AAM281" s="15"/>
      <c r="AAN281" s="15"/>
      <c r="AAO281" s="15"/>
      <c r="AAP281" s="15"/>
      <c r="AAQ281" s="15"/>
      <c r="AAR281" s="15"/>
      <c r="AAS281" s="15"/>
      <c r="AAT281" s="15"/>
      <c r="AAU281" s="15"/>
      <c r="AAV281" s="15"/>
      <c r="AAW281" s="15"/>
      <c r="AAX281" s="15"/>
      <c r="AAY281" s="15"/>
      <c r="AAZ281" s="15"/>
      <c r="ABA281" s="15"/>
      <c r="ABB281" s="15"/>
      <c r="ABC281" s="15"/>
      <c r="ABD281" s="15"/>
      <c r="ABE281" s="15"/>
      <c r="ABF281" s="15"/>
      <c r="ABG281" s="15"/>
      <c r="ABH281" s="15"/>
      <c r="ABI281" s="15"/>
      <c r="ABJ281" s="15"/>
      <c r="ABK281" s="15"/>
      <c r="ABL281" s="15"/>
      <c r="ABM281" s="15"/>
      <c r="ABN281" s="15"/>
      <c r="ABO281" s="15"/>
      <c r="ABP281" s="15"/>
      <c r="ABQ281" s="15"/>
      <c r="ABR281" s="15"/>
      <c r="ABS281" s="15"/>
      <c r="ABT281" s="15"/>
      <c r="ABU281" s="15"/>
      <c r="ABV281" s="15"/>
      <c r="ABW281" s="15"/>
      <c r="ABX281" s="15"/>
      <c r="ABY281" s="15"/>
      <c r="ABZ281" s="15"/>
      <c r="ACA281" s="15"/>
      <c r="ACB281" s="15"/>
      <c r="ACC281" s="15"/>
      <c r="ACD281" s="15"/>
      <c r="ACE281" s="15"/>
      <c r="ACF281" s="15"/>
      <c r="ACG281" s="15"/>
      <c r="ACH281" s="15"/>
      <c r="ACI281" s="15"/>
      <c r="ACJ281" s="15"/>
      <c r="ACK281" s="15"/>
      <c r="ACL281" s="15"/>
      <c r="ACM281" s="15"/>
      <c r="ACN281" s="15"/>
      <c r="ACO281" s="15"/>
      <c r="ACP281" s="15"/>
      <c r="ACQ281" s="15"/>
      <c r="ACR281" s="15"/>
      <c r="ACS281" s="15"/>
      <c r="ACT281" s="15"/>
      <c r="ACU281" s="15"/>
      <c r="ACV281" s="15"/>
      <c r="ACW281" s="15"/>
      <c r="ACX281" s="15"/>
      <c r="ACY281" s="15"/>
      <c r="ACZ281" s="15"/>
      <c r="ADA281" s="15"/>
      <c r="ADB281" s="15"/>
      <c r="ADC281" s="15"/>
      <c r="ADD281" s="15"/>
      <c r="ADE281" s="15"/>
      <c r="ADF281" s="15"/>
      <c r="ADG281" s="15"/>
      <c r="ADH281" s="15"/>
      <c r="ADI281" s="15"/>
      <c r="ADJ281" s="15"/>
      <c r="ADK281" s="15"/>
      <c r="ADL281" s="15"/>
      <c r="ADM281" s="15"/>
      <c r="ADN281" s="15"/>
      <c r="ADO281" s="15"/>
      <c r="ADP281" s="15"/>
      <c r="ADQ281" s="15"/>
      <c r="ADR281" s="15"/>
      <c r="ADS281" s="15"/>
      <c r="ADT281" s="15"/>
      <c r="ADU281" s="15"/>
      <c r="ADV281" s="15"/>
      <c r="ADW281" s="15"/>
      <c r="ADX281" s="15"/>
      <c r="ADY281" s="15"/>
      <c r="ADZ281" s="15"/>
      <c r="AEA281" s="15"/>
      <c r="AEB281" s="15"/>
      <c r="AEC281" s="15"/>
      <c r="AED281" s="15"/>
      <c r="AEE281" s="15"/>
      <c r="AEF281" s="15"/>
      <c r="AEG281" s="15"/>
      <c r="AEH281" s="15"/>
      <c r="AEI281" s="15"/>
      <c r="AEJ281" s="15"/>
      <c r="AEK281" s="15"/>
      <c r="AEL281" s="15"/>
      <c r="AEM281" s="15"/>
      <c r="AEN281" s="15"/>
      <c r="AEO281" s="15"/>
      <c r="AEP281" s="15"/>
      <c r="AEQ281" s="15"/>
      <c r="AER281" s="15"/>
      <c r="AES281" s="15"/>
      <c r="AET281" s="15"/>
      <c r="AEU281" s="15"/>
      <c r="AEV281" s="15"/>
      <c r="AEW281" s="15"/>
      <c r="AEX281" s="15"/>
      <c r="AEY281" s="15"/>
      <c r="AEZ281" s="15"/>
      <c r="AFA281" s="15"/>
      <c r="AFB281" s="15"/>
      <c r="AFC281" s="15"/>
      <c r="AFD281" s="15"/>
      <c r="AFE281" s="15"/>
      <c r="AFF281" s="15"/>
      <c r="AFG281" s="15"/>
      <c r="AFH281" s="15"/>
      <c r="AFI281" s="15"/>
      <c r="AFJ281" s="15"/>
      <c r="AFK281" s="15"/>
      <c r="AFL281" s="15"/>
      <c r="AFM281" s="15"/>
      <c r="AFN281" s="15"/>
      <c r="AFO281" s="15"/>
      <c r="AFP281" s="15"/>
      <c r="AFQ281" s="15"/>
      <c r="AFR281" s="15"/>
      <c r="AFS281" s="15"/>
      <c r="AFT281" s="15"/>
      <c r="AFU281" s="15"/>
      <c r="AFV281" s="15"/>
      <c r="AFW281" s="15"/>
      <c r="AFX281" s="15"/>
      <c r="AFY281" s="15"/>
      <c r="AFZ281" s="15"/>
      <c r="AGA281" s="15"/>
      <c r="AGB281" s="15"/>
      <c r="AGC281" s="15"/>
      <c r="AGD281" s="15"/>
      <c r="AGE281" s="15"/>
      <c r="AGF281" s="15"/>
      <c r="AGG281" s="15"/>
      <c r="AGH281" s="15"/>
      <c r="AGI281" s="15"/>
      <c r="AGJ281" s="15"/>
      <c r="AGK281" s="15"/>
      <c r="AGL281" s="15"/>
      <c r="AGM281" s="15"/>
      <c r="AGN281" s="15"/>
      <c r="AGO281" s="15"/>
      <c r="AGP281" s="15"/>
      <c r="AGQ281" s="15"/>
      <c r="AGR281" s="15"/>
      <c r="AGS281" s="15"/>
      <c r="AGT281" s="15"/>
      <c r="AGU281" s="15"/>
      <c r="AGV281" s="15"/>
      <c r="AGW281" s="15"/>
      <c r="AGX281" s="15"/>
      <c r="AGY281" s="15"/>
      <c r="AGZ281" s="15"/>
      <c r="AHA281" s="15"/>
      <c r="AHB281" s="15"/>
      <c r="AHC281" s="15"/>
      <c r="AHD281" s="15"/>
      <c r="AHE281" s="15"/>
      <c r="AHF281" s="15"/>
      <c r="AHG281" s="15"/>
      <c r="AHH281" s="15"/>
      <c r="AHI281" s="15"/>
      <c r="AHJ281" s="15"/>
      <c r="AHK281" s="15"/>
      <c r="AHL281" s="15"/>
      <c r="AHM281" s="15"/>
      <c r="AHN281" s="15"/>
      <c r="AHO281" s="15"/>
      <c r="AHP281" s="15"/>
      <c r="AHQ281" s="15"/>
      <c r="AHR281" s="15"/>
      <c r="AHS281" s="15"/>
      <c r="AHT281" s="15"/>
      <c r="AHU281" s="15"/>
      <c r="AHV281" s="15"/>
      <c r="AHW281" s="15"/>
      <c r="AHX281" s="15"/>
      <c r="AHY281" s="15"/>
      <c r="AHZ281" s="15"/>
      <c r="AIA281" s="15"/>
      <c r="AIB281" s="15"/>
      <c r="AIC281" s="15"/>
      <c r="AID281" s="15"/>
      <c r="AIE281" s="15"/>
      <c r="AIF281" s="15"/>
      <c r="AIG281" s="15"/>
      <c r="AIH281" s="15"/>
      <c r="AII281" s="15"/>
      <c r="AIJ281" s="15"/>
      <c r="AIK281" s="15"/>
      <c r="AIL281" s="15"/>
      <c r="AIM281" s="15"/>
      <c r="AIN281" s="15"/>
      <c r="AIO281" s="15"/>
      <c r="AIP281" s="15"/>
      <c r="AIQ281" s="15"/>
      <c r="AIR281" s="15"/>
      <c r="AIS281" s="15"/>
      <c r="AIT281" s="15"/>
      <c r="AIU281" s="15"/>
      <c r="AIV281" s="15"/>
      <c r="AIW281" s="15"/>
      <c r="AIX281" s="15"/>
      <c r="AIY281" s="15"/>
      <c r="AIZ281" s="15"/>
      <c r="AJA281" s="15"/>
      <c r="AJB281" s="15"/>
      <c r="AJC281" s="15"/>
      <c r="AJD281" s="15"/>
      <c r="AJE281" s="15"/>
      <c r="AJF281" s="15"/>
      <c r="AJG281" s="15"/>
      <c r="AJH281" s="15"/>
      <c r="AJI281" s="15"/>
      <c r="AJJ281" s="15"/>
      <c r="AJK281" s="15"/>
      <c r="AJL281" s="15"/>
      <c r="AJM281" s="15"/>
      <c r="AJN281" s="15"/>
      <c r="AJO281" s="15"/>
      <c r="AJP281" s="15"/>
      <c r="AJQ281" s="15"/>
      <c r="AJR281" s="15"/>
      <c r="AJS281" s="15"/>
      <c r="AJT281" s="15"/>
      <c r="AJU281" s="15"/>
      <c r="AJV281" s="15"/>
      <c r="AJW281" s="15"/>
      <c r="AJX281" s="15"/>
      <c r="AJY281" s="15"/>
      <c r="AJZ281" s="15"/>
      <c r="AKA281" s="15"/>
      <c r="AKB281" s="15"/>
      <c r="AKC281" s="15"/>
      <c r="AKD281" s="15"/>
      <c r="AKE281" s="15"/>
      <c r="AKF281" s="15"/>
      <c r="AKG281" s="15"/>
      <c r="AKH281" s="15"/>
      <c r="AKI281" s="15"/>
      <c r="AKJ281" s="15"/>
      <c r="AKK281" s="15"/>
      <c r="AKL281" s="15"/>
      <c r="AKM281" s="15"/>
      <c r="AKN281" s="15"/>
      <c r="AKO281" s="15"/>
      <c r="AKP281" s="15"/>
      <c r="AKQ281" s="15"/>
      <c r="AKR281" s="15"/>
      <c r="AKS281" s="15"/>
      <c r="AKT281" s="15"/>
      <c r="AKU281" s="15"/>
      <c r="AKV281" s="15"/>
      <c r="AKW281" s="15"/>
      <c r="AKX281" s="15"/>
      <c r="AKY281" s="15"/>
      <c r="AKZ281" s="15"/>
      <c r="ALA281" s="15"/>
      <c r="ALB281" s="15"/>
      <c r="ALC281" s="15"/>
      <c r="ALD281" s="15"/>
      <c r="ALE281" s="15"/>
      <c r="ALF281" s="15"/>
      <c r="ALG281" s="15"/>
      <c r="ALH281" s="15"/>
      <c r="ALI281" s="15"/>
      <c r="ALJ281" s="15"/>
      <c r="ALK281" s="15"/>
      <c r="ALL281" s="15"/>
      <c r="ALM281" s="15"/>
      <c r="ALN281" s="15"/>
      <c r="ALO281" s="15"/>
      <c r="ALP281" s="15"/>
      <c r="ALQ281" s="15"/>
      <c r="ALR281" s="15"/>
      <c r="ALS281" s="15"/>
      <c r="ALT281" s="15"/>
      <c r="ALU281" s="15"/>
      <c r="ALV281" s="15"/>
      <c r="ALW281" s="15"/>
      <c r="ALX281" s="11"/>
      <c r="ALY281" s="11"/>
      <c r="ALZ281" s="11"/>
      <c r="AMA281" s="11"/>
    </row>
    <row r="282" spans="1:1024" ht="12.75" customHeight="1">
      <c r="A282" s="9" t="s">
        <v>368</v>
      </c>
      <c r="B282" s="9" t="s">
        <v>368</v>
      </c>
      <c r="C282" s="32">
        <v>633001</v>
      </c>
      <c r="D282" s="32"/>
      <c r="E282" s="35" t="s">
        <v>16</v>
      </c>
      <c r="F282" s="32" t="s">
        <v>17</v>
      </c>
      <c r="G282" s="32" t="s">
        <v>369</v>
      </c>
      <c r="H282" s="34">
        <v>0</v>
      </c>
      <c r="I282" s="34">
        <v>0</v>
      </c>
      <c r="J282" s="34">
        <v>0</v>
      </c>
      <c r="K282" s="34">
        <v>0</v>
      </c>
      <c r="L282" s="7">
        <v>3000</v>
      </c>
      <c r="M282" s="34">
        <v>0</v>
      </c>
      <c r="N282" s="34">
        <v>0</v>
      </c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  <c r="QR282" s="36"/>
      <c r="QS282" s="36"/>
      <c r="QT282" s="36"/>
      <c r="QU282" s="36"/>
      <c r="QV282" s="36"/>
      <c r="QW282" s="36"/>
      <c r="QX282" s="36"/>
      <c r="QY282" s="36"/>
      <c r="QZ282" s="36"/>
      <c r="RA282" s="36"/>
      <c r="RB282" s="36"/>
      <c r="RC282" s="36"/>
      <c r="RD282" s="36"/>
      <c r="RE282" s="36"/>
      <c r="RF282" s="36"/>
      <c r="RG282" s="36"/>
      <c r="RH282" s="36"/>
      <c r="RI282" s="36"/>
      <c r="RJ282" s="36"/>
      <c r="RK282" s="36"/>
      <c r="RL282" s="36"/>
      <c r="RM282" s="36"/>
      <c r="RN282" s="36"/>
      <c r="RO282" s="36"/>
      <c r="RP282" s="36"/>
      <c r="RQ282" s="36"/>
      <c r="RR282" s="36"/>
      <c r="RS282" s="36"/>
      <c r="RT282" s="36"/>
      <c r="RU282" s="36"/>
      <c r="RV282" s="36"/>
      <c r="RW282" s="36"/>
      <c r="RX282" s="36"/>
      <c r="RY282" s="36"/>
      <c r="RZ282" s="36"/>
      <c r="SA282" s="36"/>
      <c r="SB282" s="36"/>
      <c r="SC282" s="36"/>
      <c r="SD282" s="36"/>
      <c r="SE282" s="36"/>
      <c r="SF282" s="36"/>
      <c r="SG282" s="36"/>
      <c r="SH282" s="36"/>
      <c r="SI282" s="36"/>
      <c r="SJ282" s="36"/>
      <c r="SK282" s="36"/>
      <c r="SL282" s="36"/>
      <c r="SM282" s="36"/>
      <c r="SN282" s="36"/>
      <c r="SO282" s="36"/>
      <c r="SP282" s="36"/>
      <c r="SQ282" s="36"/>
      <c r="SR282" s="36"/>
      <c r="SS282" s="36"/>
      <c r="ST282" s="36"/>
      <c r="SU282" s="36"/>
      <c r="SV282" s="36"/>
      <c r="SW282" s="36"/>
      <c r="SX282" s="36"/>
      <c r="SY282" s="36"/>
      <c r="SZ282" s="36"/>
      <c r="TA282" s="36"/>
      <c r="TB282" s="36"/>
      <c r="TC282" s="36"/>
      <c r="TD282" s="36"/>
      <c r="TE282" s="36"/>
      <c r="TF282" s="36"/>
      <c r="TG282" s="36"/>
      <c r="TH282" s="36"/>
      <c r="TI282" s="36"/>
      <c r="TJ282" s="36"/>
      <c r="TK282" s="36"/>
      <c r="TL282" s="36"/>
      <c r="TM282" s="36"/>
      <c r="TN282" s="36"/>
      <c r="TO282" s="36"/>
      <c r="TP282" s="36"/>
      <c r="TQ282" s="36"/>
      <c r="TR282" s="36"/>
      <c r="TS282" s="36"/>
      <c r="TT282" s="36"/>
      <c r="TU282" s="36"/>
      <c r="TV282" s="36"/>
      <c r="TW282" s="36"/>
      <c r="TX282" s="36"/>
      <c r="TY282" s="36"/>
      <c r="TZ282" s="36"/>
      <c r="UA282" s="36"/>
      <c r="UB282" s="36"/>
      <c r="UC282" s="36"/>
      <c r="UD282" s="36"/>
      <c r="UE282" s="36"/>
      <c r="UF282" s="36"/>
      <c r="UG282" s="36"/>
      <c r="UH282" s="36"/>
      <c r="UI282" s="36"/>
      <c r="UJ282" s="36"/>
      <c r="UK282" s="36"/>
      <c r="UL282" s="36"/>
      <c r="UM282" s="36"/>
      <c r="UN282" s="36"/>
      <c r="UO282" s="36"/>
      <c r="UP282" s="36"/>
      <c r="UQ282" s="36"/>
      <c r="UR282" s="36"/>
      <c r="US282" s="36"/>
      <c r="UT282" s="36"/>
      <c r="UU282" s="36"/>
      <c r="UV282" s="36"/>
      <c r="UW282" s="36"/>
      <c r="UX282" s="36"/>
      <c r="UY282" s="36"/>
      <c r="UZ282" s="36"/>
      <c r="VA282" s="36"/>
      <c r="VB282" s="36"/>
      <c r="VC282" s="36"/>
      <c r="VD282" s="36"/>
      <c r="VE282" s="36"/>
      <c r="VF282" s="36"/>
      <c r="VG282" s="36"/>
      <c r="VH282" s="36"/>
      <c r="VI282" s="36"/>
      <c r="VJ282" s="36"/>
      <c r="VK282" s="36"/>
      <c r="VL282" s="36"/>
      <c r="VM282" s="36"/>
      <c r="VN282" s="36"/>
      <c r="VO282" s="36"/>
      <c r="VP282" s="36"/>
      <c r="VQ282" s="36"/>
      <c r="VR282" s="36"/>
      <c r="VS282" s="36"/>
      <c r="VT282" s="36"/>
      <c r="VU282" s="36"/>
      <c r="VV282" s="36"/>
      <c r="VW282" s="36"/>
      <c r="VX282" s="36"/>
      <c r="VY282" s="36"/>
      <c r="VZ282" s="36"/>
      <c r="WA282" s="36"/>
      <c r="WB282" s="36"/>
      <c r="WC282" s="36"/>
      <c r="WD282" s="36"/>
      <c r="WE282" s="36"/>
      <c r="WF282" s="36"/>
      <c r="WG282" s="36"/>
      <c r="WH282" s="36"/>
      <c r="WI282" s="36"/>
      <c r="WJ282" s="36"/>
      <c r="WK282" s="36"/>
      <c r="WL282" s="36"/>
      <c r="WM282" s="36"/>
      <c r="WN282" s="36"/>
      <c r="WO282" s="36"/>
      <c r="WP282" s="36"/>
      <c r="WQ282" s="36"/>
      <c r="WR282" s="36"/>
      <c r="WS282" s="36"/>
      <c r="WT282" s="36"/>
      <c r="WU282" s="36"/>
      <c r="WV282" s="36"/>
      <c r="WW282" s="36"/>
      <c r="WX282" s="36"/>
      <c r="WY282" s="36"/>
      <c r="WZ282" s="36"/>
      <c r="XA282" s="36"/>
      <c r="XB282" s="36"/>
      <c r="XC282" s="36"/>
      <c r="XD282" s="36"/>
      <c r="XE282" s="36"/>
      <c r="XF282" s="36"/>
      <c r="XG282" s="36"/>
      <c r="XH282" s="36"/>
      <c r="XI282" s="36"/>
      <c r="XJ282" s="36"/>
      <c r="XK282" s="36"/>
      <c r="XL282" s="36"/>
      <c r="XM282" s="36"/>
      <c r="XN282" s="36"/>
      <c r="XO282" s="36"/>
      <c r="XP282" s="36"/>
      <c r="XQ282" s="36"/>
      <c r="XR282" s="36"/>
      <c r="XS282" s="36"/>
      <c r="XT282" s="36"/>
      <c r="XU282" s="36"/>
      <c r="XV282" s="36"/>
      <c r="XW282" s="36"/>
      <c r="XX282" s="36"/>
      <c r="XY282" s="36"/>
      <c r="XZ282" s="36"/>
      <c r="YA282" s="36"/>
      <c r="YB282" s="36"/>
      <c r="YC282" s="36"/>
      <c r="YD282" s="36"/>
      <c r="YE282" s="36"/>
      <c r="YF282" s="36"/>
      <c r="YG282" s="36"/>
      <c r="YH282" s="36"/>
      <c r="YI282" s="36"/>
      <c r="YJ282" s="36"/>
      <c r="YK282" s="36"/>
      <c r="YL282" s="36"/>
      <c r="YM282" s="36"/>
      <c r="YN282" s="36"/>
      <c r="YO282" s="36"/>
      <c r="YP282" s="36"/>
      <c r="YQ282" s="36"/>
      <c r="YR282" s="36"/>
      <c r="YS282" s="36"/>
      <c r="YT282" s="36"/>
      <c r="YU282" s="36"/>
      <c r="YV282" s="36"/>
      <c r="YW282" s="36"/>
      <c r="YX282" s="36"/>
      <c r="YY282" s="36"/>
      <c r="YZ282" s="36"/>
      <c r="ZA282" s="36"/>
      <c r="ZB282" s="36"/>
      <c r="ZC282" s="36"/>
      <c r="ZD282" s="36"/>
      <c r="ZE282" s="36"/>
      <c r="ZF282" s="36"/>
      <c r="ZG282" s="36"/>
      <c r="ZH282" s="36"/>
      <c r="ZI282" s="36"/>
      <c r="ZJ282" s="36"/>
      <c r="ZK282" s="36"/>
      <c r="ZL282" s="36"/>
      <c r="ZM282" s="36"/>
      <c r="ZN282" s="36"/>
      <c r="ZO282" s="36"/>
      <c r="ZP282" s="36"/>
      <c r="ZQ282" s="36"/>
      <c r="ZR282" s="36"/>
      <c r="ZS282" s="36"/>
      <c r="ZT282" s="36"/>
      <c r="ZU282" s="36"/>
      <c r="ZV282" s="36"/>
      <c r="ZW282" s="36"/>
      <c r="ZX282" s="36"/>
      <c r="ZY282" s="36"/>
      <c r="ZZ282" s="36"/>
      <c r="AAA282" s="36"/>
      <c r="AAB282" s="36"/>
      <c r="AAC282" s="36"/>
      <c r="AAD282" s="36"/>
      <c r="AAE282" s="36"/>
      <c r="AAF282" s="36"/>
      <c r="AAG282" s="36"/>
      <c r="AAH282" s="36"/>
      <c r="AAI282" s="36"/>
      <c r="AAJ282" s="36"/>
      <c r="AAK282" s="36"/>
      <c r="AAL282" s="36"/>
      <c r="AAM282" s="36"/>
      <c r="AAN282" s="36"/>
      <c r="AAO282" s="36"/>
      <c r="AAP282" s="36"/>
      <c r="AAQ282" s="36"/>
      <c r="AAR282" s="36"/>
      <c r="AAS282" s="36"/>
      <c r="AAT282" s="36"/>
      <c r="AAU282" s="36"/>
      <c r="AAV282" s="36"/>
      <c r="AAW282" s="36"/>
      <c r="AAX282" s="36"/>
      <c r="AAY282" s="36"/>
      <c r="AAZ282" s="36"/>
      <c r="ABA282" s="36"/>
      <c r="ABB282" s="36"/>
      <c r="ABC282" s="36"/>
      <c r="ABD282" s="36"/>
      <c r="ABE282" s="36"/>
      <c r="ABF282" s="36"/>
      <c r="ABG282" s="36"/>
      <c r="ABH282" s="36"/>
      <c r="ABI282" s="36"/>
      <c r="ABJ282" s="36"/>
      <c r="ABK282" s="36"/>
      <c r="ABL282" s="36"/>
      <c r="ABM282" s="36"/>
      <c r="ABN282" s="36"/>
      <c r="ABO282" s="36"/>
      <c r="ABP282" s="36"/>
      <c r="ABQ282" s="36"/>
      <c r="ABR282" s="36"/>
      <c r="ABS282" s="36"/>
      <c r="ABT282" s="36"/>
      <c r="ABU282" s="36"/>
      <c r="ABV282" s="36"/>
      <c r="ABW282" s="36"/>
      <c r="ABX282" s="36"/>
      <c r="ABY282" s="36"/>
      <c r="ABZ282" s="36"/>
      <c r="ACA282" s="36"/>
      <c r="ACB282" s="36"/>
      <c r="ACC282" s="36"/>
      <c r="ACD282" s="36"/>
      <c r="ACE282" s="36"/>
      <c r="ACF282" s="36"/>
      <c r="ACG282" s="36"/>
      <c r="ACH282" s="36"/>
      <c r="ACI282" s="36"/>
      <c r="ACJ282" s="36"/>
      <c r="ACK282" s="36"/>
      <c r="ACL282" s="36"/>
      <c r="ACM282" s="36"/>
      <c r="ACN282" s="36"/>
      <c r="ACO282" s="36"/>
      <c r="ACP282" s="36"/>
      <c r="ACQ282" s="36"/>
      <c r="ACR282" s="36"/>
      <c r="ACS282" s="36"/>
      <c r="ACT282" s="36"/>
      <c r="ACU282" s="36"/>
      <c r="ACV282" s="36"/>
      <c r="ACW282" s="36"/>
      <c r="ACX282" s="36"/>
      <c r="ACY282" s="36"/>
      <c r="ACZ282" s="36"/>
      <c r="ADA282" s="36"/>
      <c r="ADB282" s="36"/>
      <c r="ADC282" s="36"/>
      <c r="ADD282" s="36"/>
      <c r="ADE282" s="36"/>
      <c r="ADF282" s="36"/>
      <c r="ADG282" s="36"/>
      <c r="ADH282" s="36"/>
      <c r="ADI282" s="36"/>
      <c r="ADJ282" s="36"/>
      <c r="ADK282" s="36"/>
      <c r="ADL282" s="36"/>
      <c r="ADM282" s="36"/>
      <c r="ADN282" s="36"/>
      <c r="ADO282" s="36"/>
      <c r="ADP282" s="36"/>
      <c r="ADQ282" s="36"/>
      <c r="ADR282" s="36"/>
      <c r="ADS282" s="36"/>
      <c r="ADT282" s="36"/>
      <c r="ADU282" s="36"/>
      <c r="ADV282" s="36"/>
      <c r="ADW282" s="36"/>
      <c r="ADX282" s="36"/>
      <c r="ADY282" s="36"/>
      <c r="ADZ282" s="36"/>
      <c r="AEA282" s="36"/>
      <c r="AEB282" s="36"/>
      <c r="AEC282" s="36"/>
      <c r="AED282" s="36"/>
      <c r="AEE282" s="36"/>
      <c r="AEF282" s="36"/>
      <c r="AEG282" s="36"/>
      <c r="AEH282" s="36"/>
      <c r="AEI282" s="36"/>
      <c r="AEJ282" s="36"/>
      <c r="AEK282" s="36"/>
      <c r="AEL282" s="36"/>
      <c r="AEM282" s="36"/>
      <c r="AEN282" s="36"/>
      <c r="AEO282" s="36"/>
      <c r="AEP282" s="36"/>
      <c r="AEQ282" s="36"/>
      <c r="AER282" s="36"/>
      <c r="AES282" s="36"/>
      <c r="AET282" s="36"/>
      <c r="AEU282" s="36"/>
      <c r="AEV282" s="36"/>
      <c r="AEW282" s="36"/>
      <c r="AEX282" s="36"/>
      <c r="AEY282" s="36"/>
      <c r="AEZ282" s="36"/>
      <c r="AFA282" s="36"/>
      <c r="AFB282" s="36"/>
      <c r="AFC282" s="36"/>
      <c r="AFD282" s="36"/>
      <c r="AFE282" s="36"/>
      <c r="AFF282" s="36"/>
      <c r="AFG282" s="36"/>
      <c r="AFH282" s="36"/>
      <c r="AFI282" s="36"/>
      <c r="AFJ282" s="36"/>
      <c r="AFK282" s="36"/>
      <c r="AFL282" s="36"/>
      <c r="AFM282" s="36"/>
      <c r="AFN282" s="36"/>
      <c r="AFO282" s="36"/>
      <c r="AFP282" s="36"/>
      <c r="AFQ282" s="36"/>
      <c r="AFR282" s="36"/>
      <c r="AFS282" s="36"/>
      <c r="AFT282" s="36"/>
      <c r="AFU282" s="36"/>
      <c r="AFV282" s="36"/>
      <c r="AFW282" s="36"/>
      <c r="AFX282" s="36"/>
      <c r="AFY282" s="36"/>
      <c r="AFZ282" s="36"/>
      <c r="AGA282" s="36"/>
      <c r="AGB282" s="36"/>
      <c r="AGC282" s="36"/>
      <c r="AGD282" s="36"/>
      <c r="AGE282" s="36"/>
      <c r="AGF282" s="36"/>
      <c r="AGG282" s="36"/>
      <c r="AGH282" s="36"/>
      <c r="AGI282" s="36"/>
      <c r="AGJ282" s="36"/>
      <c r="AGK282" s="36"/>
      <c r="AGL282" s="36"/>
      <c r="AGM282" s="36"/>
      <c r="AGN282" s="36"/>
      <c r="AGO282" s="36"/>
      <c r="AGP282" s="36"/>
      <c r="AGQ282" s="36"/>
      <c r="AGR282" s="36"/>
      <c r="AGS282" s="36"/>
      <c r="AGT282" s="36"/>
      <c r="AGU282" s="36"/>
      <c r="AGV282" s="36"/>
      <c r="AGW282" s="36"/>
      <c r="AGX282" s="36"/>
      <c r="AGY282" s="36"/>
      <c r="AGZ282" s="36"/>
      <c r="AHA282" s="36"/>
      <c r="AHB282" s="36"/>
      <c r="AHC282" s="36"/>
      <c r="AHD282" s="36"/>
      <c r="AHE282" s="36"/>
      <c r="AHF282" s="36"/>
      <c r="AHG282" s="36"/>
      <c r="AHH282" s="36"/>
      <c r="AHI282" s="36"/>
      <c r="AHJ282" s="36"/>
      <c r="AHK282" s="36"/>
      <c r="AHL282" s="36"/>
      <c r="AHM282" s="36"/>
      <c r="AHN282" s="36"/>
      <c r="AHO282" s="36"/>
      <c r="AHP282" s="36"/>
      <c r="AHQ282" s="36"/>
      <c r="AHR282" s="36"/>
      <c r="AHS282" s="36"/>
      <c r="AHT282" s="36"/>
      <c r="AHU282" s="36"/>
      <c r="AHV282" s="36"/>
      <c r="AHW282" s="36"/>
      <c r="AHX282" s="36"/>
      <c r="AHY282" s="36"/>
      <c r="AHZ282" s="36"/>
      <c r="AIA282" s="36"/>
      <c r="AIB282" s="36"/>
      <c r="AIC282" s="36"/>
      <c r="AID282" s="36"/>
      <c r="AIE282" s="36"/>
      <c r="AIF282" s="36"/>
      <c r="AIG282" s="36"/>
      <c r="AIH282" s="36"/>
      <c r="AII282" s="36"/>
      <c r="AIJ282" s="36"/>
      <c r="AIK282" s="36"/>
      <c r="AIL282" s="36"/>
      <c r="AIM282" s="36"/>
      <c r="AIN282" s="36"/>
      <c r="AIO282" s="36"/>
      <c r="AIP282" s="36"/>
      <c r="AIQ282" s="36"/>
      <c r="AIR282" s="36"/>
      <c r="AIS282" s="36"/>
      <c r="AIT282" s="36"/>
      <c r="AIU282" s="36"/>
      <c r="AIV282" s="36"/>
      <c r="AIW282" s="36"/>
      <c r="AIX282" s="36"/>
      <c r="AIY282" s="36"/>
      <c r="AIZ282" s="36"/>
      <c r="AJA282" s="36"/>
      <c r="AJB282" s="36"/>
      <c r="AJC282" s="36"/>
      <c r="AJD282" s="36"/>
      <c r="AJE282" s="36"/>
      <c r="AJF282" s="36"/>
      <c r="AJG282" s="36"/>
      <c r="AJH282" s="36"/>
      <c r="AJI282" s="36"/>
      <c r="AJJ282" s="36"/>
      <c r="AJK282" s="36"/>
      <c r="AJL282" s="36"/>
      <c r="AJM282" s="36"/>
      <c r="AJN282" s="36"/>
      <c r="AJO282" s="36"/>
      <c r="AJP282" s="36"/>
      <c r="AJQ282" s="36"/>
      <c r="AJR282" s="36"/>
      <c r="AJS282" s="36"/>
      <c r="AJT282" s="36"/>
      <c r="AJU282" s="36"/>
      <c r="AJV282" s="36"/>
      <c r="AJW282" s="36"/>
      <c r="AJX282" s="36"/>
      <c r="AJY282" s="36"/>
      <c r="AJZ282" s="36"/>
      <c r="AKA282" s="36"/>
      <c r="AKB282" s="36"/>
      <c r="AKC282" s="36"/>
      <c r="AKD282" s="36"/>
      <c r="AKE282" s="36"/>
      <c r="AKF282" s="36"/>
      <c r="AKG282" s="36"/>
      <c r="AKH282" s="36"/>
      <c r="AKI282" s="36"/>
      <c r="AKJ282" s="36"/>
      <c r="AKK282" s="36"/>
      <c r="AKL282" s="36"/>
      <c r="AKM282" s="36"/>
      <c r="AKN282" s="36"/>
      <c r="AKO282" s="36"/>
      <c r="AKP282" s="36"/>
      <c r="AKQ282" s="36"/>
      <c r="AKR282" s="36"/>
      <c r="AKS282" s="36"/>
      <c r="AKT282" s="36"/>
      <c r="AKU282" s="36"/>
      <c r="AKV282" s="36"/>
      <c r="AKW282" s="36"/>
      <c r="AKX282" s="36"/>
      <c r="AKY282" s="36"/>
      <c r="AKZ282" s="36"/>
      <c r="ALA282" s="36"/>
      <c r="ALB282" s="36"/>
      <c r="ALC282" s="36"/>
      <c r="ALD282" s="36"/>
      <c r="ALE282" s="36"/>
      <c r="ALF282" s="36"/>
      <c r="ALG282" s="36"/>
      <c r="ALH282" s="36"/>
      <c r="ALI282" s="36"/>
      <c r="ALJ282" s="36"/>
      <c r="ALK282" s="36"/>
      <c r="ALL282" s="36"/>
      <c r="ALM282" s="36"/>
      <c r="ALN282" s="36"/>
      <c r="ALO282" s="36"/>
      <c r="ALP282" s="36"/>
      <c r="ALQ282" s="36"/>
      <c r="ALR282" s="36"/>
      <c r="ALS282" s="36"/>
      <c r="ALT282" s="36"/>
      <c r="ALU282" s="36"/>
      <c r="ALV282" s="36"/>
      <c r="ALW282" s="36"/>
      <c r="ALX282" s="36"/>
      <c r="ALY282" s="36"/>
      <c r="ALZ282" s="36"/>
      <c r="AMA282" s="36"/>
      <c r="AMB282" s="11"/>
      <c r="AMC282" s="11"/>
      <c r="AMD282" s="11"/>
      <c r="AME282" s="11"/>
      <c r="AMF282" s="11"/>
      <c r="AMG282" s="11"/>
      <c r="AMH282" s="11"/>
      <c r="AMI282" s="11"/>
      <c r="AMJ282" s="11"/>
    </row>
    <row r="283" spans="1:1024" ht="12.75" customHeight="1">
      <c r="A283" s="9" t="s">
        <v>368</v>
      </c>
      <c r="B283" s="9" t="s">
        <v>368</v>
      </c>
      <c r="C283" s="32">
        <v>635001</v>
      </c>
      <c r="D283" s="12"/>
      <c r="E283" s="9" t="s">
        <v>16</v>
      </c>
      <c r="F283" s="8" t="s">
        <v>17</v>
      </c>
      <c r="G283" s="32" t="s">
        <v>370</v>
      </c>
      <c r="H283" s="34">
        <v>0</v>
      </c>
      <c r="I283" s="34">
        <v>0</v>
      </c>
      <c r="J283" s="34">
        <v>0</v>
      </c>
      <c r="K283" s="34">
        <v>0</v>
      </c>
      <c r="L283" s="7">
        <v>5000</v>
      </c>
      <c r="M283" s="34">
        <v>0</v>
      </c>
      <c r="N283" s="34">
        <v>0</v>
      </c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5"/>
      <c r="KB283" s="15"/>
      <c r="KC283" s="15"/>
      <c r="KD283" s="15"/>
      <c r="KE283" s="15"/>
      <c r="KF283" s="15"/>
      <c r="KG283" s="15"/>
      <c r="KH283" s="15"/>
      <c r="KI283" s="15"/>
      <c r="KJ283" s="15"/>
      <c r="KK283" s="15"/>
      <c r="KL283" s="15"/>
      <c r="KM283" s="15"/>
      <c r="KN283" s="15"/>
      <c r="KO283" s="15"/>
      <c r="KP283" s="15"/>
      <c r="KQ283" s="15"/>
      <c r="KR283" s="15"/>
      <c r="KS283" s="15"/>
      <c r="KT283" s="15"/>
      <c r="KU283" s="15"/>
      <c r="KV283" s="15"/>
      <c r="KW283" s="15"/>
      <c r="KX283" s="15"/>
      <c r="KY283" s="15"/>
      <c r="KZ283" s="15"/>
      <c r="LA283" s="15"/>
      <c r="LB283" s="15"/>
      <c r="LC283" s="15"/>
      <c r="LD283" s="15"/>
      <c r="LE283" s="15"/>
      <c r="LF283" s="15"/>
      <c r="LG283" s="15"/>
      <c r="LH283" s="15"/>
      <c r="LI283" s="15"/>
      <c r="LJ283" s="15"/>
      <c r="LK283" s="15"/>
      <c r="LL283" s="15"/>
      <c r="LM283" s="15"/>
      <c r="LN283" s="15"/>
      <c r="LO283" s="15"/>
      <c r="LP283" s="15"/>
      <c r="LQ283" s="15"/>
      <c r="LR283" s="15"/>
      <c r="LS283" s="15"/>
      <c r="LT283" s="15"/>
      <c r="LU283" s="15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15"/>
      <c r="PU283" s="15"/>
      <c r="PV283" s="15"/>
      <c r="PW283" s="15"/>
      <c r="PX283" s="15"/>
      <c r="PY283" s="15"/>
      <c r="PZ283" s="15"/>
      <c r="QA283" s="15"/>
      <c r="QB283" s="15"/>
      <c r="QC283" s="15"/>
      <c r="QD283" s="15"/>
      <c r="QE283" s="15"/>
      <c r="QF283" s="15"/>
      <c r="QG283" s="15"/>
      <c r="QH283" s="15"/>
      <c r="QI283" s="15"/>
      <c r="QJ283" s="15"/>
      <c r="QK283" s="15"/>
      <c r="QL283" s="15"/>
      <c r="QM283" s="15"/>
      <c r="QN283" s="15"/>
      <c r="QO283" s="15"/>
      <c r="QP283" s="15"/>
      <c r="QQ283" s="15"/>
      <c r="QR283" s="15"/>
      <c r="QS283" s="15"/>
      <c r="QT283" s="15"/>
      <c r="QU283" s="15"/>
      <c r="QV283" s="15"/>
      <c r="QW283" s="15"/>
      <c r="QX283" s="15"/>
      <c r="QY283" s="15"/>
      <c r="QZ283" s="15"/>
      <c r="RA283" s="15"/>
      <c r="RB283" s="15"/>
      <c r="RC283" s="15"/>
      <c r="RD283" s="15"/>
      <c r="RE283" s="15"/>
      <c r="RF283" s="15"/>
      <c r="RG283" s="15"/>
      <c r="RH283" s="15"/>
      <c r="RI283" s="15"/>
      <c r="RJ283" s="15"/>
      <c r="RK283" s="15"/>
      <c r="RL283" s="15"/>
      <c r="RM283" s="15"/>
      <c r="RN283" s="15"/>
      <c r="RO283" s="15"/>
      <c r="RP283" s="15"/>
      <c r="RQ283" s="15"/>
      <c r="RR283" s="15"/>
      <c r="RS283" s="15"/>
      <c r="RT283" s="15"/>
      <c r="RU283" s="15"/>
      <c r="RV283" s="15"/>
      <c r="RW283" s="15"/>
      <c r="RX283" s="15"/>
      <c r="RY283" s="15"/>
      <c r="RZ283" s="15"/>
      <c r="SA283" s="15"/>
      <c r="SB283" s="15"/>
      <c r="SC283" s="15"/>
      <c r="SD283" s="15"/>
      <c r="SE283" s="15"/>
      <c r="SF283" s="15"/>
      <c r="SG283" s="15"/>
      <c r="SH283" s="15"/>
      <c r="SI283" s="15"/>
      <c r="SJ283" s="15"/>
      <c r="SK283" s="15"/>
      <c r="SL283" s="15"/>
      <c r="SM283" s="15"/>
      <c r="SN283" s="15"/>
      <c r="SO283" s="15"/>
      <c r="SP283" s="15"/>
      <c r="SQ283" s="15"/>
      <c r="SR283" s="15"/>
      <c r="SS283" s="15"/>
      <c r="ST283" s="15"/>
      <c r="SU283" s="15"/>
      <c r="SV283" s="15"/>
      <c r="SW283" s="15"/>
      <c r="SX283" s="15"/>
      <c r="SY283" s="15"/>
      <c r="SZ283" s="15"/>
      <c r="TA283" s="15"/>
      <c r="TB283" s="15"/>
      <c r="TC283" s="15"/>
      <c r="TD283" s="15"/>
      <c r="TE283" s="15"/>
      <c r="TF283" s="15"/>
      <c r="TG283" s="15"/>
      <c r="TH283" s="15"/>
      <c r="TI283" s="15"/>
      <c r="TJ283" s="15"/>
      <c r="TK283" s="15"/>
      <c r="TL283" s="15"/>
      <c r="TM283" s="15"/>
      <c r="TN283" s="15"/>
      <c r="TO283" s="15"/>
      <c r="TP283" s="15"/>
      <c r="TQ283" s="15"/>
      <c r="TR283" s="15"/>
      <c r="TS283" s="15"/>
      <c r="TT283" s="15"/>
      <c r="TU283" s="15"/>
      <c r="TV283" s="15"/>
      <c r="TW283" s="15"/>
      <c r="TX283" s="15"/>
      <c r="TY283" s="15"/>
      <c r="TZ283" s="15"/>
      <c r="UA283" s="15"/>
      <c r="UB283" s="15"/>
      <c r="UC283" s="15"/>
      <c r="UD283" s="15"/>
      <c r="UE283" s="15"/>
      <c r="UF283" s="15"/>
      <c r="UG283" s="15"/>
      <c r="UH283" s="15"/>
      <c r="UI283" s="15"/>
      <c r="UJ283" s="15"/>
      <c r="UK283" s="15"/>
      <c r="UL283" s="15"/>
      <c r="UM283" s="15"/>
      <c r="UN283" s="15"/>
      <c r="UO283" s="15"/>
      <c r="UP283" s="15"/>
      <c r="UQ283" s="15"/>
      <c r="UR283" s="15"/>
      <c r="US283" s="15"/>
      <c r="UT283" s="15"/>
      <c r="UU283" s="15"/>
      <c r="UV283" s="15"/>
      <c r="UW283" s="15"/>
      <c r="UX283" s="15"/>
      <c r="UY283" s="15"/>
      <c r="UZ283" s="15"/>
      <c r="VA283" s="15"/>
      <c r="VB283" s="15"/>
      <c r="VC283" s="15"/>
      <c r="VD283" s="15"/>
      <c r="VE283" s="15"/>
      <c r="VF283" s="15"/>
      <c r="VG283" s="15"/>
      <c r="VH283" s="15"/>
      <c r="VI283" s="15"/>
      <c r="VJ283" s="15"/>
      <c r="VK283" s="15"/>
      <c r="VL283" s="15"/>
      <c r="VM283" s="15"/>
      <c r="VN283" s="15"/>
      <c r="VO283" s="15"/>
      <c r="VP283" s="15"/>
      <c r="VQ283" s="15"/>
      <c r="VR283" s="15"/>
      <c r="VS283" s="15"/>
      <c r="VT283" s="15"/>
      <c r="VU283" s="15"/>
      <c r="VV283" s="15"/>
      <c r="VW283" s="15"/>
      <c r="VX283" s="15"/>
      <c r="VY283" s="15"/>
      <c r="VZ283" s="15"/>
      <c r="WA283" s="15"/>
      <c r="WB283" s="15"/>
      <c r="WC283" s="15"/>
      <c r="WD283" s="15"/>
      <c r="WE283" s="15"/>
      <c r="WF283" s="15"/>
      <c r="WG283" s="15"/>
      <c r="WH283" s="15"/>
      <c r="WI283" s="15"/>
      <c r="WJ283" s="15"/>
      <c r="WK283" s="15"/>
      <c r="WL283" s="15"/>
      <c r="WM283" s="15"/>
      <c r="WN283" s="15"/>
      <c r="WO283" s="15"/>
      <c r="WP283" s="15"/>
      <c r="WQ283" s="15"/>
      <c r="WR283" s="15"/>
      <c r="WS283" s="15"/>
      <c r="WT283" s="15"/>
      <c r="WU283" s="15"/>
      <c r="WV283" s="15"/>
      <c r="WW283" s="15"/>
      <c r="WX283" s="15"/>
      <c r="WY283" s="15"/>
      <c r="WZ283" s="15"/>
      <c r="XA283" s="15"/>
      <c r="XB283" s="15"/>
      <c r="XC283" s="15"/>
      <c r="XD283" s="15"/>
      <c r="XE283" s="15"/>
      <c r="XF283" s="15"/>
      <c r="XG283" s="15"/>
      <c r="XH283" s="15"/>
      <c r="XI283" s="15"/>
      <c r="XJ283" s="15"/>
      <c r="XK283" s="15"/>
      <c r="XL283" s="15"/>
      <c r="XM283" s="15"/>
      <c r="XN283" s="15"/>
      <c r="XO283" s="15"/>
      <c r="XP283" s="15"/>
      <c r="XQ283" s="15"/>
      <c r="XR283" s="15"/>
      <c r="XS283" s="15"/>
      <c r="XT283" s="15"/>
      <c r="XU283" s="15"/>
      <c r="XV283" s="15"/>
      <c r="XW283" s="15"/>
      <c r="XX283" s="15"/>
      <c r="XY283" s="15"/>
      <c r="XZ283" s="15"/>
      <c r="YA283" s="15"/>
      <c r="YB283" s="15"/>
      <c r="YC283" s="15"/>
      <c r="YD283" s="15"/>
      <c r="YE283" s="15"/>
      <c r="YF283" s="15"/>
      <c r="YG283" s="15"/>
      <c r="YH283" s="15"/>
      <c r="YI283" s="15"/>
      <c r="YJ283" s="15"/>
      <c r="YK283" s="15"/>
      <c r="YL283" s="15"/>
      <c r="YM283" s="15"/>
      <c r="YN283" s="15"/>
      <c r="YO283" s="15"/>
      <c r="YP283" s="15"/>
      <c r="YQ283" s="15"/>
      <c r="YR283" s="15"/>
      <c r="YS283" s="15"/>
      <c r="YT283" s="15"/>
      <c r="YU283" s="15"/>
      <c r="YV283" s="15"/>
      <c r="YW283" s="15"/>
      <c r="YX283" s="15"/>
      <c r="YY283" s="15"/>
      <c r="YZ283" s="15"/>
      <c r="ZA283" s="15"/>
      <c r="ZB283" s="15"/>
      <c r="ZC283" s="15"/>
      <c r="ZD283" s="15"/>
      <c r="ZE283" s="15"/>
      <c r="ZF283" s="15"/>
      <c r="ZG283" s="15"/>
      <c r="ZH283" s="15"/>
      <c r="ZI283" s="15"/>
      <c r="ZJ283" s="15"/>
      <c r="ZK283" s="15"/>
      <c r="ZL283" s="15"/>
      <c r="ZM283" s="15"/>
      <c r="ZN283" s="15"/>
      <c r="ZO283" s="15"/>
      <c r="ZP283" s="15"/>
      <c r="ZQ283" s="15"/>
      <c r="ZR283" s="15"/>
      <c r="ZS283" s="15"/>
      <c r="ZT283" s="15"/>
      <c r="ZU283" s="15"/>
      <c r="ZV283" s="15"/>
      <c r="ZW283" s="15"/>
      <c r="ZX283" s="15"/>
      <c r="ZY283" s="15"/>
      <c r="ZZ283" s="15"/>
      <c r="AAA283" s="15"/>
      <c r="AAB283" s="15"/>
      <c r="AAC283" s="15"/>
      <c r="AAD283" s="15"/>
      <c r="AAE283" s="15"/>
      <c r="AAF283" s="15"/>
      <c r="AAG283" s="15"/>
      <c r="AAH283" s="15"/>
      <c r="AAI283" s="15"/>
      <c r="AAJ283" s="15"/>
      <c r="AAK283" s="15"/>
      <c r="AAL283" s="15"/>
      <c r="AAM283" s="15"/>
      <c r="AAN283" s="15"/>
      <c r="AAO283" s="15"/>
      <c r="AAP283" s="15"/>
      <c r="AAQ283" s="15"/>
      <c r="AAR283" s="15"/>
      <c r="AAS283" s="15"/>
      <c r="AAT283" s="15"/>
      <c r="AAU283" s="15"/>
      <c r="AAV283" s="15"/>
      <c r="AAW283" s="15"/>
      <c r="AAX283" s="15"/>
      <c r="AAY283" s="15"/>
      <c r="AAZ283" s="15"/>
      <c r="ABA283" s="15"/>
      <c r="ABB283" s="15"/>
      <c r="ABC283" s="15"/>
      <c r="ABD283" s="15"/>
      <c r="ABE283" s="15"/>
      <c r="ABF283" s="15"/>
      <c r="ABG283" s="15"/>
      <c r="ABH283" s="15"/>
      <c r="ABI283" s="15"/>
      <c r="ABJ283" s="15"/>
      <c r="ABK283" s="15"/>
      <c r="ABL283" s="15"/>
      <c r="ABM283" s="15"/>
      <c r="ABN283" s="15"/>
      <c r="ABO283" s="15"/>
      <c r="ABP283" s="15"/>
      <c r="ABQ283" s="15"/>
      <c r="ABR283" s="15"/>
      <c r="ABS283" s="15"/>
      <c r="ABT283" s="15"/>
      <c r="ABU283" s="15"/>
      <c r="ABV283" s="15"/>
      <c r="ABW283" s="15"/>
      <c r="ABX283" s="15"/>
      <c r="ABY283" s="15"/>
      <c r="ABZ283" s="15"/>
      <c r="ACA283" s="15"/>
      <c r="ACB283" s="15"/>
      <c r="ACC283" s="15"/>
      <c r="ACD283" s="15"/>
      <c r="ACE283" s="15"/>
      <c r="ACF283" s="15"/>
      <c r="ACG283" s="15"/>
      <c r="ACH283" s="15"/>
      <c r="ACI283" s="15"/>
      <c r="ACJ283" s="15"/>
      <c r="ACK283" s="15"/>
      <c r="ACL283" s="15"/>
      <c r="ACM283" s="15"/>
      <c r="ACN283" s="15"/>
      <c r="ACO283" s="15"/>
      <c r="ACP283" s="15"/>
      <c r="ACQ283" s="15"/>
      <c r="ACR283" s="15"/>
      <c r="ACS283" s="15"/>
      <c r="ACT283" s="15"/>
      <c r="ACU283" s="15"/>
      <c r="ACV283" s="15"/>
      <c r="ACW283" s="15"/>
      <c r="ACX283" s="15"/>
      <c r="ACY283" s="15"/>
      <c r="ACZ283" s="15"/>
      <c r="ADA283" s="15"/>
      <c r="ADB283" s="15"/>
      <c r="ADC283" s="15"/>
      <c r="ADD283" s="15"/>
      <c r="ADE283" s="15"/>
      <c r="ADF283" s="15"/>
      <c r="ADG283" s="15"/>
      <c r="ADH283" s="15"/>
      <c r="ADI283" s="15"/>
      <c r="ADJ283" s="15"/>
      <c r="ADK283" s="15"/>
      <c r="ADL283" s="15"/>
      <c r="ADM283" s="15"/>
      <c r="ADN283" s="15"/>
      <c r="ADO283" s="15"/>
      <c r="ADP283" s="15"/>
      <c r="ADQ283" s="15"/>
      <c r="ADR283" s="15"/>
      <c r="ADS283" s="15"/>
      <c r="ADT283" s="15"/>
      <c r="ADU283" s="15"/>
      <c r="ADV283" s="15"/>
      <c r="ADW283" s="15"/>
      <c r="ADX283" s="15"/>
      <c r="ADY283" s="15"/>
      <c r="ADZ283" s="15"/>
      <c r="AEA283" s="15"/>
      <c r="AEB283" s="15"/>
      <c r="AEC283" s="15"/>
      <c r="AED283" s="15"/>
      <c r="AEE283" s="15"/>
      <c r="AEF283" s="15"/>
      <c r="AEG283" s="15"/>
      <c r="AEH283" s="15"/>
      <c r="AEI283" s="15"/>
      <c r="AEJ283" s="15"/>
      <c r="AEK283" s="15"/>
      <c r="AEL283" s="15"/>
      <c r="AEM283" s="15"/>
      <c r="AEN283" s="15"/>
      <c r="AEO283" s="15"/>
      <c r="AEP283" s="15"/>
      <c r="AEQ283" s="15"/>
      <c r="AER283" s="15"/>
      <c r="AES283" s="15"/>
      <c r="AET283" s="15"/>
      <c r="AEU283" s="15"/>
      <c r="AEV283" s="15"/>
      <c r="AEW283" s="15"/>
      <c r="AEX283" s="15"/>
      <c r="AEY283" s="15"/>
      <c r="AEZ283" s="15"/>
      <c r="AFA283" s="15"/>
      <c r="AFB283" s="15"/>
      <c r="AFC283" s="15"/>
      <c r="AFD283" s="15"/>
      <c r="AFE283" s="15"/>
      <c r="AFF283" s="15"/>
      <c r="AFG283" s="15"/>
      <c r="AFH283" s="15"/>
      <c r="AFI283" s="15"/>
      <c r="AFJ283" s="15"/>
      <c r="AFK283" s="15"/>
      <c r="AFL283" s="15"/>
      <c r="AFM283" s="15"/>
      <c r="AFN283" s="15"/>
      <c r="AFO283" s="15"/>
      <c r="AFP283" s="15"/>
      <c r="AFQ283" s="15"/>
      <c r="AFR283" s="15"/>
      <c r="AFS283" s="15"/>
      <c r="AFT283" s="15"/>
      <c r="AFU283" s="15"/>
      <c r="AFV283" s="15"/>
      <c r="AFW283" s="15"/>
      <c r="AFX283" s="15"/>
      <c r="AFY283" s="15"/>
      <c r="AFZ283" s="15"/>
      <c r="AGA283" s="15"/>
      <c r="AGB283" s="15"/>
      <c r="AGC283" s="15"/>
      <c r="AGD283" s="15"/>
      <c r="AGE283" s="15"/>
      <c r="AGF283" s="15"/>
      <c r="AGG283" s="15"/>
      <c r="AGH283" s="15"/>
      <c r="AGI283" s="15"/>
      <c r="AGJ283" s="15"/>
      <c r="AGK283" s="15"/>
      <c r="AGL283" s="15"/>
      <c r="AGM283" s="15"/>
      <c r="AGN283" s="15"/>
      <c r="AGO283" s="15"/>
      <c r="AGP283" s="15"/>
      <c r="AGQ283" s="15"/>
      <c r="AGR283" s="15"/>
      <c r="AGS283" s="15"/>
      <c r="AGT283" s="15"/>
      <c r="AGU283" s="15"/>
      <c r="AGV283" s="15"/>
      <c r="AGW283" s="15"/>
      <c r="AGX283" s="15"/>
      <c r="AGY283" s="15"/>
      <c r="AGZ283" s="15"/>
      <c r="AHA283" s="15"/>
      <c r="AHB283" s="15"/>
      <c r="AHC283" s="15"/>
      <c r="AHD283" s="15"/>
      <c r="AHE283" s="15"/>
      <c r="AHF283" s="15"/>
      <c r="AHG283" s="15"/>
      <c r="AHH283" s="15"/>
      <c r="AHI283" s="15"/>
      <c r="AHJ283" s="15"/>
      <c r="AHK283" s="15"/>
      <c r="AHL283" s="15"/>
      <c r="AHM283" s="15"/>
      <c r="AHN283" s="15"/>
      <c r="AHO283" s="15"/>
      <c r="AHP283" s="15"/>
      <c r="AHQ283" s="15"/>
      <c r="AHR283" s="15"/>
      <c r="AHS283" s="15"/>
      <c r="AHT283" s="15"/>
      <c r="AHU283" s="15"/>
      <c r="AHV283" s="15"/>
      <c r="AHW283" s="15"/>
      <c r="AHX283" s="15"/>
      <c r="AHY283" s="15"/>
      <c r="AHZ283" s="15"/>
      <c r="AIA283" s="15"/>
      <c r="AIB283" s="15"/>
      <c r="AIC283" s="15"/>
      <c r="AID283" s="15"/>
      <c r="AIE283" s="15"/>
      <c r="AIF283" s="15"/>
      <c r="AIG283" s="15"/>
      <c r="AIH283" s="15"/>
      <c r="AII283" s="15"/>
      <c r="AIJ283" s="15"/>
      <c r="AIK283" s="15"/>
      <c r="AIL283" s="15"/>
      <c r="AIM283" s="15"/>
      <c r="AIN283" s="15"/>
      <c r="AIO283" s="15"/>
      <c r="AIP283" s="15"/>
      <c r="AIQ283" s="15"/>
      <c r="AIR283" s="15"/>
      <c r="AIS283" s="15"/>
      <c r="AIT283" s="15"/>
      <c r="AIU283" s="15"/>
      <c r="AIV283" s="15"/>
      <c r="AIW283" s="15"/>
      <c r="AIX283" s="15"/>
      <c r="AIY283" s="15"/>
      <c r="AIZ283" s="15"/>
      <c r="AJA283" s="15"/>
      <c r="AJB283" s="15"/>
      <c r="AJC283" s="15"/>
      <c r="AJD283" s="15"/>
      <c r="AJE283" s="15"/>
      <c r="AJF283" s="15"/>
      <c r="AJG283" s="15"/>
      <c r="AJH283" s="15"/>
      <c r="AJI283" s="15"/>
      <c r="AJJ283" s="15"/>
      <c r="AJK283" s="15"/>
      <c r="AJL283" s="15"/>
      <c r="AJM283" s="15"/>
      <c r="AJN283" s="15"/>
      <c r="AJO283" s="15"/>
      <c r="AJP283" s="15"/>
      <c r="AJQ283" s="15"/>
      <c r="AJR283" s="15"/>
      <c r="AJS283" s="15"/>
      <c r="AJT283" s="15"/>
      <c r="AJU283" s="15"/>
      <c r="AJV283" s="15"/>
      <c r="AJW283" s="15"/>
      <c r="AJX283" s="15"/>
      <c r="AJY283" s="15"/>
      <c r="AJZ283" s="15"/>
      <c r="AKA283" s="15"/>
      <c r="AKB283" s="15"/>
      <c r="AKC283" s="15"/>
      <c r="AKD283" s="15"/>
      <c r="AKE283" s="15"/>
      <c r="AKF283" s="15"/>
      <c r="AKG283" s="15"/>
      <c r="AKH283" s="15"/>
      <c r="AKI283" s="15"/>
      <c r="AKJ283" s="15"/>
      <c r="AKK283" s="15"/>
      <c r="AKL283" s="15"/>
      <c r="AKM283" s="15"/>
      <c r="AKN283" s="15"/>
      <c r="AKO283" s="15"/>
      <c r="AKP283" s="15"/>
      <c r="AKQ283" s="15"/>
      <c r="AKR283" s="15"/>
      <c r="AKS283" s="15"/>
      <c r="AKT283" s="15"/>
      <c r="AKU283" s="15"/>
      <c r="AKV283" s="15"/>
      <c r="AKW283" s="15"/>
      <c r="AKX283" s="15"/>
      <c r="AKY283" s="15"/>
      <c r="AKZ283" s="15"/>
      <c r="ALA283" s="15"/>
      <c r="ALB283" s="15"/>
      <c r="ALC283" s="15"/>
      <c r="ALD283" s="15"/>
      <c r="ALE283" s="15"/>
      <c r="ALF283" s="15"/>
      <c r="ALG283" s="15"/>
      <c r="ALH283" s="15"/>
      <c r="ALI283" s="15"/>
      <c r="ALJ283" s="15"/>
      <c r="ALK283" s="15"/>
      <c r="ALL283" s="15"/>
      <c r="ALM283" s="15"/>
      <c r="ALN283" s="15"/>
      <c r="ALO283" s="15"/>
      <c r="ALP283" s="15"/>
      <c r="ALQ283" s="15"/>
      <c r="ALR283" s="15"/>
      <c r="ALS283" s="15"/>
      <c r="ALT283" s="15"/>
      <c r="ALU283" s="15"/>
      <c r="ALV283" s="15"/>
      <c r="ALW283" s="15"/>
      <c r="ALX283" s="11"/>
      <c r="ALY283" s="11"/>
      <c r="ALZ283" s="11"/>
      <c r="AMA283" s="11"/>
    </row>
    <row r="284" spans="1:1024" ht="12.75" customHeight="1">
      <c r="A284" s="9" t="s">
        <v>368</v>
      </c>
      <c r="B284" s="9" t="s">
        <v>368</v>
      </c>
      <c r="C284" s="32">
        <v>637004</v>
      </c>
      <c r="D284" s="12"/>
      <c r="E284" s="9" t="s">
        <v>16</v>
      </c>
      <c r="F284" s="8" t="s">
        <v>17</v>
      </c>
      <c r="G284" s="32" t="s">
        <v>371</v>
      </c>
      <c r="H284" s="34">
        <v>0</v>
      </c>
      <c r="I284" s="34">
        <v>0</v>
      </c>
      <c r="J284" s="34">
        <v>0</v>
      </c>
      <c r="K284" s="34">
        <v>0</v>
      </c>
      <c r="L284" s="7">
        <v>500</v>
      </c>
      <c r="M284" s="34">
        <v>0</v>
      </c>
      <c r="N284" s="34">
        <v>0</v>
      </c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15"/>
      <c r="PU284" s="15"/>
      <c r="PV284" s="15"/>
      <c r="PW284" s="15"/>
      <c r="PX284" s="15"/>
      <c r="PY284" s="15"/>
      <c r="PZ284" s="15"/>
      <c r="QA284" s="15"/>
      <c r="QB284" s="15"/>
      <c r="QC284" s="15"/>
      <c r="QD284" s="15"/>
      <c r="QE284" s="15"/>
      <c r="QF284" s="15"/>
      <c r="QG284" s="15"/>
      <c r="QH284" s="15"/>
      <c r="QI284" s="15"/>
      <c r="QJ284" s="15"/>
      <c r="QK284" s="15"/>
      <c r="QL284" s="15"/>
      <c r="QM284" s="15"/>
      <c r="QN284" s="15"/>
      <c r="QO284" s="15"/>
      <c r="QP284" s="15"/>
      <c r="QQ284" s="15"/>
      <c r="QR284" s="15"/>
      <c r="QS284" s="15"/>
      <c r="QT284" s="15"/>
      <c r="QU284" s="15"/>
      <c r="QV284" s="15"/>
      <c r="QW284" s="15"/>
      <c r="QX284" s="15"/>
      <c r="QY284" s="15"/>
      <c r="QZ284" s="15"/>
      <c r="RA284" s="15"/>
      <c r="RB284" s="15"/>
      <c r="RC284" s="15"/>
      <c r="RD284" s="15"/>
      <c r="RE284" s="15"/>
      <c r="RF284" s="15"/>
      <c r="RG284" s="15"/>
      <c r="RH284" s="15"/>
      <c r="RI284" s="15"/>
      <c r="RJ284" s="15"/>
      <c r="RK284" s="15"/>
      <c r="RL284" s="15"/>
      <c r="RM284" s="15"/>
      <c r="RN284" s="15"/>
      <c r="RO284" s="15"/>
      <c r="RP284" s="15"/>
      <c r="RQ284" s="15"/>
      <c r="RR284" s="15"/>
      <c r="RS284" s="15"/>
      <c r="RT284" s="15"/>
      <c r="RU284" s="15"/>
      <c r="RV284" s="15"/>
      <c r="RW284" s="15"/>
      <c r="RX284" s="15"/>
      <c r="RY284" s="15"/>
      <c r="RZ284" s="15"/>
      <c r="SA284" s="15"/>
      <c r="SB284" s="15"/>
      <c r="SC284" s="15"/>
      <c r="SD284" s="15"/>
      <c r="SE284" s="15"/>
      <c r="SF284" s="15"/>
      <c r="SG284" s="15"/>
      <c r="SH284" s="15"/>
      <c r="SI284" s="15"/>
      <c r="SJ284" s="15"/>
      <c r="SK284" s="15"/>
      <c r="SL284" s="15"/>
      <c r="SM284" s="15"/>
      <c r="SN284" s="15"/>
      <c r="SO284" s="15"/>
      <c r="SP284" s="15"/>
      <c r="SQ284" s="15"/>
      <c r="SR284" s="15"/>
      <c r="SS284" s="15"/>
      <c r="ST284" s="15"/>
      <c r="SU284" s="15"/>
      <c r="SV284" s="15"/>
      <c r="SW284" s="15"/>
      <c r="SX284" s="15"/>
      <c r="SY284" s="15"/>
      <c r="SZ284" s="15"/>
      <c r="TA284" s="15"/>
      <c r="TB284" s="15"/>
      <c r="TC284" s="15"/>
      <c r="TD284" s="15"/>
      <c r="TE284" s="15"/>
      <c r="TF284" s="15"/>
      <c r="TG284" s="15"/>
      <c r="TH284" s="15"/>
      <c r="TI284" s="15"/>
      <c r="TJ284" s="15"/>
      <c r="TK284" s="15"/>
      <c r="TL284" s="15"/>
      <c r="TM284" s="15"/>
      <c r="TN284" s="15"/>
      <c r="TO284" s="15"/>
      <c r="TP284" s="15"/>
      <c r="TQ284" s="15"/>
      <c r="TR284" s="15"/>
      <c r="TS284" s="15"/>
      <c r="TT284" s="15"/>
      <c r="TU284" s="15"/>
      <c r="TV284" s="15"/>
      <c r="TW284" s="15"/>
      <c r="TX284" s="15"/>
      <c r="TY284" s="15"/>
      <c r="TZ284" s="15"/>
      <c r="UA284" s="15"/>
      <c r="UB284" s="15"/>
      <c r="UC284" s="15"/>
      <c r="UD284" s="15"/>
      <c r="UE284" s="15"/>
      <c r="UF284" s="15"/>
      <c r="UG284" s="15"/>
      <c r="UH284" s="15"/>
      <c r="UI284" s="15"/>
      <c r="UJ284" s="15"/>
      <c r="UK284" s="15"/>
      <c r="UL284" s="15"/>
      <c r="UM284" s="15"/>
      <c r="UN284" s="15"/>
      <c r="UO284" s="15"/>
      <c r="UP284" s="15"/>
      <c r="UQ284" s="15"/>
      <c r="UR284" s="15"/>
      <c r="US284" s="15"/>
      <c r="UT284" s="15"/>
      <c r="UU284" s="15"/>
      <c r="UV284" s="15"/>
      <c r="UW284" s="15"/>
      <c r="UX284" s="15"/>
      <c r="UY284" s="15"/>
      <c r="UZ284" s="15"/>
      <c r="VA284" s="15"/>
      <c r="VB284" s="15"/>
      <c r="VC284" s="15"/>
      <c r="VD284" s="15"/>
      <c r="VE284" s="15"/>
      <c r="VF284" s="15"/>
      <c r="VG284" s="15"/>
      <c r="VH284" s="15"/>
      <c r="VI284" s="15"/>
      <c r="VJ284" s="15"/>
      <c r="VK284" s="15"/>
      <c r="VL284" s="15"/>
      <c r="VM284" s="15"/>
      <c r="VN284" s="15"/>
      <c r="VO284" s="15"/>
      <c r="VP284" s="15"/>
      <c r="VQ284" s="15"/>
      <c r="VR284" s="15"/>
      <c r="VS284" s="15"/>
      <c r="VT284" s="15"/>
      <c r="VU284" s="15"/>
      <c r="VV284" s="15"/>
      <c r="VW284" s="15"/>
      <c r="VX284" s="15"/>
      <c r="VY284" s="15"/>
      <c r="VZ284" s="15"/>
      <c r="WA284" s="15"/>
      <c r="WB284" s="15"/>
      <c r="WC284" s="15"/>
      <c r="WD284" s="15"/>
      <c r="WE284" s="15"/>
      <c r="WF284" s="15"/>
      <c r="WG284" s="15"/>
      <c r="WH284" s="15"/>
      <c r="WI284" s="15"/>
      <c r="WJ284" s="15"/>
      <c r="WK284" s="15"/>
      <c r="WL284" s="15"/>
      <c r="WM284" s="15"/>
      <c r="WN284" s="15"/>
      <c r="WO284" s="15"/>
      <c r="WP284" s="15"/>
      <c r="WQ284" s="15"/>
      <c r="WR284" s="15"/>
      <c r="WS284" s="15"/>
      <c r="WT284" s="15"/>
      <c r="WU284" s="15"/>
      <c r="WV284" s="15"/>
      <c r="WW284" s="15"/>
      <c r="WX284" s="15"/>
      <c r="WY284" s="15"/>
      <c r="WZ284" s="15"/>
      <c r="XA284" s="15"/>
      <c r="XB284" s="15"/>
      <c r="XC284" s="15"/>
      <c r="XD284" s="15"/>
      <c r="XE284" s="15"/>
      <c r="XF284" s="15"/>
      <c r="XG284" s="15"/>
      <c r="XH284" s="15"/>
      <c r="XI284" s="15"/>
      <c r="XJ284" s="15"/>
      <c r="XK284" s="15"/>
      <c r="XL284" s="15"/>
      <c r="XM284" s="15"/>
      <c r="XN284" s="15"/>
      <c r="XO284" s="15"/>
      <c r="XP284" s="15"/>
      <c r="XQ284" s="15"/>
      <c r="XR284" s="15"/>
      <c r="XS284" s="15"/>
      <c r="XT284" s="15"/>
      <c r="XU284" s="15"/>
      <c r="XV284" s="15"/>
      <c r="XW284" s="15"/>
      <c r="XX284" s="15"/>
      <c r="XY284" s="15"/>
      <c r="XZ284" s="15"/>
      <c r="YA284" s="15"/>
      <c r="YB284" s="15"/>
      <c r="YC284" s="15"/>
      <c r="YD284" s="15"/>
      <c r="YE284" s="15"/>
      <c r="YF284" s="15"/>
      <c r="YG284" s="15"/>
      <c r="YH284" s="15"/>
      <c r="YI284" s="15"/>
      <c r="YJ284" s="15"/>
      <c r="YK284" s="15"/>
      <c r="YL284" s="15"/>
      <c r="YM284" s="15"/>
      <c r="YN284" s="15"/>
      <c r="YO284" s="15"/>
      <c r="YP284" s="15"/>
      <c r="YQ284" s="15"/>
      <c r="YR284" s="15"/>
      <c r="YS284" s="15"/>
      <c r="YT284" s="15"/>
      <c r="YU284" s="15"/>
      <c r="YV284" s="15"/>
      <c r="YW284" s="15"/>
      <c r="YX284" s="15"/>
      <c r="YY284" s="15"/>
      <c r="YZ284" s="15"/>
      <c r="ZA284" s="15"/>
      <c r="ZB284" s="15"/>
      <c r="ZC284" s="15"/>
      <c r="ZD284" s="15"/>
      <c r="ZE284" s="15"/>
      <c r="ZF284" s="15"/>
      <c r="ZG284" s="15"/>
      <c r="ZH284" s="15"/>
      <c r="ZI284" s="15"/>
      <c r="ZJ284" s="15"/>
      <c r="ZK284" s="15"/>
      <c r="ZL284" s="15"/>
      <c r="ZM284" s="15"/>
      <c r="ZN284" s="15"/>
      <c r="ZO284" s="15"/>
      <c r="ZP284" s="15"/>
      <c r="ZQ284" s="15"/>
      <c r="ZR284" s="15"/>
      <c r="ZS284" s="15"/>
      <c r="ZT284" s="15"/>
      <c r="ZU284" s="15"/>
      <c r="ZV284" s="15"/>
      <c r="ZW284" s="15"/>
      <c r="ZX284" s="15"/>
      <c r="ZY284" s="15"/>
      <c r="ZZ284" s="15"/>
      <c r="AAA284" s="15"/>
      <c r="AAB284" s="15"/>
      <c r="AAC284" s="15"/>
      <c r="AAD284" s="15"/>
      <c r="AAE284" s="15"/>
      <c r="AAF284" s="15"/>
      <c r="AAG284" s="15"/>
      <c r="AAH284" s="15"/>
      <c r="AAI284" s="15"/>
      <c r="AAJ284" s="15"/>
      <c r="AAK284" s="15"/>
      <c r="AAL284" s="15"/>
      <c r="AAM284" s="15"/>
      <c r="AAN284" s="15"/>
      <c r="AAO284" s="15"/>
      <c r="AAP284" s="15"/>
      <c r="AAQ284" s="15"/>
      <c r="AAR284" s="15"/>
      <c r="AAS284" s="15"/>
      <c r="AAT284" s="15"/>
      <c r="AAU284" s="15"/>
      <c r="AAV284" s="15"/>
      <c r="AAW284" s="15"/>
      <c r="AAX284" s="15"/>
      <c r="AAY284" s="15"/>
      <c r="AAZ284" s="15"/>
      <c r="ABA284" s="15"/>
      <c r="ABB284" s="15"/>
      <c r="ABC284" s="15"/>
      <c r="ABD284" s="15"/>
      <c r="ABE284" s="15"/>
      <c r="ABF284" s="15"/>
      <c r="ABG284" s="15"/>
      <c r="ABH284" s="15"/>
      <c r="ABI284" s="15"/>
      <c r="ABJ284" s="15"/>
      <c r="ABK284" s="15"/>
      <c r="ABL284" s="15"/>
      <c r="ABM284" s="15"/>
      <c r="ABN284" s="15"/>
      <c r="ABO284" s="15"/>
      <c r="ABP284" s="15"/>
      <c r="ABQ284" s="15"/>
      <c r="ABR284" s="15"/>
      <c r="ABS284" s="15"/>
      <c r="ABT284" s="15"/>
      <c r="ABU284" s="15"/>
      <c r="ABV284" s="15"/>
      <c r="ABW284" s="15"/>
      <c r="ABX284" s="15"/>
      <c r="ABY284" s="15"/>
      <c r="ABZ284" s="15"/>
      <c r="ACA284" s="15"/>
      <c r="ACB284" s="15"/>
      <c r="ACC284" s="15"/>
      <c r="ACD284" s="15"/>
      <c r="ACE284" s="15"/>
      <c r="ACF284" s="15"/>
      <c r="ACG284" s="15"/>
      <c r="ACH284" s="15"/>
      <c r="ACI284" s="15"/>
      <c r="ACJ284" s="15"/>
      <c r="ACK284" s="15"/>
      <c r="ACL284" s="15"/>
      <c r="ACM284" s="15"/>
      <c r="ACN284" s="15"/>
      <c r="ACO284" s="15"/>
      <c r="ACP284" s="15"/>
      <c r="ACQ284" s="15"/>
      <c r="ACR284" s="15"/>
      <c r="ACS284" s="15"/>
      <c r="ACT284" s="15"/>
      <c r="ACU284" s="15"/>
      <c r="ACV284" s="15"/>
      <c r="ACW284" s="15"/>
      <c r="ACX284" s="15"/>
      <c r="ACY284" s="15"/>
      <c r="ACZ284" s="15"/>
      <c r="ADA284" s="15"/>
      <c r="ADB284" s="15"/>
      <c r="ADC284" s="15"/>
      <c r="ADD284" s="15"/>
      <c r="ADE284" s="15"/>
      <c r="ADF284" s="15"/>
      <c r="ADG284" s="15"/>
      <c r="ADH284" s="15"/>
      <c r="ADI284" s="15"/>
      <c r="ADJ284" s="15"/>
      <c r="ADK284" s="15"/>
      <c r="ADL284" s="15"/>
      <c r="ADM284" s="15"/>
      <c r="ADN284" s="15"/>
      <c r="ADO284" s="15"/>
      <c r="ADP284" s="15"/>
      <c r="ADQ284" s="15"/>
      <c r="ADR284" s="15"/>
      <c r="ADS284" s="15"/>
      <c r="ADT284" s="15"/>
      <c r="ADU284" s="15"/>
      <c r="ADV284" s="15"/>
      <c r="ADW284" s="15"/>
      <c r="ADX284" s="15"/>
      <c r="ADY284" s="15"/>
      <c r="ADZ284" s="15"/>
      <c r="AEA284" s="15"/>
      <c r="AEB284" s="15"/>
      <c r="AEC284" s="15"/>
      <c r="AED284" s="15"/>
      <c r="AEE284" s="15"/>
      <c r="AEF284" s="15"/>
      <c r="AEG284" s="15"/>
      <c r="AEH284" s="15"/>
      <c r="AEI284" s="15"/>
      <c r="AEJ284" s="15"/>
      <c r="AEK284" s="15"/>
      <c r="AEL284" s="15"/>
      <c r="AEM284" s="15"/>
      <c r="AEN284" s="15"/>
      <c r="AEO284" s="15"/>
      <c r="AEP284" s="15"/>
      <c r="AEQ284" s="15"/>
      <c r="AER284" s="15"/>
      <c r="AES284" s="15"/>
      <c r="AET284" s="15"/>
      <c r="AEU284" s="15"/>
      <c r="AEV284" s="15"/>
      <c r="AEW284" s="15"/>
      <c r="AEX284" s="15"/>
      <c r="AEY284" s="15"/>
      <c r="AEZ284" s="15"/>
      <c r="AFA284" s="15"/>
      <c r="AFB284" s="15"/>
      <c r="AFC284" s="15"/>
      <c r="AFD284" s="15"/>
      <c r="AFE284" s="15"/>
      <c r="AFF284" s="15"/>
      <c r="AFG284" s="15"/>
      <c r="AFH284" s="15"/>
      <c r="AFI284" s="15"/>
      <c r="AFJ284" s="15"/>
      <c r="AFK284" s="15"/>
      <c r="AFL284" s="15"/>
      <c r="AFM284" s="15"/>
      <c r="AFN284" s="15"/>
      <c r="AFO284" s="15"/>
      <c r="AFP284" s="15"/>
      <c r="AFQ284" s="15"/>
      <c r="AFR284" s="15"/>
      <c r="AFS284" s="15"/>
      <c r="AFT284" s="15"/>
      <c r="AFU284" s="15"/>
      <c r="AFV284" s="15"/>
      <c r="AFW284" s="15"/>
      <c r="AFX284" s="15"/>
      <c r="AFY284" s="15"/>
      <c r="AFZ284" s="15"/>
      <c r="AGA284" s="15"/>
      <c r="AGB284" s="15"/>
      <c r="AGC284" s="15"/>
      <c r="AGD284" s="15"/>
      <c r="AGE284" s="15"/>
      <c r="AGF284" s="15"/>
      <c r="AGG284" s="15"/>
      <c r="AGH284" s="15"/>
      <c r="AGI284" s="15"/>
      <c r="AGJ284" s="15"/>
      <c r="AGK284" s="15"/>
      <c r="AGL284" s="15"/>
      <c r="AGM284" s="15"/>
      <c r="AGN284" s="15"/>
      <c r="AGO284" s="15"/>
      <c r="AGP284" s="15"/>
      <c r="AGQ284" s="15"/>
      <c r="AGR284" s="15"/>
      <c r="AGS284" s="15"/>
      <c r="AGT284" s="15"/>
      <c r="AGU284" s="15"/>
      <c r="AGV284" s="15"/>
      <c r="AGW284" s="15"/>
      <c r="AGX284" s="15"/>
      <c r="AGY284" s="15"/>
      <c r="AGZ284" s="15"/>
      <c r="AHA284" s="15"/>
      <c r="AHB284" s="15"/>
      <c r="AHC284" s="15"/>
      <c r="AHD284" s="15"/>
      <c r="AHE284" s="15"/>
      <c r="AHF284" s="15"/>
      <c r="AHG284" s="15"/>
      <c r="AHH284" s="15"/>
      <c r="AHI284" s="15"/>
      <c r="AHJ284" s="15"/>
      <c r="AHK284" s="15"/>
      <c r="AHL284" s="15"/>
      <c r="AHM284" s="15"/>
      <c r="AHN284" s="15"/>
      <c r="AHO284" s="15"/>
      <c r="AHP284" s="15"/>
      <c r="AHQ284" s="15"/>
      <c r="AHR284" s="15"/>
      <c r="AHS284" s="15"/>
      <c r="AHT284" s="15"/>
      <c r="AHU284" s="15"/>
      <c r="AHV284" s="15"/>
      <c r="AHW284" s="15"/>
      <c r="AHX284" s="15"/>
      <c r="AHY284" s="15"/>
      <c r="AHZ284" s="15"/>
      <c r="AIA284" s="15"/>
      <c r="AIB284" s="15"/>
      <c r="AIC284" s="15"/>
      <c r="AID284" s="15"/>
      <c r="AIE284" s="15"/>
      <c r="AIF284" s="15"/>
      <c r="AIG284" s="15"/>
      <c r="AIH284" s="15"/>
      <c r="AII284" s="15"/>
      <c r="AIJ284" s="15"/>
      <c r="AIK284" s="15"/>
      <c r="AIL284" s="15"/>
      <c r="AIM284" s="15"/>
      <c r="AIN284" s="15"/>
      <c r="AIO284" s="15"/>
      <c r="AIP284" s="15"/>
      <c r="AIQ284" s="15"/>
      <c r="AIR284" s="15"/>
      <c r="AIS284" s="15"/>
      <c r="AIT284" s="15"/>
      <c r="AIU284" s="15"/>
      <c r="AIV284" s="15"/>
      <c r="AIW284" s="15"/>
      <c r="AIX284" s="15"/>
      <c r="AIY284" s="15"/>
      <c r="AIZ284" s="15"/>
      <c r="AJA284" s="15"/>
      <c r="AJB284" s="15"/>
      <c r="AJC284" s="15"/>
      <c r="AJD284" s="15"/>
      <c r="AJE284" s="15"/>
      <c r="AJF284" s="15"/>
      <c r="AJG284" s="15"/>
      <c r="AJH284" s="15"/>
      <c r="AJI284" s="15"/>
      <c r="AJJ284" s="15"/>
      <c r="AJK284" s="15"/>
      <c r="AJL284" s="15"/>
      <c r="AJM284" s="15"/>
      <c r="AJN284" s="15"/>
      <c r="AJO284" s="15"/>
      <c r="AJP284" s="15"/>
      <c r="AJQ284" s="15"/>
      <c r="AJR284" s="15"/>
      <c r="AJS284" s="15"/>
      <c r="AJT284" s="15"/>
      <c r="AJU284" s="15"/>
      <c r="AJV284" s="15"/>
      <c r="AJW284" s="15"/>
      <c r="AJX284" s="15"/>
      <c r="AJY284" s="15"/>
      <c r="AJZ284" s="15"/>
      <c r="AKA284" s="15"/>
      <c r="AKB284" s="15"/>
      <c r="AKC284" s="15"/>
      <c r="AKD284" s="15"/>
      <c r="AKE284" s="15"/>
      <c r="AKF284" s="15"/>
      <c r="AKG284" s="15"/>
      <c r="AKH284" s="15"/>
      <c r="AKI284" s="15"/>
      <c r="AKJ284" s="15"/>
      <c r="AKK284" s="15"/>
      <c r="AKL284" s="15"/>
      <c r="AKM284" s="15"/>
      <c r="AKN284" s="15"/>
      <c r="AKO284" s="15"/>
      <c r="AKP284" s="15"/>
      <c r="AKQ284" s="15"/>
      <c r="AKR284" s="15"/>
      <c r="AKS284" s="15"/>
      <c r="AKT284" s="15"/>
      <c r="AKU284" s="15"/>
      <c r="AKV284" s="15"/>
      <c r="AKW284" s="15"/>
      <c r="AKX284" s="15"/>
      <c r="AKY284" s="15"/>
      <c r="AKZ284" s="15"/>
      <c r="ALA284" s="15"/>
      <c r="ALB284" s="15"/>
      <c r="ALC284" s="15"/>
      <c r="ALD284" s="15"/>
      <c r="ALE284" s="15"/>
      <c r="ALF284" s="15"/>
      <c r="ALG284" s="15"/>
      <c r="ALH284" s="15"/>
      <c r="ALI284" s="15"/>
      <c r="ALJ284" s="15"/>
      <c r="ALK284" s="15"/>
      <c r="ALL284" s="15"/>
      <c r="ALM284" s="15"/>
      <c r="ALN284" s="15"/>
      <c r="ALO284" s="15"/>
      <c r="ALP284" s="15"/>
      <c r="ALQ284" s="15"/>
      <c r="ALR284" s="15"/>
      <c r="ALS284" s="15"/>
      <c r="ALT284" s="15"/>
      <c r="ALU284" s="15"/>
      <c r="ALV284" s="15"/>
      <c r="ALW284" s="15"/>
      <c r="ALX284" s="11"/>
      <c r="ALY284" s="11"/>
      <c r="ALZ284" s="11"/>
      <c r="AMA284" s="11"/>
      <c r="AMB284" s="11"/>
      <c r="AMC284" s="11"/>
      <c r="AMD284" s="11"/>
      <c r="AME284" s="11"/>
      <c r="AMF284" s="11"/>
      <c r="AMG284" s="11"/>
      <c r="AMH284" s="11"/>
      <c r="AMI284" s="11"/>
      <c r="AMJ284" s="11"/>
    </row>
    <row r="285" spans="1:1024" ht="12.75" customHeight="1">
      <c r="A285" s="9" t="s">
        <v>368</v>
      </c>
      <c r="B285" s="9" t="s">
        <v>368</v>
      </c>
      <c r="C285" s="9" t="s">
        <v>276</v>
      </c>
      <c r="D285" s="8"/>
      <c r="E285" s="9" t="s">
        <v>16</v>
      </c>
      <c r="F285" s="8" t="s">
        <v>17</v>
      </c>
      <c r="G285" s="8" t="s">
        <v>372</v>
      </c>
      <c r="H285" s="10">
        <v>164.72</v>
      </c>
      <c r="I285" s="10">
        <v>164.72</v>
      </c>
      <c r="J285" s="10">
        <v>165</v>
      </c>
      <c r="K285" s="10">
        <v>164.72</v>
      </c>
      <c r="L285" s="7">
        <v>165</v>
      </c>
      <c r="M285" s="34">
        <f>L285</f>
        <v>165</v>
      </c>
      <c r="N285" s="34">
        <f>M285</f>
        <v>165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  <c r="ABM285" s="11"/>
      <c r="ABN285" s="11"/>
      <c r="ABO285" s="11"/>
      <c r="ABP285" s="11"/>
      <c r="ABQ285" s="11"/>
      <c r="ABR285" s="11"/>
      <c r="ABS285" s="11"/>
      <c r="ABT285" s="11"/>
      <c r="ABU285" s="11"/>
      <c r="ABV285" s="11"/>
      <c r="ABW285" s="11"/>
      <c r="ABX285" s="11"/>
      <c r="ABY285" s="11"/>
      <c r="ABZ285" s="11"/>
      <c r="ACA285" s="11"/>
      <c r="ACB285" s="11"/>
      <c r="ACC285" s="11"/>
      <c r="ACD285" s="11"/>
      <c r="ACE285" s="11"/>
      <c r="ACF285" s="11"/>
      <c r="ACG285" s="11"/>
      <c r="ACH285" s="11"/>
      <c r="ACI285" s="11"/>
      <c r="ACJ285" s="11"/>
      <c r="ACK285" s="11"/>
      <c r="ACL285" s="11"/>
      <c r="ACM285" s="11"/>
      <c r="ACN285" s="11"/>
      <c r="ACO285" s="11"/>
      <c r="ACP285" s="11"/>
      <c r="ACQ285" s="11"/>
      <c r="ACR285" s="11"/>
      <c r="ACS285" s="11"/>
      <c r="ACT285" s="11"/>
      <c r="ACU285" s="11"/>
      <c r="ACV285" s="11"/>
      <c r="ACW285" s="11"/>
      <c r="ACX285" s="11"/>
      <c r="ACY285" s="11"/>
      <c r="ACZ285" s="11"/>
      <c r="ADA285" s="11"/>
      <c r="ADB285" s="11"/>
      <c r="ADC285" s="11"/>
      <c r="ADD285" s="11"/>
      <c r="ADE285" s="11"/>
      <c r="ADF285" s="11"/>
      <c r="ADG285" s="11"/>
      <c r="ADH285" s="11"/>
      <c r="ADI285" s="11"/>
      <c r="ADJ285" s="11"/>
      <c r="ADK285" s="11"/>
      <c r="ADL285" s="11"/>
      <c r="ADM285" s="11"/>
      <c r="ADN285" s="11"/>
      <c r="ADO285" s="11"/>
      <c r="ADP285" s="11"/>
      <c r="ADQ285" s="11"/>
      <c r="ADR285" s="11"/>
      <c r="ADS285" s="11"/>
      <c r="ADT285" s="11"/>
      <c r="ADU285" s="11"/>
      <c r="ADV285" s="11"/>
      <c r="ADW285" s="11"/>
      <c r="ADX285" s="11"/>
      <c r="ADY285" s="11"/>
      <c r="ADZ285" s="11"/>
      <c r="AEA285" s="11"/>
      <c r="AEB285" s="11"/>
      <c r="AEC285" s="11"/>
      <c r="AED285" s="11"/>
      <c r="AEE285" s="11"/>
      <c r="AEF285" s="11"/>
      <c r="AEG285" s="11"/>
      <c r="AEH285" s="11"/>
      <c r="AEI285" s="11"/>
      <c r="AEJ285" s="11"/>
      <c r="AEK285" s="11"/>
      <c r="AEL285" s="11"/>
      <c r="AEM285" s="11"/>
      <c r="AEN285" s="11"/>
      <c r="AEO285" s="11"/>
      <c r="AEP285" s="11"/>
      <c r="AEQ285" s="11"/>
      <c r="AER285" s="11"/>
      <c r="AES285" s="11"/>
      <c r="AET285" s="11"/>
      <c r="AEU285" s="11"/>
      <c r="AEV285" s="11"/>
      <c r="AEW285" s="11"/>
      <c r="AEX285" s="11"/>
      <c r="AEY285" s="11"/>
      <c r="AEZ285" s="11"/>
      <c r="AFA285" s="11"/>
      <c r="AFB285" s="11"/>
      <c r="AFC285" s="11"/>
      <c r="AFD285" s="11"/>
      <c r="AFE285" s="11"/>
      <c r="AFF285" s="11"/>
      <c r="AFG285" s="11"/>
      <c r="AFH285" s="11"/>
      <c r="AFI285" s="11"/>
      <c r="AFJ285" s="11"/>
      <c r="AFK285" s="11"/>
      <c r="AFL285" s="11"/>
      <c r="AFM285" s="11"/>
      <c r="AFN285" s="11"/>
      <c r="AFO285" s="11"/>
      <c r="AFP285" s="11"/>
      <c r="AFQ285" s="11"/>
      <c r="AFR285" s="11"/>
      <c r="AFS285" s="11"/>
      <c r="AFT285" s="11"/>
      <c r="AFU285" s="11"/>
      <c r="AFV285" s="11"/>
      <c r="AFW285" s="11"/>
      <c r="AFX285" s="11"/>
      <c r="AFY285" s="11"/>
      <c r="AFZ285" s="11"/>
      <c r="AGA285" s="11"/>
      <c r="AGB285" s="11"/>
      <c r="AGC285" s="11"/>
      <c r="AGD285" s="11"/>
      <c r="AGE285" s="11"/>
      <c r="AGF285" s="11"/>
      <c r="AGG285" s="11"/>
      <c r="AGH285" s="11"/>
      <c r="AGI285" s="11"/>
      <c r="AGJ285" s="11"/>
      <c r="AGK285" s="11"/>
      <c r="AGL285" s="11"/>
      <c r="AGM285" s="11"/>
      <c r="AGN285" s="11"/>
      <c r="AGO285" s="11"/>
      <c r="AGP285" s="11"/>
      <c r="AGQ285" s="11"/>
      <c r="AGR285" s="11"/>
      <c r="AGS285" s="11"/>
      <c r="AGT285" s="11"/>
      <c r="AGU285" s="11"/>
      <c r="AGV285" s="11"/>
      <c r="AGW285" s="11"/>
      <c r="AGX285" s="11"/>
      <c r="AGY285" s="11"/>
      <c r="AGZ285" s="11"/>
      <c r="AHA285" s="11"/>
      <c r="AHB285" s="11"/>
      <c r="AHC285" s="11"/>
      <c r="AHD285" s="11"/>
      <c r="AHE285" s="11"/>
      <c r="AHF285" s="11"/>
      <c r="AHG285" s="11"/>
      <c r="AHH285" s="11"/>
      <c r="AHI285" s="11"/>
      <c r="AHJ285" s="11"/>
      <c r="AHK285" s="11"/>
      <c r="AHL285" s="11"/>
      <c r="AHM285" s="11"/>
      <c r="AHN285" s="11"/>
      <c r="AHO285" s="11"/>
      <c r="AHP285" s="11"/>
      <c r="AHQ285" s="11"/>
      <c r="AHR285" s="11"/>
      <c r="AHS285" s="11"/>
      <c r="AHT285" s="11"/>
      <c r="AHU285" s="11"/>
      <c r="AHV285" s="11"/>
      <c r="AHW285" s="11"/>
      <c r="AHX285" s="11"/>
      <c r="AHY285" s="11"/>
      <c r="AHZ285" s="11"/>
      <c r="AIA285" s="11"/>
      <c r="AIB285" s="11"/>
      <c r="AIC285" s="11"/>
      <c r="AID285" s="11"/>
      <c r="AIE285" s="11"/>
      <c r="AIF285" s="11"/>
      <c r="AIG285" s="11"/>
      <c r="AIH285" s="11"/>
      <c r="AII285" s="11"/>
      <c r="AIJ285" s="11"/>
      <c r="AIK285" s="11"/>
      <c r="AIL285" s="11"/>
      <c r="AIM285" s="11"/>
      <c r="AIN285" s="11"/>
      <c r="AIO285" s="11"/>
      <c r="AIP285" s="11"/>
      <c r="AIQ285" s="11"/>
      <c r="AIR285" s="11"/>
      <c r="AIS285" s="11"/>
      <c r="AIT285" s="11"/>
      <c r="AIU285" s="11"/>
      <c r="AIV285" s="11"/>
      <c r="AIW285" s="11"/>
      <c r="AIX285" s="11"/>
      <c r="AIY285" s="11"/>
      <c r="AIZ285" s="11"/>
      <c r="AJA285" s="11"/>
      <c r="AJB285" s="11"/>
      <c r="AJC285" s="11"/>
      <c r="AJD285" s="11"/>
      <c r="AJE285" s="11"/>
      <c r="AJF285" s="11"/>
      <c r="AJG285" s="11"/>
      <c r="AJH285" s="11"/>
      <c r="AJI285" s="11"/>
      <c r="AJJ285" s="11"/>
      <c r="AJK285" s="11"/>
      <c r="AJL285" s="11"/>
      <c r="AJM285" s="11"/>
      <c r="AJN285" s="11"/>
      <c r="AJO285" s="11"/>
      <c r="AJP285" s="11"/>
      <c r="AJQ285" s="11"/>
      <c r="AJR285" s="11"/>
      <c r="AJS285" s="11"/>
      <c r="AJT285" s="11"/>
      <c r="AJU285" s="11"/>
      <c r="AJV285" s="11"/>
      <c r="AJW285" s="11"/>
      <c r="AJX285" s="11"/>
      <c r="AJY285" s="11"/>
      <c r="AJZ285" s="11"/>
      <c r="AKA285" s="11"/>
      <c r="AKB285" s="11"/>
      <c r="AKC285" s="11"/>
      <c r="AKD285" s="11"/>
      <c r="AKE285" s="11"/>
      <c r="AKF285" s="11"/>
      <c r="AKG285" s="11"/>
      <c r="AKH285" s="11"/>
      <c r="AKI285" s="11"/>
      <c r="AKJ285" s="11"/>
      <c r="AKK285" s="11"/>
      <c r="AKL285" s="11"/>
      <c r="AKM285" s="11"/>
      <c r="AKN285" s="11"/>
      <c r="AKO285" s="11"/>
      <c r="AKP285" s="11"/>
      <c r="AKQ285" s="11"/>
      <c r="AKR285" s="11"/>
      <c r="AKS285" s="11"/>
      <c r="AKT285" s="11"/>
      <c r="AKU285" s="11"/>
      <c r="AKV285" s="11"/>
      <c r="AKW285" s="11"/>
      <c r="AKX285" s="11"/>
      <c r="AKY285" s="11"/>
      <c r="AKZ285" s="11"/>
      <c r="ALA285" s="11"/>
      <c r="ALB285" s="11"/>
      <c r="ALC285" s="11"/>
      <c r="ALD285" s="11"/>
      <c r="ALE285" s="11"/>
      <c r="ALF285" s="11"/>
      <c r="ALG285" s="11"/>
      <c r="ALH285" s="11"/>
      <c r="ALI285" s="11"/>
      <c r="ALJ285" s="11"/>
      <c r="ALK285" s="11"/>
      <c r="ALL285" s="11"/>
      <c r="ALM285" s="11"/>
      <c r="ALN285" s="11"/>
      <c r="ALO285" s="11"/>
      <c r="ALP285" s="11"/>
      <c r="ALQ285" s="11"/>
      <c r="ALR285" s="11"/>
      <c r="ALS285" s="11"/>
      <c r="ALT285" s="11"/>
      <c r="ALU285" s="11"/>
      <c r="ALV285" s="11"/>
      <c r="ALW285" s="11"/>
      <c r="ALX285" s="11"/>
      <c r="ALY285" s="11"/>
      <c r="ALZ285" s="11"/>
      <c r="AMA285" s="11"/>
    </row>
    <row r="286" spans="1:1024" s="11" customFormat="1" ht="12.75" customHeight="1">
      <c r="A286" s="9" t="s">
        <v>368</v>
      </c>
      <c r="B286" s="9" t="s">
        <v>368</v>
      </c>
      <c r="C286" s="9" t="s">
        <v>373</v>
      </c>
      <c r="D286" s="8"/>
      <c r="E286" s="9" t="s">
        <v>16</v>
      </c>
      <c r="F286" s="8" t="s">
        <v>17</v>
      </c>
      <c r="G286" s="8" t="s">
        <v>374</v>
      </c>
      <c r="H286" s="10">
        <v>5400</v>
      </c>
      <c r="I286" s="10">
        <v>5400</v>
      </c>
      <c r="J286" s="10">
        <v>5400</v>
      </c>
      <c r="K286" s="10">
        <v>5400</v>
      </c>
      <c r="L286" s="7">
        <v>5400</v>
      </c>
      <c r="M286" s="10">
        <f>L286</f>
        <v>5400</v>
      </c>
      <c r="N286" s="10">
        <f>M286</f>
        <v>5400</v>
      </c>
    </row>
    <row r="287" spans="1:1024" ht="12.75" customHeight="1">
      <c r="A287" s="12" t="s">
        <v>375</v>
      </c>
      <c r="B287" s="12"/>
      <c r="C287" s="12"/>
      <c r="D287" s="12"/>
      <c r="E287" s="13" t="s">
        <v>31</v>
      </c>
      <c r="F287" s="13"/>
      <c r="G287" s="12" t="s">
        <v>376</v>
      </c>
      <c r="H287" s="14">
        <f t="shared" ref="H287:N287" si="39">SUM(H282:H286)</f>
        <v>5564.72</v>
      </c>
      <c r="I287" s="14">
        <f t="shared" si="39"/>
        <v>5564.72</v>
      </c>
      <c r="J287" s="14">
        <f t="shared" si="39"/>
        <v>5565</v>
      </c>
      <c r="K287" s="14">
        <f t="shared" si="39"/>
        <v>5564.72</v>
      </c>
      <c r="L287" s="3">
        <f t="shared" si="39"/>
        <v>14065</v>
      </c>
      <c r="M287" s="14">
        <f t="shared" si="39"/>
        <v>5565</v>
      </c>
      <c r="N287" s="14">
        <f t="shared" si="39"/>
        <v>5565</v>
      </c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  <c r="JL287" s="15"/>
      <c r="JM287" s="15"/>
      <c r="JN287" s="15"/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5"/>
      <c r="KB287" s="15"/>
      <c r="KC287" s="15"/>
      <c r="KD287" s="15"/>
      <c r="KE287" s="15"/>
      <c r="KF287" s="15"/>
      <c r="KG287" s="15"/>
      <c r="KH287" s="15"/>
      <c r="KI287" s="15"/>
      <c r="KJ287" s="15"/>
      <c r="KK287" s="15"/>
      <c r="KL287" s="15"/>
      <c r="KM287" s="15"/>
      <c r="KN287" s="15"/>
      <c r="KO287" s="15"/>
      <c r="KP287" s="15"/>
      <c r="KQ287" s="15"/>
      <c r="KR287" s="15"/>
      <c r="KS287" s="15"/>
      <c r="KT287" s="15"/>
      <c r="KU287" s="15"/>
      <c r="KV287" s="15"/>
      <c r="KW287" s="15"/>
      <c r="KX287" s="15"/>
      <c r="KY287" s="15"/>
      <c r="KZ287" s="15"/>
      <c r="LA287" s="15"/>
      <c r="LB287" s="15"/>
      <c r="LC287" s="15"/>
      <c r="LD287" s="15"/>
      <c r="LE287" s="15"/>
      <c r="LF287" s="15"/>
      <c r="LG287" s="15"/>
      <c r="LH287" s="15"/>
      <c r="LI287" s="15"/>
      <c r="LJ287" s="15"/>
      <c r="LK287" s="15"/>
      <c r="LL287" s="15"/>
      <c r="LM287" s="15"/>
      <c r="LN287" s="15"/>
      <c r="LO287" s="15"/>
      <c r="LP287" s="15"/>
      <c r="LQ287" s="15"/>
      <c r="LR287" s="15"/>
      <c r="LS287" s="15"/>
      <c r="LT287" s="15"/>
      <c r="LU287" s="15"/>
      <c r="LV287" s="15"/>
      <c r="LW287" s="15"/>
      <c r="LX287" s="15"/>
      <c r="LY287" s="15"/>
      <c r="LZ287" s="15"/>
      <c r="MA287" s="15"/>
      <c r="MB287" s="15"/>
      <c r="MC287" s="15"/>
      <c r="MD287" s="15"/>
      <c r="ME287" s="15"/>
      <c r="MF287" s="15"/>
      <c r="MG287" s="15"/>
      <c r="MH287" s="15"/>
      <c r="MI287" s="15"/>
      <c r="MJ287" s="15"/>
      <c r="MK287" s="15"/>
      <c r="ML287" s="15"/>
      <c r="MM287" s="15"/>
      <c r="MN287" s="15"/>
      <c r="MO287" s="15"/>
      <c r="MP287" s="15"/>
      <c r="MQ287" s="15"/>
      <c r="MR287" s="15"/>
      <c r="MS287" s="15"/>
      <c r="MT287" s="15"/>
      <c r="MU287" s="15"/>
      <c r="MV287" s="15"/>
      <c r="MW287" s="15"/>
      <c r="MX287" s="15"/>
      <c r="MY287" s="15"/>
      <c r="MZ287" s="15"/>
      <c r="NA287" s="15"/>
      <c r="NB287" s="15"/>
      <c r="NC287" s="15"/>
      <c r="ND287" s="15"/>
      <c r="NE287" s="15"/>
      <c r="NF287" s="15"/>
      <c r="NG287" s="15"/>
      <c r="NH287" s="15"/>
      <c r="NI287" s="15"/>
      <c r="NJ287" s="15"/>
      <c r="NK287" s="15"/>
      <c r="NL287" s="15"/>
      <c r="NM287" s="15"/>
      <c r="NN287" s="15"/>
      <c r="NO287" s="15"/>
      <c r="NP287" s="15"/>
      <c r="NQ287" s="15"/>
      <c r="NR287" s="15"/>
      <c r="NS287" s="15"/>
      <c r="NT287" s="15"/>
      <c r="NU287" s="15"/>
      <c r="NV287" s="15"/>
      <c r="NW287" s="15"/>
      <c r="NX287" s="15"/>
      <c r="NY287" s="15"/>
      <c r="NZ287" s="15"/>
      <c r="OA287" s="15"/>
      <c r="OB287" s="15"/>
      <c r="OC287" s="15"/>
      <c r="OD287" s="15"/>
      <c r="OE287" s="15"/>
      <c r="OF287" s="15"/>
      <c r="OG287" s="15"/>
      <c r="OH287" s="15"/>
      <c r="OI287" s="15"/>
      <c r="OJ287" s="15"/>
      <c r="OK287" s="15"/>
      <c r="OL287" s="15"/>
      <c r="OM287" s="15"/>
      <c r="ON287" s="15"/>
      <c r="OO287" s="15"/>
      <c r="OP287" s="15"/>
      <c r="OQ287" s="15"/>
      <c r="OR287" s="15"/>
      <c r="OS287" s="15"/>
      <c r="OT287" s="15"/>
      <c r="OU287" s="15"/>
      <c r="OV287" s="15"/>
      <c r="OW287" s="15"/>
      <c r="OX287" s="15"/>
      <c r="OY287" s="15"/>
      <c r="OZ287" s="15"/>
      <c r="PA287" s="15"/>
      <c r="PB287" s="15"/>
      <c r="PC287" s="15"/>
      <c r="PD287" s="15"/>
      <c r="PE287" s="15"/>
      <c r="PF287" s="15"/>
      <c r="PG287" s="15"/>
      <c r="PH287" s="15"/>
      <c r="PI287" s="15"/>
      <c r="PJ287" s="15"/>
      <c r="PK287" s="15"/>
      <c r="PL287" s="15"/>
      <c r="PM287" s="15"/>
      <c r="PN287" s="15"/>
      <c r="PO287" s="15"/>
      <c r="PP287" s="15"/>
      <c r="PQ287" s="15"/>
      <c r="PR287" s="15"/>
      <c r="PS287" s="15"/>
      <c r="PT287" s="15"/>
      <c r="PU287" s="15"/>
      <c r="PV287" s="15"/>
      <c r="PW287" s="15"/>
      <c r="PX287" s="15"/>
      <c r="PY287" s="15"/>
      <c r="PZ287" s="15"/>
      <c r="QA287" s="15"/>
      <c r="QB287" s="15"/>
      <c r="QC287" s="15"/>
      <c r="QD287" s="15"/>
      <c r="QE287" s="15"/>
      <c r="QF287" s="15"/>
      <c r="QG287" s="15"/>
      <c r="QH287" s="15"/>
      <c r="QI287" s="15"/>
      <c r="QJ287" s="15"/>
      <c r="QK287" s="15"/>
      <c r="QL287" s="15"/>
      <c r="QM287" s="15"/>
      <c r="QN287" s="15"/>
      <c r="QO287" s="15"/>
      <c r="QP287" s="15"/>
      <c r="QQ287" s="15"/>
      <c r="QR287" s="15"/>
      <c r="QS287" s="15"/>
      <c r="QT287" s="15"/>
      <c r="QU287" s="15"/>
      <c r="QV287" s="15"/>
      <c r="QW287" s="15"/>
      <c r="QX287" s="15"/>
      <c r="QY287" s="15"/>
      <c r="QZ287" s="15"/>
      <c r="RA287" s="15"/>
      <c r="RB287" s="15"/>
      <c r="RC287" s="15"/>
      <c r="RD287" s="15"/>
      <c r="RE287" s="15"/>
      <c r="RF287" s="15"/>
      <c r="RG287" s="15"/>
      <c r="RH287" s="15"/>
      <c r="RI287" s="15"/>
      <c r="RJ287" s="15"/>
      <c r="RK287" s="15"/>
      <c r="RL287" s="15"/>
      <c r="RM287" s="15"/>
      <c r="RN287" s="15"/>
      <c r="RO287" s="15"/>
      <c r="RP287" s="15"/>
      <c r="RQ287" s="15"/>
      <c r="RR287" s="15"/>
      <c r="RS287" s="15"/>
      <c r="RT287" s="15"/>
      <c r="RU287" s="15"/>
      <c r="RV287" s="15"/>
      <c r="RW287" s="15"/>
      <c r="RX287" s="15"/>
      <c r="RY287" s="15"/>
      <c r="RZ287" s="15"/>
      <c r="SA287" s="15"/>
      <c r="SB287" s="15"/>
      <c r="SC287" s="15"/>
      <c r="SD287" s="15"/>
      <c r="SE287" s="15"/>
      <c r="SF287" s="15"/>
      <c r="SG287" s="15"/>
      <c r="SH287" s="15"/>
      <c r="SI287" s="15"/>
      <c r="SJ287" s="15"/>
      <c r="SK287" s="15"/>
      <c r="SL287" s="15"/>
      <c r="SM287" s="15"/>
      <c r="SN287" s="15"/>
      <c r="SO287" s="15"/>
      <c r="SP287" s="15"/>
      <c r="SQ287" s="15"/>
      <c r="SR287" s="15"/>
      <c r="SS287" s="15"/>
      <c r="ST287" s="15"/>
      <c r="SU287" s="15"/>
      <c r="SV287" s="15"/>
      <c r="SW287" s="15"/>
      <c r="SX287" s="15"/>
      <c r="SY287" s="15"/>
      <c r="SZ287" s="15"/>
      <c r="TA287" s="15"/>
      <c r="TB287" s="15"/>
      <c r="TC287" s="15"/>
      <c r="TD287" s="15"/>
      <c r="TE287" s="15"/>
      <c r="TF287" s="15"/>
      <c r="TG287" s="15"/>
      <c r="TH287" s="15"/>
      <c r="TI287" s="15"/>
      <c r="TJ287" s="15"/>
      <c r="TK287" s="15"/>
      <c r="TL287" s="15"/>
      <c r="TM287" s="15"/>
      <c r="TN287" s="15"/>
      <c r="TO287" s="15"/>
      <c r="TP287" s="15"/>
      <c r="TQ287" s="15"/>
      <c r="TR287" s="15"/>
      <c r="TS287" s="15"/>
      <c r="TT287" s="15"/>
      <c r="TU287" s="15"/>
      <c r="TV287" s="15"/>
      <c r="TW287" s="15"/>
      <c r="TX287" s="15"/>
      <c r="TY287" s="15"/>
      <c r="TZ287" s="15"/>
      <c r="UA287" s="15"/>
      <c r="UB287" s="15"/>
      <c r="UC287" s="15"/>
      <c r="UD287" s="15"/>
      <c r="UE287" s="15"/>
      <c r="UF287" s="15"/>
      <c r="UG287" s="15"/>
      <c r="UH287" s="15"/>
      <c r="UI287" s="15"/>
      <c r="UJ287" s="15"/>
      <c r="UK287" s="15"/>
      <c r="UL287" s="15"/>
      <c r="UM287" s="15"/>
      <c r="UN287" s="15"/>
      <c r="UO287" s="15"/>
      <c r="UP287" s="15"/>
      <c r="UQ287" s="15"/>
      <c r="UR287" s="15"/>
      <c r="US287" s="15"/>
      <c r="UT287" s="15"/>
      <c r="UU287" s="15"/>
      <c r="UV287" s="15"/>
      <c r="UW287" s="15"/>
      <c r="UX287" s="15"/>
      <c r="UY287" s="15"/>
      <c r="UZ287" s="15"/>
      <c r="VA287" s="15"/>
      <c r="VB287" s="15"/>
      <c r="VC287" s="15"/>
      <c r="VD287" s="15"/>
      <c r="VE287" s="15"/>
      <c r="VF287" s="15"/>
      <c r="VG287" s="15"/>
      <c r="VH287" s="15"/>
      <c r="VI287" s="15"/>
      <c r="VJ287" s="15"/>
      <c r="VK287" s="15"/>
      <c r="VL287" s="15"/>
      <c r="VM287" s="15"/>
      <c r="VN287" s="15"/>
      <c r="VO287" s="15"/>
      <c r="VP287" s="15"/>
      <c r="VQ287" s="15"/>
      <c r="VR287" s="15"/>
      <c r="VS287" s="15"/>
      <c r="VT287" s="15"/>
      <c r="VU287" s="15"/>
      <c r="VV287" s="15"/>
      <c r="VW287" s="15"/>
      <c r="VX287" s="15"/>
      <c r="VY287" s="15"/>
      <c r="VZ287" s="15"/>
      <c r="WA287" s="15"/>
      <c r="WB287" s="15"/>
      <c r="WC287" s="15"/>
      <c r="WD287" s="15"/>
      <c r="WE287" s="15"/>
      <c r="WF287" s="15"/>
      <c r="WG287" s="15"/>
      <c r="WH287" s="15"/>
      <c r="WI287" s="15"/>
      <c r="WJ287" s="15"/>
      <c r="WK287" s="15"/>
      <c r="WL287" s="15"/>
      <c r="WM287" s="15"/>
      <c r="WN287" s="15"/>
      <c r="WO287" s="15"/>
      <c r="WP287" s="15"/>
      <c r="WQ287" s="15"/>
      <c r="WR287" s="15"/>
      <c r="WS287" s="15"/>
      <c r="WT287" s="15"/>
      <c r="WU287" s="15"/>
      <c r="WV287" s="15"/>
      <c r="WW287" s="15"/>
      <c r="WX287" s="15"/>
      <c r="WY287" s="15"/>
      <c r="WZ287" s="15"/>
      <c r="XA287" s="15"/>
      <c r="XB287" s="15"/>
      <c r="XC287" s="15"/>
      <c r="XD287" s="15"/>
      <c r="XE287" s="15"/>
      <c r="XF287" s="15"/>
      <c r="XG287" s="15"/>
      <c r="XH287" s="15"/>
      <c r="XI287" s="15"/>
      <c r="XJ287" s="15"/>
      <c r="XK287" s="15"/>
      <c r="XL287" s="15"/>
      <c r="XM287" s="15"/>
      <c r="XN287" s="15"/>
      <c r="XO287" s="15"/>
      <c r="XP287" s="15"/>
      <c r="XQ287" s="15"/>
      <c r="XR287" s="15"/>
      <c r="XS287" s="15"/>
      <c r="XT287" s="15"/>
      <c r="XU287" s="15"/>
      <c r="XV287" s="15"/>
      <c r="XW287" s="15"/>
      <c r="XX287" s="15"/>
      <c r="XY287" s="15"/>
      <c r="XZ287" s="15"/>
      <c r="YA287" s="15"/>
      <c r="YB287" s="15"/>
      <c r="YC287" s="15"/>
      <c r="YD287" s="15"/>
      <c r="YE287" s="15"/>
      <c r="YF287" s="15"/>
      <c r="YG287" s="15"/>
      <c r="YH287" s="15"/>
      <c r="YI287" s="15"/>
      <c r="YJ287" s="15"/>
      <c r="YK287" s="15"/>
      <c r="YL287" s="15"/>
      <c r="YM287" s="15"/>
      <c r="YN287" s="15"/>
      <c r="YO287" s="15"/>
      <c r="YP287" s="15"/>
      <c r="YQ287" s="15"/>
      <c r="YR287" s="15"/>
      <c r="YS287" s="15"/>
      <c r="YT287" s="15"/>
      <c r="YU287" s="15"/>
      <c r="YV287" s="15"/>
      <c r="YW287" s="15"/>
      <c r="YX287" s="15"/>
      <c r="YY287" s="15"/>
      <c r="YZ287" s="15"/>
      <c r="ZA287" s="15"/>
      <c r="ZB287" s="15"/>
      <c r="ZC287" s="15"/>
      <c r="ZD287" s="15"/>
      <c r="ZE287" s="15"/>
      <c r="ZF287" s="15"/>
      <c r="ZG287" s="15"/>
      <c r="ZH287" s="15"/>
      <c r="ZI287" s="15"/>
      <c r="ZJ287" s="15"/>
      <c r="ZK287" s="15"/>
      <c r="ZL287" s="15"/>
      <c r="ZM287" s="15"/>
      <c r="ZN287" s="15"/>
      <c r="ZO287" s="15"/>
      <c r="ZP287" s="15"/>
      <c r="ZQ287" s="15"/>
      <c r="ZR287" s="15"/>
      <c r="ZS287" s="15"/>
      <c r="ZT287" s="15"/>
      <c r="ZU287" s="15"/>
      <c r="ZV287" s="15"/>
      <c r="ZW287" s="15"/>
      <c r="ZX287" s="15"/>
      <c r="ZY287" s="15"/>
      <c r="ZZ287" s="15"/>
      <c r="AAA287" s="15"/>
      <c r="AAB287" s="15"/>
      <c r="AAC287" s="15"/>
      <c r="AAD287" s="15"/>
      <c r="AAE287" s="15"/>
      <c r="AAF287" s="15"/>
      <c r="AAG287" s="15"/>
      <c r="AAH287" s="15"/>
      <c r="AAI287" s="15"/>
      <c r="AAJ287" s="15"/>
      <c r="AAK287" s="15"/>
      <c r="AAL287" s="15"/>
      <c r="AAM287" s="15"/>
      <c r="AAN287" s="15"/>
      <c r="AAO287" s="15"/>
      <c r="AAP287" s="15"/>
      <c r="AAQ287" s="15"/>
      <c r="AAR287" s="15"/>
      <c r="AAS287" s="15"/>
      <c r="AAT287" s="15"/>
      <c r="AAU287" s="15"/>
      <c r="AAV287" s="15"/>
      <c r="AAW287" s="15"/>
      <c r="AAX287" s="15"/>
      <c r="AAY287" s="15"/>
      <c r="AAZ287" s="15"/>
      <c r="ABA287" s="15"/>
      <c r="ABB287" s="15"/>
      <c r="ABC287" s="15"/>
      <c r="ABD287" s="15"/>
      <c r="ABE287" s="15"/>
      <c r="ABF287" s="15"/>
      <c r="ABG287" s="15"/>
      <c r="ABH287" s="15"/>
      <c r="ABI287" s="15"/>
      <c r="ABJ287" s="15"/>
      <c r="ABK287" s="15"/>
      <c r="ABL287" s="15"/>
      <c r="ABM287" s="15"/>
      <c r="ABN287" s="15"/>
      <c r="ABO287" s="15"/>
      <c r="ABP287" s="15"/>
      <c r="ABQ287" s="15"/>
      <c r="ABR287" s="15"/>
      <c r="ABS287" s="15"/>
      <c r="ABT287" s="15"/>
      <c r="ABU287" s="15"/>
      <c r="ABV287" s="15"/>
      <c r="ABW287" s="15"/>
      <c r="ABX287" s="15"/>
      <c r="ABY287" s="15"/>
      <c r="ABZ287" s="15"/>
      <c r="ACA287" s="15"/>
      <c r="ACB287" s="15"/>
      <c r="ACC287" s="15"/>
      <c r="ACD287" s="15"/>
      <c r="ACE287" s="15"/>
      <c r="ACF287" s="15"/>
      <c r="ACG287" s="15"/>
      <c r="ACH287" s="15"/>
      <c r="ACI287" s="15"/>
      <c r="ACJ287" s="15"/>
      <c r="ACK287" s="15"/>
      <c r="ACL287" s="15"/>
      <c r="ACM287" s="15"/>
      <c r="ACN287" s="15"/>
      <c r="ACO287" s="15"/>
      <c r="ACP287" s="15"/>
      <c r="ACQ287" s="15"/>
      <c r="ACR287" s="15"/>
      <c r="ACS287" s="15"/>
      <c r="ACT287" s="15"/>
      <c r="ACU287" s="15"/>
      <c r="ACV287" s="15"/>
      <c r="ACW287" s="15"/>
      <c r="ACX287" s="15"/>
      <c r="ACY287" s="15"/>
      <c r="ACZ287" s="15"/>
      <c r="ADA287" s="15"/>
      <c r="ADB287" s="15"/>
      <c r="ADC287" s="15"/>
      <c r="ADD287" s="15"/>
      <c r="ADE287" s="15"/>
      <c r="ADF287" s="15"/>
      <c r="ADG287" s="15"/>
      <c r="ADH287" s="15"/>
      <c r="ADI287" s="15"/>
      <c r="ADJ287" s="15"/>
      <c r="ADK287" s="15"/>
      <c r="ADL287" s="15"/>
      <c r="ADM287" s="15"/>
      <c r="ADN287" s="15"/>
      <c r="ADO287" s="15"/>
      <c r="ADP287" s="15"/>
      <c r="ADQ287" s="15"/>
      <c r="ADR287" s="15"/>
      <c r="ADS287" s="15"/>
      <c r="ADT287" s="15"/>
      <c r="ADU287" s="15"/>
      <c r="ADV287" s="15"/>
      <c r="ADW287" s="15"/>
      <c r="ADX287" s="15"/>
      <c r="ADY287" s="15"/>
      <c r="ADZ287" s="15"/>
      <c r="AEA287" s="15"/>
      <c r="AEB287" s="15"/>
      <c r="AEC287" s="15"/>
      <c r="AED287" s="15"/>
      <c r="AEE287" s="15"/>
      <c r="AEF287" s="15"/>
      <c r="AEG287" s="15"/>
      <c r="AEH287" s="15"/>
      <c r="AEI287" s="15"/>
      <c r="AEJ287" s="15"/>
      <c r="AEK287" s="15"/>
      <c r="AEL287" s="15"/>
      <c r="AEM287" s="15"/>
      <c r="AEN287" s="15"/>
      <c r="AEO287" s="15"/>
      <c r="AEP287" s="15"/>
      <c r="AEQ287" s="15"/>
      <c r="AER287" s="15"/>
      <c r="AES287" s="15"/>
      <c r="AET287" s="15"/>
      <c r="AEU287" s="15"/>
      <c r="AEV287" s="15"/>
      <c r="AEW287" s="15"/>
      <c r="AEX287" s="15"/>
      <c r="AEY287" s="15"/>
      <c r="AEZ287" s="15"/>
      <c r="AFA287" s="15"/>
      <c r="AFB287" s="15"/>
      <c r="AFC287" s="15"/>
      <c r="AFD287" s="15"/>
      <c r="AFE287" s="15"/>
      <c r="AFF287" s="15"/>
      <c r="AFG287" s="15"/>
      <c r="AFH287" s="15"/>
      <c r="AFI287" s="15"/>
      <c r="AFJ287" s="15"/>
      <c r="AFK287" s="15"/>
      <c r="AFL287" s="15"/>
      <c r="AFM287" s="15"/>
      <c r="AFN287" s="15"/>
      <c r="AFO287" s="15"/>
      <c r="AFP287" s="15"/>
      <c r="AFQ287" s="15"/>
      <c r="AFR287" s="15"/>
      <c r="AFS287" s="15"/>
      <c r="AFT287" s="15"/>
      <c r="AFU287" s="15"/>
      <c r="AFV287" s="15"/>
      <c r="AFW287" s="15"/>
      <c r="AFX287" s="15"/>
      <c r="AFY287" s="15"/>
      <c r="AFZ287" s="15"/>
      <c r="AGA287" s="15"/>
      <c r="AGB287" s="15"/>
      <c r="AGC287" s="15"/>
      <c r="AGD287" s="15"/>
      <c r="AGE287" s="15"/>
      <c r="AGF287" s="15"/>
      <c r="AGG287" s="15"/>
      <c r="AGH287" s="15"/>
      <c r="AGI287" s="15"/>
      <c r="AGJ287" s="15"/>
      <c r="AGK287" s="15"/>
      <c r="AGL287" s="15"/>
      <c r="AGM287" s="15"/>
      <c r="AGN287" s="15"/>
      <c r="AGO287" s="15"/>
      <c r="AGP287" s="15"/>
      <c r="AGQ287" s="15"/>
      <c r="AGR287" s="15"/>
      <c r="AGS287" s="15"/>
      <c r="AGT287" s="15"/>
      <c r="AGU287" s="15"/>
      <c r="AGV287" s="15"/>
      <c r="AGW287" s="15"/>
      <c r="AGX287" s="15"/>
      <c r="AGY287" s="15"/>
      <c r="AGZ287" s="15"/>
      <c r="AHA287" s="15"/>
      <c r="AHB287" s="15"/>
      <c r="AHC287" s="15"/>
      <c r="AHD287" s="15"/>
      <c r="AHE287" s="15"/>
      <c r="AHF287" s="15"/>
      <c r="AHG287" s="15"/>
      <c r="AHH287" s="15"/>
      <c r="AHI287" s="15"/>
      <c r="AHJ287" s="15"/>
      <c r="AHK287" s="15"/>
      <c r="AHL287" s="15"/>
      <c r="AHM287" s="15"/>
      <c r="AHN287" s="15"/>
      <c r="AHO287" s="15"/>
      <c r="AHP287" s="15"/>
      <c r="AHQ287" s="15"/>
      <c r="AHR287" s="15"/>
      <c r="AHS287" s="15"/>
      <c r="AHT287" s="15"/>
      <c r="AHU287" s="15"/>
      <c r="AHV287" s="15"/>
      <c r="AHW287" s="15"/>
      <c r="AHX287" s="15"/>
      <c r="AHY287" s="15"/>
      <c r="AHZ287" s="15"/>
      <c r="AIA287" s="15"/>
      <c r="AIB287" s="15"/>
      <c r="AIC287" s="15"/>
      <c r="AID287" s="15"/>
      <c r="AIE287" s="15"/>
      <c r="AIF287" s="15"/>
      <c r="AIG287" s="15"/>
      <c r="AIH287" s="15"/>
      <c r="AII287" s="15"/>
      <c r="AIJ287" s="15"/>
      <c r="AIK287" s="15"/>
      <c r="AIL287" s="15"/>
      <c r="AIM287" s="15"/>
      <c r="AIN287" s="15"/>
      <c r="AIO287" s="15"/>
      <c r="AIP287" s="15"/>
      <c r="AIQ287" s="15"/>
      <c r="AIR287" s="15"/>
      <c r="AIS287" s="15"/>
      <c r="AIT287" s="15"/>
      <c r="AIU287" s="15"/>
      <c r="AIV287" s="15"/>
      <c r="AIW287" s="15"/>
      <c r="AIX287" s="15"/>
      <c r="AIY287" s="15"/>
      <c r="AIZ287" s="15"/>
      <c r="AJA287" s="15"/>
      <c r="AJB287" s="15"/>
      <c r="AJC287" s="15"/>
      <c r="AJD287" s="15"/>
      <c r="AJE287" s="15"/>
      <c r="AJF287" s="15"/>
      <c r="AJG287" s="15"/>
      <c r="AJH287" s="15"/>
      <c r="AJI287" s="15"/>
      <c r="AJJ287" s="15"/>
      <c r="AJK287" s="15"/>
      <c r="AJL287" s="15"/>
      <c r="AJM287" s="15"/>
      <c r="AJN287" s="15"/>
      <c r="AJO287" s="15"/>
      <c r="AJP287" s="15"/>
      <c r="AJQ287" s="15"/>
      <c r="AJR287" s="15"/>
      <c r="AJS287" s="15"/>
      <c r="AJT287" s="15"/>
      <c r="AJU287" s="15"/>
      <c r="AJV287" s="15"/>
      <c r="AJW287" s="15"/>
      <c r="AJX287" s="15"/>
      <c r="AJY287" s="15"/>
      <c r="AJZ287" s="15"/>
      <c r="AKA287" s="15"/>
      <c r="AKB287" s="15"/>
      <c r="AKC287" s="15"/>
      <c r="AKD287" s="15"/>
      <c r="AKE287" s="15"/>
      <c r="AKF287" s="15"/>
      <c r="AKG287" s="15"/>
      <c r="AKH287" s="15"/>
      <c r="AKI287" s="15"/>
      <c r="AKJ287" s="15"/>
      <c r="AKK287" s="15"/>
      <c r="AKL287" s="15"/>
      <c r="AKM287" s="15"/>
      <c r="AKN287" s="15"/>
      <c r="AKO287" s="15"/>
      <c r="AKP287" s="15"/>
      <c r="AKQ287" s="15"/>
      <c r="AKR287" s="15"/>
      <c r="AKS287" s="15"/>
      <c r="AKT287" s="15"/>
      <c r="AKU287" s="15"/>
      <c r="AKV287" s="15"/>
      <c r="AKW287" s="15"/>
      <c r="AKX287" s="15"/>
      <c r="AKY287" s="15"/>
      <c r="AKZ287" s="15"/>
      <c r="ALA287" s="15"/>
      <c r="ALB287" s="15"/>
      <c r="ALC287" s="15"/>
      <c r="ALD287" s="15"/>
      <c r="ALE287" s="15"/>
      <c r="ALF287" s="15"/>
      <c r="ALG287" s="15"/>
      <c r="ALH287" s="15"/>
      <c r="ALI287" s="15"/>
      <c r="ALJ287" s="15"/>
      <c r="ALK287" s="15"/>
      <c r="ALL287" s="15"/>
      <c r="ALM287" s="15"/>
      <c r="ALN287" s="15"/>
      <c r="ALO287" s="15"/>
      <c r="ALP287" s="15"/>
      <c r="ALQ287" s="15"/>
      <c r="ALR287" s="15"/>
      <c r="ALS287" s="15"/>
      <c r="ALT287" s="15"/>
      <c r="ALU287" s="15"/>
      <c r="ALV287" s="15"/>
      <c r="ALW287" s="15"/>
      <c r="ALX287" s="11"/>
      <c r="ALY287" s="11"/>
      <c r="ALZ287" s="11"/>
      <c r="AMA287" s="11"/>
    </row>
    <row r="288" spans="1:1024" ht="12.75" customHeight="1">
      <c r="A288" s="9" t="s">
        <v>377</v>
      </c>
      <c r="B288" s="9" t="s">
        <v>377</v>
      </c>
      <c r="C288" s="9" t="s">
        <v>173</v>
      </c>
      <c r="D288" s="8"/>
      <c r="E288" s="9" t="s">
        <v>16</v>
      </c>
      <c r="F288" s="8" t="s">
        <v>17</v>
      </c>
      <c r="G288" s="8" t="s">
        <v>378</v>
      </c>
      <c r="H288" s="10">
        <v>393.9</v>
      </c>
      <c r="I288" s="10">
        <v>566.04</v>
      </c>
      <c r="J288" s="10">
        <v>600</v>
      </c>
      <c r="K288" s="10">
        <v>249</v>
      </c>
      <c r="L288" s="7">
        <v>2000</v>
      </c>
      <c r="M288" s="10">
        <f t="shared" ref="M288:N290" si="40">L288</f>
        <v>2000</v>
      </c>
      <c r="N288" s="10">
        <f t="shared" si="40"/>
        <v>2000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</row>
    <row r="289" spans="1:1015" ht="12.75" customHeight="1">
      <c r="A289" s="9" t="s">
        <v>377</v>
      </c>
      <c r="B289" s="9" t="s">
        <v>377</v>
      </c>
      <c r="C289" s="9" t="s">
        <v>212</v>
      </c>
      <c r="D289" s="8"/>
      <c r="E289" s="9" t="s">
        <v>16</v>
      </c>
      <c r="F289" s="8" t="s">
        <v>17</v>
      </c>
      <c r="G289" s="8" t="s">
        <v>379</v>
      </c>
      <c r="H289" s="10">
        <v>20.399999999999999</v>
      </c>
      <c r="I289" s="10">
        <v>20.399999999999999</v>
      </c>
      <c r="J289" s="10">
        <v>20</v>
      </c>
      <c r="K289" s="10">
        <v>20.399999999999999</v>
      </c>
      <c r="L289" s="7">
        <v>20</v>
      </c>
      <c r="M289" s="10">
        <f t="shared" si="40"/>
        <v>20</v>
      </c>
      <c r="N289" s="10">
        <f t="shared" si="40"/>
        <v>20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</row>
    <row r="290" spans="1:1015" ht="12.75" customHeight="1">
      <c r="A290" s="9" t="s">
        <v>377</v>
      </c>
      <c r="B290" s="9" t="s">
        <v>377</v>
      </c>
      <c r="C290" s="9" t="s">
        <v>218</v>
      </c>
      <c r="D290" s="8"/>
      <c r="E290" s="9" t="s">
        <v>16</v>
      </c>
      <c r="F290" s="8" t="s">
        <v>17</v>
      </c>
      <c r="G290" s="8" t="s">
        <v>380</v>
      </c>
      <c r="H290" s="10">
        <v>278.85000000000002</v>
      </c>
      <c r="I290" s="10">
        <v>222.96</v>
      </c>
      <c r="J290" s="10">
        <v>223</v>
      </c>
      <c r="K290" s="10">
        <v>222.96</v>
      </c>
      <c r="L290" s="7">
        <v>223</v>
      </c>
      <c r="M290" s="10">
        <f t="shared" si="40"/>
        <v>223</v>
      </c>
      <c r="N290" s="10">
        <f t="shared" si="40"/>
        <v>223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</row>
    <row r="291" spans="1:1015" ht="12.75" customHeight="1">
      <c r="A291" s="12" t="s">
        <v>381</v>
      </c>
      <c r="B291" s="12"/>
      <c r="C291" s="12"/>
      <c r="D291" s="12"/>
      <c r="E291" s="13" t="s">
        <v>31</v>
      </c>
      <c r="F291" s="13"/>
      <c r="G291" s="12" t="s">
        <v>382</v>
      </c>
      <c r="H291" s="14">
        <f t="shared" ref="H291:N291" si="41">SUM(H288:H290)</f>
        <v>693.15</v>
      </c>
      <c r="I291" s="14">
        <f t="shared" si="41"/>
        <v>809.4</v>
      </c>
      <c r="J291" s="14">
        <f t="shared" si="41"/>
        <v>843</v>
      </c>
      <c r="K291" s="14">
        <f t="shared" si="41"/>
        <v>492.36</v>
      </c>
      <c r="L291" s="3">
        <f t="shared" si="41"/>
        <v>2243</v>
      </c>
      <c r="M291" s="14">
        <f t="shared" si="41"/>
        <v>2243</v>
      </c>
      <c r="N291" s="14">
        <f t="shared" si="41"/>
        <v>2243</v>
      </c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  <c r="IW291" s="15"/>
      <c r="IX291" s="15"/>
      <c r="IY291" s="15"/>
      <c r="IZ291" s="15"/>
      <c r="JA291" s="15"/>
      <c r="JB291" s="15"/>
      <c r="JC291" s="15"/>
      <c r="JD291" s="15"/>
      <c r="JE291" s="15"/>
      <c r="JF291" s="15"/>
      <c r="JG291" s="15"/>
      <c r="JH291" s="15"/>
      <c r="JI291" s="15"/>
      <c r="JJ291" s="15"/>
      <c r="JK291" s="15"/>
      <c r="JL291" s="15"/>
      <c r="JM291" s="15"/>
      <c r="JN291" s="15"/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5"/>
      <c r="KB291" s="15"/>
      <c r="KC291" s="15"/>
      <c r="KD291" s="15"/>
      <c r="KE291" s="15"/>
      <c r="KF291" s="15"/>
      <c r="KG291" s="15"/>
      <c r="KH291" s="15"/>
      <c r="KI291" s="15"/>
      <c r="KJ291" s="15"/>
      <c r="KK291" s="15"/>
      <c r="KL291" s="15"/>
      <c r="KM291" s="15"/>
      <c r="KN291" s="15"/>
      <c r="KO291" s="15"/>
      <c r="KP291" s="15"/>
      <c r="KQ291" s="15"/>
      <c r="KR291" s="15"/>
      <c r="KS291" s="15"/>
      <c r="KT291" s="15"/>
      <c r="KU291" s="15"/>
      <c r="KV291" s="15"/>
      <c r="KW291" s="15"/>
      <c r="KX291" s="15"/>
      <c r="KY291" s="15"/>
      <c r="KZ291" s="15"/>
      <c r="LA291" s="15"/>
      <c r="LB291" s="15"/>
      <c r="LC291" s="15"/>
      <c r="LD291" s="15"/>
      <c r="LE291" s="15"/>
      <c r="LF291" s="15"/>
      <c r="LG291" s="15"/>
      <c r="LH291" s="15"/>
      <c r="LI291" s="15"/>
      <c r="LJ291" s="15"/>
      <c r="LK291" s="15"/>
      <c r="LL291" s="15"/>
      <c r="LM291" s="15"/>
      <c r="LN291" s="15"/>
      <c r="LO291" s="15"/>
      <c r="LP291" s="15"/>
      <c r="LQ291" s="15"/>
      <c r="LR291" s="15"/>
      <c r="LS291" s="15"/>
      <c r="LT291" s="15"/>
      <c r="LU291" s="15"/>
      <c r="LV291" s="15"/>
      <c r="LW291" s="15"/>
      <c r="LX291" s="15"/>
      <c r="LY291" s="15"/>
      <c r="LZ291" s="15"/>
      <c r="MA291" s="15"/>
      <c r="MB291" s="15"/>
      <c r="MC291" s="15"/>
      <c r="MD291" s="15"/>
      <c r="ME291" s="15"/>
      <c r="MF291" s="15"/>
      <c r="MG291" s="15"/>
      <c r="MH291" s="15"/>
      <c r="MI291" s="15"/>
      <c r="MJ291" s="15"/>
      <c r="MK291" s="15"/>
      <c r="ML291" s="15"/>
      <c r="MM291" s="15"/>
      <c r="MN291" s="15"/>
      <c r="MO291" s="15"/>
      <c r="MP291" s="15"/>
      <c r="MQ291" s="15"/>
      <c r="MR291" s="15"/>
      <c r="MS291" s="15"/>
      <c r="MT291" s="15"/>
      <c r="MU291" s="15"/>
      <c r="MV291" s="15"/>
      <c r="MW291" s="15"/>
      <c r="MX291" s="15"/>
      <c r="MY291" s="15"/>
      <c r="MZ291" s="15"/>
      <c r="NA291" s="15"/>
      <c r="NB291" s="15"/>
      <c r="NC291" s="15"/>
      <c r="ND291" s="15"/>
      <c r="NE291" s="15"/>
      <c r="NF291" s="15"/>
      <c r="NG291" s="15"/>
      <c r="NH291" s="15"/>
      <c r="NI291" s="15"/>
      <c r="NJ291" s="15"/>
      <c r="NK291" s="15"/>
      <c r="NL291" s="15"/>
      <c r="NM291" s="15"/>
      <c r="NN291" s="15"/>
      <c r="NO291" s="15"/>
      <c r="NP291" s="15"/>
      <c r="NQ291" s="15"/>
      <c r="NR291" s="15"/>
      <c r="NS291" s="15"/>
      <c r="NT291" s="15"/>
      <c r="NU291" s="15"/>
      <c r="NV291" s="15"/>
      <c r="NW291" s="15"/>
      <c r="NX291" s="15"/>
      <c r="NY291" s="15"/>
      <c r="NZ291" s="15"/>
      <c r="OA291" s="15"/>
      <c r="OB291" s="15"/>
      <c r="OC291" s="15"/>
      <c r="OD291" s="15"/>
      <c r="OE291" s="15"/>
      <c r="OF291" s="15"/>
      <c r="OG291" s="15"/>
      <c r="OH291" s="15"/>
      <c r="OI291" s="15"/>
      <c r="OJ291" s="15"/>
      <c r="OK291" s="15"/>
      <c r="OL291" s="15"/>
      <c r="OM291" s="15"/>
      <c r="ON291" s="15"/>
      <c r="OO291" s="15"/>
      <c r="OP291" s="15"/>
      <c r="OQ291" s="15"/>
      <c r="OR291" s="15"/>
      <c r="OS291" s="15"/>
      <c r="OT291" s="15"/>
      <c r="OU291" s="15"/>
      <c r="OV291" s="15"/>
      <c r="OW291" s="15"/>
      <c r="OX291" s="15"/>
      <c r="OY291" s="15"/>
      <c r="OZ291" s="15"/>
      <c r="PA291" s="15"/>
      <c r="PB291" s="15"/>
      <c r="PC291" s="15"/>
      <c r="PD291" s="15"/>
      <c r="PE291" s="15"/>
      <c r="PF291" s="15"/>
      <c r="PG291" s="15"/>
      <c r="PH291" s="15"/>
      <c r="PI291" s="15"/>
      <c r="PJ291" s="15"/>
      <c r="PK291" s="15"/>
      <c r="PL291" s="15"/>
      <c r="PM291" s="15"/>
      <c r="PN291" s="15"/>
      <c r="PO291" s="15"/>
      <c r="PP291" s="15"/>
      <c r="PQ291" s="15"/>
      <c r="PR291" s="15"/>
      <c r="PS291" s="15"/>
      <c r="PT291" s="15"/>
      <c r="PU291" s="15"/>
      <c r="PV291" s="15"/>
      <c r="PW291" s="15"/>
      <c r="PX291" s="15"/>
      <c r="PY291" s="15"/>
      <c r="PZ291" s="15"/>
      <c r="QA291" s="15"/>
      <c r="QB291" s="15"/>
      <c r="QC291" s="15"/>
      <c r="QD291" s="15"/>
      <c r="QE291" s="15"/>
      <c r="QF291" s="15"/>
      <c r="QG291" s="15"/>
      <c r="QH291" s="15"/>
      <c r="QI291" s="15"/>
      <c r="QJ291" s="15"/>
      <c r="QK291" s="15"/>
      <c r="QL291" s="15"/>
      <c r="QM291" s="15"/>
      <c r="QN291" s="15"/>
      <c r="QO291" s="15"/>
      <c r="QP291" s="15"/>
      <c r="QQ291" s="15"/>
      <c r="QR291" s="15"/>
      <c r="QS291" s="15"/>
      <c r="QT291" s="15"/>
      <c r="QU291" s="15"/>
      <c r="QV291" s="15"/>
      <c r="QW291" s="15"/>
      <c r="QX291" s="15"/>
      <c r="QY291" s="15"/>
      <c r="QZ291" s="15"/>
      <c r="RA291" s="15"/>
      <c r="RB291" s="15"/>
      <c r="RC291" s="15"/>
      <c r="RD291" s="15"/>
      <c r="RE291" s="15"/>
      <c r="RF291" s="15"/>
      <c r="RG291" s="15"/>
      <c r="RH291" s="15"/>
      <c r="RI291" s="15"/>
      <c r="RJ291" s="15"/>
      <c r="RK291" s="15"/>
      <c r="RL291" s="15"/>
      <c r="RM291" s="15"/>
      <c r="RN291" s="15"/>
      <c r="RO291" s="15"/>
      <c r="RP291" s="15"/>
      <c r="RQ291" s="15"/>
      <c r="RR291" s="15"/>
      <c r="RS291" s="15"/>
      <c r="RT291" s="15"/>
      <c r="RU291" s="15"/>
      <c r="RV291" s="15"/>
      <c r="RW291" s="15"/>
      <c r="RX291" s="15"/>
      <c r="RY291" s="15"/>
      <c r="RZ291" s="15"/>
      <c r="SA291" s="15"/>
      <c r="SB291" s="15"/>
      <c r="SC291" s="15"/>
      <c r="SD291" s="15"/>
      <c r="SE291" s="15"/>
      <c r="SF291" s="15"/>
      <c r="SG291" s="15"/>
      <c r="SH291" s="15"/>
      <c r="SI291" s="15"/>
      <c r="SJ291" s="15"/>
      <c r="SK291" s="15"/>
      <c r="SL291" s="15"/>
      <c r="SM291" s="15"/>
      <c r="SN291" s="15"/>
      <c r="SO291" s="15"/>
      <c r="SP291" s="15"/>
      <c r="SQ291" s="15"/>
      <c r="SR291" s="15"/>
      <c r="SS291" s="15"/>
      <c r="ST291" s="15"/>
      <c r="SU291" s="15"/>
      <c r="SV291" s="15"/>
      <c r="SW291" s="15"/>
      <c r="SX291" s="15"/>
      <c r="SY291" s="15"/>
      <c r="SZ291" s="15"/>
      <c r="TA291" s="15"/>
      <c r="TB291" s="15"/>
      <c r="TC291" s="15"/>
      <c r="TD291" s="15"/>
      <c r="TE291" s="15"/>
      <c r="TF291" s="15"/>
      <c r="TG291" s="15"/>
      <c r="TH291" s="15"/>
      <c r="TI291" s="15"/>
      <c r="TJ291" s="15"/>
      <c r="TK291" s="15"/>
      <c r="TL291" s="15"/>
      <c r="TM291" s="15"/>
      <c r="TN291" s="15"/>
      <c r="TO291" s="15"/>
      <c r="TP291" s="15"/>
      <c r="TQ291" s="15"/>
      <c r="TR291" s="15"/>
      <c r="TS291" s="15"/>
      <c r="TT291" s="15"/>
      <c r="TU291" s="15"/>
      <c r="TV291" s="15"/>
      <c r="TW291" s="15"/>
      <c r="TX291" s="15"/>
      <c r="TY291" s="15"/>
      <c r="TZ291" s="15"/>
      <c r="UA291" s="15"/>
      <c r="UB291" s="15"/>
      <c r="UC291" s="15"/>
      <c r="UD291" s="15"/>
      <c r="UE291" s="15"/>
      <c r="UF291" s="15"/>
      <c r="UG291" s="15"/>
      <c r="UH291" s="15"/>
      <c r="UI291" s="15"/>
      <c r="UJ291" s="15"/>
      <c r="UK291" s="15"/>
      <c r="UL291" s="15"/>
      <c r="UM291" s="15"/>
      <c r="UN291" s="15"/>
      <c r="UO291" s="15"/>
      <c r="UP291" s="15"/>
      <c r="UQ291" s="15"/>
      <c r="UR291" s="15"/>
      <c r="US291" s="15"/>
      <c r="UT291" s="15"/>
      <c r="UU291" s="15"/>
      <c r="UV291" s="15"/>
      <c r="UW291" s="15"/>
      <c r="UX291" s="15"/>
      <c r="UY291" s="15"/>
      <c r="UZ291" s="15"/>
      <c r="VA291" s="15"/>
      <c r="VB291" s="15"/>
      <c r="VC291" s="15"/>
      <c r="VD291" s="15"/>
      <c r="VE291" s="15"/>
      <c r="VF291" s="15"/>
      <c r="VG291" s="15"/>
      <c r="VH291" s="15"/>
      <c r="VI291" s="15"/>
      <c r="VJ291" s="15"/>
      <c r="VK291" s="15"/>
      <c r="VL291" s="15"/>
      <c r="VM291" s="15"/>
      <c r="VN291" s="15"/>
      <c r="VO291" s="15"/>
      <c r="VP291" s="15"/>
      <c r="VQ291" s="15"/>
      <c r="VR291" s="15"/>
      <c r="VS291" s="15"/>
      <c r="VT291" s="15"/>
      <c r="VU291" s="15"/>
      <c r="VV291" s="15"/>
      <c r="VW291" s="15"/>
      <c r="VX291" s="15"/>
      <c r="VY291" s="15"/>
      <c r="VZ291" s="15"/>
      <c r="WA291" s="15"/>
      <c r="WB291" s="15"/>
      <c r="WC291" s="15"/>
      <c r="WD291" s="15"/>
      <c r="WE291" s="15"/>
      <c r="WF291" s="15"/>
      <c r="WG291" s="15"/>
      <c r="WH291" s="15"/>
      <c r="WI291" s="15"/>
      <c r="WJ291" s="15"/>
      <c r="WK291" s="15"/>
      <c r="WL291" s="15"/>
      <c r="WM291" s="15"/>
      <c r="WN291" s="15"/>
      <c r="WO291" s="15"/>
      <c r="WP291" s="15"/>
      <c r="WQ291" s="15"/>
      <c r="WR291" s="15"/>
      <c r="WS291" s="15"/>
      <c r="WT291" s="15"/>
      <c r="WU291" s="15"/>
      <c r="WV291" s="15"/>
      <c r="WW291" s="15"/>
      <c r="WX291" s="15"/>
      <c r="WY291" s="15"/>
      <c r="WZ291" s="15"/>
      <c r="XA291" s="15"/>
      <c r="XB291" s="15"/>
      <c r="XC291" s="15"/>
      <c r="XD291" s="15"/>
      <c r="XE291" s="15"/>
      <c r="XF291" s="15"/>
      <c r="XG291" s="15"/>
      <c r="XH291" s="15"/>
      <c r="XI291" s="15"/>
      <c r="XJ291" s="15"/>
      <c r="XK291" s="15"/>
      <c r="XL291" s="15"/>
      <c r="XM291" s="15"/>
      <c r="XN291" s="15"/>
      <c r="XO291" s="15"/>
      <c r="XP291" s="15"/>
      <c r="XQ291" s="15"/>
      <c r="XR291" s="15"/>
      <c r="XS291" s="15"/>
      <c r="XT291" s="15"/>
      <c r="XU291" s="15"/>
      <c r="XV291" s="15"/>
      <c r="XW291" s="15"/>
      <c r="XX291" s="15"/>
      <c r="XY291" s="15"/>
      <c r="XZ291" s="15"/>
      <c r="YA291" s="15"/>
      <c r="YB291" s="15"/>
      <c r="YC291" s="15"/>
      <c r="YD291" s="15"/>
      <c r="YE291" s="15"/>
      <c r="YF291" s="15"/>
      <c r="YG291" s="15"/>
      <c r="YH291" s="15"/>
      <c r="YI291" s="15"/>
      <c r="YJ291" s="15"/>
      <c r="YK291" s="15"/>
      <c r="YL291" s="15"/>
      <c r="YM291" s="15"/>
      <c r="YN291" s="15"/>
      <c r="YO291" s="15"/>
      <c r="YP291" s="15"/>
      <c r="YQ291" s="15"/>
      <c r="YR291" s="15"/>
      <c r="YS291" s="15"/>
      <c r="YT291" s="15"/>
      <c r="YU291" s="15"/>
      <c r="YV291" s="15"/>
      <c r="YW291" s="15"/>
      <c r="YX291" s="15"/>
      <c r="YY291" s="15"/>
      <c r="YZ291" s="15"/>
      <c r="ZA291" s="15"/>
      <c r="ZB291" s="15"/>
      <c r="ZC291" s="15"/>
      <c r="ZD291" s="15"/>
      <c r="ZE291" s="15"/>
      <c r="ZF291" s="15"/>
      <c r="ZG291" s="15"/>
      <c r="ZH291" s="15"/>
      <c r="ZI291" s="15"/>
      <c r="ZJ291" s="15"/>
      <c r="ZK291" s="15"/>
      <c r="ZL291" s="15"/>
      <c r="ZM291" s="15"/>
      <c r="ZN291" s="15"/>
      <c r="ZO291" s="15"/>
      <c r="ZP291" s="15"/>
      <c r="ZQ291" s="15"/>
      <c r="ZR291" s="15"/>
      <c r="ZS291" s="15"/>
      <c r="ZT291" s="15"/>
      <c r="ZU291" s="15"/>
      <c r="ZV291" s="15"/>
      <c r="ZW291" s="15"/>
      <c r="ZX291" s="15"/>
      <c r="ZY291" s="15"/>
      <c r="ZZ291" s="15"/>
      <c r="AAA291" s="15"/>
      <c r="AAB291" s="15"/>
      <c r="AAC291" s="15"/>
      <c r="AAD291" s="15"/>
      <c r="AAE291" s="15"/>
      <c r="AAF291" s="15"/>
      <c r="AAG291" s="15"/>
      <c r="AAH291" s="15"/>
      <c r="AAI291" s="15"/>
      <c r="AAJ291" s="15"/>
      <c r="AAK291" s="15"/>
      <c r="AAL291" s="15"/>
      <c r="AAM291" s="15"/>
      <c r="AAN291" s="15"/>
      <c r="AAO291" s="15"/>
      <c r="AAP291" s="15"/>
      <c r="AAQ291" s="15"/>
      <c r="AAR291" s="15"/>
      <c r="AAS291" s="15"/>
      <c r="AAT291" s="15"/>
      <c r="AAU291" s="15"/>
      <c r="AAV291" s="15"/>
      <c r="AAW291" s="15"/>
      <c r="AAX291" s="15"/>
      <c r="AAY291" s="15"/>
      <c r="AAZ291" s="15"/>
      <c r="ABA291" s="15"/>
      <c r="ABB291" s="15"/>
      <c r="ABC291" s="15"/>
      <c r="ABD291" s="15"/>
      <c r="ABE291" s="15"/>
      <c r="ABF291" s="15"/>
      <c r="ABG291" s="15"/>
      <c r="ABH291" s="15"/>
      <c r="ABI291" s="15"/>
      <c r="ABJ291" s="15"/>
      <c r="ABK291" s="15"/>
      <c r="ABL291" s="15"/>
      <c r="ABM291" s="15"/>
      <c r="ABN291" s="15"/>
      <c r="ABO291" s="15"/>
      <c r="ABP291" s="15"/>
      <c r="ABQ291" s="15"/>
      <c r="ABR291" s="15"/>
      <c r="ABS291" s="15"/>
      <c r="ABT291" s="15"/>
      <c r="ABU291" s="15"/>
      <c r="ABV291" s="15"/>
      <c r="ABW291" s="15"/>
      <c r="ABX291" s="15"/>
      <c r="ABY291" s="15"/>
      <c r="ABZ291" s="15"/>
      <c r="ACA291" s="15"/>
      <c r="ACB291" s="15"/>
      <c r="ACC291" s="15"/>
      <c r="ACD291" s="15"/>
      <c r="ACE291" s="15"/>
      <c r="ACF291" s="15"/>
      <c r="ACG291" s="15"/>
      <c r="ACH291" s="15"/>
      <c r="ACI291" s="15"/>
      <c r="ACJ291" s="15"/>
      <c r="ACK291" s="15"/>
      <c r="ACL291" s="15"/>
      <c r="ACM291" s="15"/>
      <c r="ACN291" s="15"/>
      <c r="ACO291" s="15"/>
      <c r="ACP291" s="15"/>
      <c r="ACQ291" s="15"/>
      <c r="ACR291" s="15"/>
      <c r="ACS291" s="15"/>
      <c r="ACT291" s="15"/>
      <c r="ACU291" s="15"/>
      <c r="ACV291" s="15"/>
      <c r="ACW291" s="15"/>
      <c r="ACX291" s="15"/>
      <c r="ACY291" s="15"/>
      <c r="ACZ291" s="15"/>
      <c r="ADA291" s="15"/>
      <c r="ADB291" s="15"/>
      <c r="ADC291" s="15"/>
      <c r="ADD291" s="15"/>
      <c r="ADE291" s="15"/>
      <c r="ADF291" s="15"/>
      <c r="ADG291" s="15"/>
      <c r="ADH291" s="15"/>
      <c r="ADI291" s="15"/>
      <c r="ADJ291" s="15"/>
      <c r="ADK291" s="15"/>
      <c r="ADL291" s="15"/>
      <c r="ADM291" s="15"/>
      <c r="ADN291" s="15"/>
      <c r="ADO291" s="15"/>
      <c r="ADP291" s="15"/>
      <c r="ADQ291" s="15"/>
      <c r="ADR291" s="15"/>
      <c r="ADS291" s="15"/>
      <c r="ADT291" s="15"/>
      <c r="ADU291" s="15"/>
      <c r="ADV291" s="15"/>
      <c r="ADW291" s="15"/>
      <c r="ADX291" s="15"/>
      <c r="ADY291" s="15"/>
      <c r="ADZ291" s="15"/>
      <c r="AEA291" s="15"/>
      <c r="AEB291" s="15"/>
      <c r="AEC291" s="15"/>
      <c r="AED291" s="15"/>
      <c r="AEE291" s="15"/>
      <c r="AEF291" s="15"/>
      <c r="AEG291" s="15"/>
      <c r="AEH291" s="15"/>
      <c r="AEI291" s="15"/>
      <c r="AEJ291" s="15"/>
      <c r="AEK291" s="15"/>
      <c r="AEL291" s="15"/>
      <c r="AEM291" s="15"/>
      <c r="AEN291" s="15"/>
      <c r="AEO291" s="15"/>
      <c r="AEP291" s="15"/>
      <c r="AEQ291" s="15"/>
      <c r="AER291" s="15"/>
      <c r="AES291" s="15"/>
      <c r="AET291" s="15"/>
      <c r="AEU291" s="15"/>
      <c r="AEV291" s="15"/>
      <c r="AEW291" s="15"/>
      <c r="AEX291" s="15"/>
      <c r="AEY291" s="15"/>
      <c r="AEZ291" s="15"/>
      <c r="AFA291" s="15"/>
      <c r="AFB291" s="15"/>
      <c r="AFC291" s="15"/>
      <c r="AFD291" s="15"/>
      <c r="AFE291" s="15"/>
      <c r="AFF291" s="15"/>
      <c r="AFG291" s="15"/>
      <c r="AFH291" s="15"/>
      <c r="AFI291" s="15"/>
      <c r="AFJ291" s="15"/>
      <c r="AFK291" s="15"/>
      <c r="AFL291" s="15"/>
      <c r="AFM291" s="15"/>
      <c r="AFN291" s="15"/>
      <c r="AFO291" s="15"/>
      <c r="AFP291" s="15"/>
      <c r="AFQ291" s="15"/>
      <c r="AFR291" s="15"/>
      <c r="AFS291" s="15"/>
      <c r="AFT291" s="15"/>
      <c r="AFU291" s="15"/>
      <c r="AFV291" s="15"/>
      <c r="AFW291" s="15"/>
      <c r="AFX291" s="15"/>
      <c r="AFY291" s="15"/>
      <c r="AFZ291" s="15"/>
      <c r="AGA291" s="15"/>
      <c r="AGB291" s="15"/>
      <c r="AGC291" s="15"/>
      <c r="AGD291" s="15"/>
      <c r="AGE291" s="15"/>
      <c r="AGF291" s="15"/>
      <c r="AGG291" s="15"/>
      <c r="AGH291" s="15"/>
      <c r="AGI291" s="15"/>
      <c r="AGJ291" s="15"/>
      <c r="AGK291" s="15"/>
      <c r="AGL291" s="15"/>
      <c r="AGM291" s="15"/>
      <c r="AGN291" s="15"/>
      <c r="AGO291" s="15"/>
      <c r="AGP291" s="15"/>
      <c r="AGQ291" s="15"/>
      <c r="AGR291" s="15"/>
      <c r="AGS291" s="15"/>
      <c r="AGT291" s="15"/>
      <c r="AGU291" s="15"/>
      <c r="AGV291" s="15"/>
      <c r="AGW291" s="15"/>
      <c r="AGX291" s="15"/>
      <c r="AGY291" s="15"/>
      <c r="AGZ291" s="15"/>
      <c r="AHA291" s="15"/>
      <c r="AHB291" s="15"/>
      <c r="AHC291" s="15"/>
      <c r="AHD291" s="15"/>
      <c r="AHE291" s="15"/>
      <c r="AHF291" s="15"/>
      <c r="AHG291" s="15"/>
      <c r="AHH291" s="15"/>
      <c r="AHI291" s="15"/>
      <c r="AHJ291" s="15"/>
      <c r="AHK291" s="15"/>
      <c r="AHL291" s="15"/>
      <c r="AHM291" s="15"/>
      <c r="AHN291" s="15"/>
      <c r="AHO291" s="15"/>
      <c r="AHP291" s="15"/>
      <c r="AHQ291" s="15"/>
      <c r="AHR291" s="15"/>
      <c r="AHS291" s="15"/>
      <c r="AHT291" s="15"/>
      <c r="AHU291" s="15"/>
      <c r="AHV291" s="15"/>
      <c r="AHW291" s="15"/>
      <c r="AHX291" s="15"/>
      <c r="AHY291" s="15"/>
      <c r="AHZ291" s="15"/>
      <c r="AIA291" s="15"/>
      <c r="AIB291" s="15"/>
      <c r="AIC291" s="15"/>
      <c r="AID291" s="15"/>
      <c r="AIE291" s="15"/>
      <c r="AIF291" s="15"/>
      <c r="AIG291" s="15"/>
      <c r="AIH291" s="15"/>
      <c r="AII291" s="15"/>
      <c r="AIJ291" s="15"/>
      <c r="AIK291" s="15"/>
      <c r="AIL291" s="15"/>
      <c r="AIM291" s="15"/>
      <c r="AIN291" s="15"/>
      <c r="AIO291" s="15"/>
      <c r="AIP291" s="15"/>
      <c r="AIQ291" s="15"/>
      <c r="AIR291" s="15"/>
      <c r="AIS291" s="15"/>
      <c r="AIT291" s="15"/>
      <c r="AIU291" s="15"/>
      <c r="AIV291" s="15"/>
      <c r="AIW291" s="15"/>
      <c r="AIX291" s="15"/>
      <c r="AIY291" s="15"/>
      <c r="AIZ291" s="15"/>
      <c r="AJA291" s="15"/>
      <c r="AJB291" s="15"/>
      <c r="AJC291" s="15"/>
      <c r="AJD291" s="15"/>
      <c r="AJE291" s="15"/>
      <c r="AJF291" s="15"/>
      <c r="AJG291" s="15"/>
      <c r="AJH291" s="15"/>
      <c r="AJI291" s="15"/>
      <c r="AJJ291" s="15"/>
      <c r="AJK291" s="15"/>
      <c r="AJL291" s="15"/>
      <c r="AJM291" s="15"/>
      <c r="AJN291" s="15"/>
      <c r="AJO291" s="15"/>
      <c r="AJP291" s="15"/>
      <c r="AJQ291" s="15"/>
      <c r="AJR291" s="15"/>
      <c r="AJS291" s="15"/>
      <c r="AJT291" s="15"/>
      <c r="AJU291" s="15"/>
      <c r="AJV291" s="15"/>
      <c r="AJW291" s="15"/>
      <c r="AJX291" s="15"/>
      <c r="AJY291" s="15"/>
      <c r="AJZ291" s="15"/>
      <c r="AKA291" s="15"/>
      <c r="AKB291" s="15"/>
      <c r="AKC291" s="15"/>
      <c r="AKD291" s="15"/>
      <c r="AKE291" s="15"/>
      <c r="AKF291" s="15"/>
      <c r="AKG291" s="15"/>
      <c r="AKH291" s="15"/>
      <c r="AKI291" s="15"/>
      <c r="AKJ291" s="15"/>
      <c r="AKK291" s="15"/>
      <c r="AKL291" s="15"/>
      <c r="AKM291" s="15"/>
      <c r="AKN291" s="15"/>
      <c r="AKO291" s="15"/>
      <c r="AKP291" s="15"/>
      <c r="AKQ291" s="15"/>
      <c r="AKR291" s="15"/>
      <c r="AKS291" s="15"/>
      <c r="AKT291" s="15"/>
      <c r="AKU291" s="15"/>
      <c r="AKV291" s="15"/>
      <c r="AKW291" s="15"/>
      <c r="AKX291" s="15"/>
      <c r="AKY291" s="15"/>
      <c r="AKZ291" s="15"/>
      <c r="ALA291" s="15"/>
      <c r="ALB291" s="15"/>
      <c r="ALC291" s="15"/>
      <c r="ALD291" s="15"/>
      <c r="ALE291" s="15"/>
      <c r="ALF291" s="15"/>
      <c r="ALG291" s="15"/>
      <c r="ALH291" s="15"/>
      <c r="ALI291" s="15"/>
      <c r="ALJ291" s="15"/>
      <c r="ALK291" s="15"/>
      <c r="ALL291" s="15"/>
      <c r="ALM291" s="15"/>
      <c r="ALN291" s="15"/>
      <c r="ALO291" s="15"/>
      <c r="ALP291" s="15"/>
      <c r="ALQ291" s="15"/>
      <c r="ALR291" s="15"/>
      <c r="ALS291" s="15"/>
      <c r="ALT291" s="15"/>
      <c r="ALU291" s="15"/>
      <c r="ALV291" s="15"/>
      <c r="ALW291" s="15"/>
      <c r="ALX291" s="11"/>
      <c r="ALY291" s="11"/>
      <c r="ALZ291" s="11"/>
      <c r="AMA291" s="11"/>
    </row>
    <row r="292" spans="1:1015" ht="12.75" customHeight="1">
      <c r="A292" s="12" t="s">
        <v>383</v>
      </c>
      <c r="B292" s="12"/>
      <c r="C292" s="12"/>
      <c r="D292" s="12"/>
      <c r="E292" s="12"/>
      <c r="F292" s="12"/>
      <c r="G292" s="12" t="s">
        <v>234</v>
      </c>
      <c r="H292" s="14">
        <f t="shared" ref="H292:N292" si="42">H245+H261+H277+H281+H287+H291</f>
        <v>29452.280000000002</v>
      </c>
      <c r="I292" s="14">
        <f t="shared" si="42"/>
        <v>36192.479999999996</v>
      </c>
      <c r="J292" s="14">
        <f t="shared" si="42"/>
        <v>39132</v>
      </c>
      <c r="K292" s="14">
        <f t="shared" si="42"/>
        <v>32838.370000000003</v>
      </c>
      <c r="L292" s="3">
        <f t="shared" si="42"/>
        <v>28123</v>
      </c>
      <c r="M292" s="14">
        <f t="shared" si="42"/>
        <v>19826</v>
      </c>
      <c r="N292" s="14">
        <f t="shared" si="42"/>
        <v>20024</v>
      </c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5"/>
      <c r="KB292" s="15"/>
      <c r="KC292" s="15"/>
      <c r="KD292" s="15"/>
      <c r="KE292" s="15"/>
      <c r="KF292" s="15"/>
      <c r="KG292" s="15"/>
      <c r="KH292" s="15"/>
      <c r="KI292" s="15"/>
      <c r="KJ292" s="15"/>
      <c r="KK292" s="15"/>
      <c r="KL292" s="15"/>
      <c r="KM292" s="15"/>
      <c r="KN292" s="15"/>
      <c r="KO292" s="15"/>
      <c r="KP292" s="15"/>
      <c r="KQ292" s="15"/>
      <c r="KR292" s="15"/>
      <c r="KS292" s="15"/>
      <c r="KT292" s="15"/>
      <c r="KU292" s="15"/>
      <c r="KV292" s="15"/>
      <c r="KW292" s="15"/>
      <c r="KX292" s="15"/>
      <c r="KY292" s="15"/>
      <c r="KZ292" s="15"/>
      <c r="LA292" s="15"/>
      <c r="LB292" s="15"/>
      <c r="LC292" s="15"/>
      <c r="LD292" s="15"/>
      <c r="LE292" s="15"/>
      <c r="LF292" s="15"/>
      <c r="LG292" s="15"/>
      <c r="LH292" s="15"/>
      <c r="LI292" s="15"/>
      <c r="LJ292" s="15"/>
      <c r="LK292" s="15"/>
      <c r="LL292" s="15"/>
      <c r="LM292" s="15"/>
      <c r="LN292" s="15"/>
      <c r="LO292" s="15"/>
      <c r="LP292" s="15"/>
      <c r="LQ292" s="15"/>
      <c r="LR292" s="15"/>
      <c r="LS292" s="15"/>
      <c r="LT292" s="15"/>
      <c r="LU292" s="15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15"/>
      <c r="PU292" s="15"/>
      <c r="PV292" s="15"/>
      <c r="PW292" s="15"/>
      <c r="PX292" s="15"/>
      <c r="PY292" s="15"/>
      <c r="PZ292" s="15"/>
      <c r="QA292" s="15"/>
      <c r="QB292" s="15"/>
      <c r="QC292" s="15"/>
      <c r="QD292" s="15"/>
      <c r="QE292" s="15"/>
      <c r="QF292" s="15"/>
      <c r="QG292" s="15"/>
      <c r="QH292" s="15"/>
      <c r="QI292" s="15"/>
      <c r="QJ292" s="15"/>
      <c r="QK292" s="15"/>
      <c r="QL292" s="15"/>
      <c r="QM292" s="15"/>
      <c r="QN292" s="15"/>
      <c r="QO292" s="15"/>
      <c r="QP292" s="15"/>
      <c r="QQ292" s="15"/>
      <c r="QR292" s="15"/>
      <c r="QS292" s="15"/>
      <c r="QT292" s="15"/>
      <c r="QU292" s="15"/>
      <c r="QV292" s="15"/>
      <c r="QW292" s="15"/>
      <c r="QX292" s="15"/>
      <c r="QY292" s="15"/>
      <c r="QZ292" s="15"/>
      <c r="RA292" s="15"/>
      <c r="RB292" s="15"/>
      <c r="RC292" s="15"/>
      <c r="RD292" s="15"/>
      <c r="RE292" s="15"/>
      <c r="RF292" s="15"/>
      <c r="RG292" s="15"/>
      <c r="RH292" s="15"/>
      <c r="RI292" s="15"/>
      <c r="RJ292" s="15"/>
      <c r="RK292" s="15"/>
      <c r="RL292" s="15"/>
      <c r="RM292" s="15"/>
      <c r="RN292" s="15"/>
      <c r="RO292" s="15"/>
      <c r="RP292" s="15"/>
      <c r="RQ292" s="15"/>
      <c r="RR292" s="15"/>
      <c r="RS292" s="15"/>
      <c r="RT292" s="15"/>
      <c r="RU292" s="15"/>
      <c r="RV292" s="15"/>
      <c r="RW292" s="15"/>
      <c r="RX292" s="15"/>
      <c r="RY292" s="15"/>
      <c r="RZ292" s="15"/>
      <c r="SA292" s="15"/>
      <c r="SB292" s="15"/>
      <c r="SC292" s="15"/>
      <c r="SD292" s="15"/>
      <c r="SE292" s="15"/>
      <c r="SF292" s="15"/>
      <c r="SG292" s="15"/>
      <c r="SH292" s="15"/>
      <c r="SI292" s="15"/>
      <c r="SJ292" s="15"/>
      <c r="SK292" s="15"/>
      <c r="SL292" s="15"/>
      <c r="SM292" s="15"/>
      <c r="SN292" s="15"/>
      <c r="SO292" s="15"/>
      <c r="SP292" s="15"/>
      <c r="SQ292" s="15"/>
      <c r="SR292" s="15"/>
      <c r="SS292" s="15"/>
      <c r="ST292" s="15"/>
      <c r="SU292" s="15"/>
      <c r="SV292" s="15"/>
      <c r="SW292" s="15"/>
      <c r="SX292" s="15"/>
      <c r="SY292" s="15"/>
      <c r="SZ292" s="15"/>
      <c r="TA292" s="15"/>
      <c r="TB292" s="15"/>
      <c r="TC292" s="15"/>
      <c r="TD292" s="15"/>
      <c r="TE292" s="15"/>
      <c r="TF292" s="15"/>
      <c r="TG292" s="15"/>
      <c r="TH292" s="15"/>
      <c r="TI292" s="15"/>
      <c r="TJ292" s="15"/>
      <c r="TK292" s="15"/>
      <c r="TL292" s="15"/>
      <c r="TM292" s="15"/>
      <c r="TN292" s="15"/>
      <c r="TO292" s="15"/>
      <c r="TP292" s="15"/>
      <c r="TQ292" s="15"/>
      <c r="TR292" s="15"/>
      <c r="TS292" s="15"/>
      <c r="TT292" s="15"/>
      <c r="TU292" s="15"/>
      <c r="TV292" s="15"/>
      <c r="TW292" s="15"/>
      <c r="TX292" s="15"/>
      <c r="TY292" s="15"/>
      <c r="TZ292" s="15"/>
      <c r="UA292" s="15"/>
      <c r="UB292" s="15"/>
      <c r="UC292" s="15"/>
      <c r="UD292" s="15"/>
      <c r="UE292" s="15"/>
      <c r="UF292" s="15"/>
      <c r="UG292" s="15"/>
      <c r="UH292" s="15"/>
      <c r="UI292" s="15"/>
      <c r="UJ292" s="15"/>
      <c r="UK292" s="15"/>
      <c r="UL292" s="15"/>
      <c r="UM292" s="15"/>
      <c r="UN292" s="15"/>
      <c r="UO292" s="15"/>
      <c r="UP292" s="15"/>
      <c r="UQ292" s="15"/>
      <c r="UR292" s="15"/>
      <c r="US292" s="15"/>
      <c r="UT292" s="15"/>
      <c r="UU292" s="15"/>
      <c r="UV292" s="15"/>
      <c r="UW292" s="15"/>
      <c r="UX292" s="15"/>
      <c r="UY292" s="15"/>
      <c r="UZ292" s="15"/>
      <c r="VA292" s="15"/>
      <c r="VB292" s="15"/>
      <c r="VC292" s="15"/>
      <c r="VD292" s="15"/>
      <c r="VE292" s="15"/>
      <c r="VF292" s="15"/>
      <c r="VG292" s="15"/>
      <c r="VH292" s="15"/>
      <c r="VI292" s="15"/>
      <c r="VJ292" s="15"/>
      <c r="VK292" s="15"/>
      <c r="VL292" s="15"/>
      <c r="VM292" s="15"/>
      <c r="VN292" s="15"/>
      <c r="VO292" s="15"/>
      <c r="VP292" s="15"/>
      <c r="VQ292" s="15"/>
      <c r="VR292" s="15"/>
      <c r="VS292" s="15"/>
      <c r="VT292" s="15"/>
      <c r="VU292" s="15"/>
      <c r="VV292" s="15"/>
      <c r="VW292" s="15"/>
      <c r="VX292" s="15"/>
      <c r="VY292" s="15"/>
      <c r="VZ292" s="15"/>
      <c r="WA292" s="15"/>
      <c r="WB292" s="15"/>
      <c r="WC292" s="15"/>
      <c r="WD292" s="15"/>
      <c r="WE292" s="15"/>
      <c r="WF292" s="15"/>
      <c r="WG292" s="15"/>
      <c r="WH292" s="15"/>
      <c r="WI292" s="15"/>
      <c r="WJ292" s="15"/>
      <c r="WK292" s="15"/>
      <c r="WL292" s="15"/>
      <c r="WM292" s="15"/>
      <c r="WN292" s="15"/>
      <c r="WO292" s="15"/>
      <c r="WP292" s="15"/>
      <c r="WQ292" s="15"/>
      <c r="WR292" s="15"/>
      <c r="WS292" s="15"/>
      <c r="WT292" s="15"/>
      <c r="WU292" s="15"/>
      <c r="WV292" s="15"/>
      <c r="WW292" s="15"/>
      <c r="WX292" s="15"/>
      <c r="WY292" s="15"/>
      <c r="WZ292" s="15"/>
      <c r="XA292" s="15"/>
      <c r="XB292" s="15"/>
      <c r="XC292" s="15"/>
      <c r="XD292" s="15"/>
      <c r="XE292" s="15"/>
      <c r="XF292" s="15"/>
      <c r="XG292" s="15"/>
      <c r="XH292" s="15"/>
      <c r="XI292" s="15"/>
      <c r="XJ292" s="15"/>
      <c r="XK292" s="15"/>
      <c r="XL292" s="15"/>
      <c r="XM292" s="15"/>
      <c r="XN292" s="15"/>
      <c r="XO292" s="15"/>
      <c r="XP292" s="15"/>
      <c r="XQ292" s="15"/>
      <c r="XR292" s="15"/>
      <c r="XS292" s="15"/>
      <c r="XT292" s="15"/>
      <c r="XU292" s="15"/>
      <c r="XV292" s="15"/>
      <c r="XW292" s="15"/>
      <c r="XX292" s="15"/>
      <c r="XY292" s="15"/>
      <c r="XZ292" s="15"/>
      <c r="YA292" s="15"/>
      <c r="YB292" s="15"/>
      <c r="YC292" s="15"/>
      <c r="YD292" s="15"/>
      <c r="YE292" s="15"/>
      <c r="YF292" s="15"/>
      <c r="YG292" s="15"/>
      <c r="YH292" s="15"/>
      <c r="YI292" s="15"/>
      <c r="YJ292" s="15"/>
      <c r="YK292" s="15"/>
      <c r="YL292" s="15"/>
      <c r="YM292" s="15"/>
      <c r="YN292" s="15"/>
      <c r="YO292" s="15"/>
      <c r="YP292" s="15"/>
      <c r="YQ292" s="15"/>
      <c r="YR292" s="15"/>
      <c r="YS292" s="15"/>
      <c r="YT292" s="15"/>
      <c r="YU292" s="15"/>
      <c r="YV292" s="15"/>
      <c r="YW292" s="15"/>
      <c r="YX292" s="15"/>
      <c r="YY292" s="15"/>
      <c r="YZ292" s="15"/>
      <c r="ZA292" s="15"/>
      <c r="ZB292" s="15"/>
      <c r="ZC292" s="15"/>
      <c r="ZD292" s="15"/>
      <c r="ZE292" s="15"/>
      <c r="ZF292" s="15"/>
      <c r="ZG292" s="15"/>
      <c r="ZH292" s="15"/>
      <c r="ZI292" s="15"/>
      <c r="ZJ292" s="15"/>
      <c r="ZK292" s="15"/>
      <c r="ZL292" s="15"/>
      <c r="ZM292" s="15"/>
      <c r="ZN292" s="15"/>
      <c r="ZO292" s="15"/>
      <c r="ZP292" s="15"/>
      <c r="ZQ292" s="15"/>
      <c r="ZR292" s="15"/>
      <c r="ZS292" s="15"/>
      <c r="ZT292" s="15"/>
      <c r="ZU292" s="15"/>
      <c r="ZV292" s="15"/>
      <c r="ZW292" s="15"/>
      <c r="ZX292" s="15"/>
      <c r="ZY292" s="15"/>
      <c r="ZZ292" s="15"/>
      <c r="AAA292" s="15"/>
      <c r="AAB292" s="15"/>
      <c r="AAC292" s="15"/>
      <c r="AAD292" s="15"/>
      <c r="AAE292" s="15"/>
      <c r="AAF292" s="15"/>
      <c r="AAG292" s="15"/>
      <c r="AAH292" s="15"/>
      <c r="AAI292" s="15"/>
      <c r="AAJ292" s="15"/>
      <c r="AAK292" s="15"/>
      <c r="AAL292" s="15"/>
      <c r="AAM292" s="15"/>
      <c r="AAN292" s="15"/>
      <c r="AAO292" s="15"/>
      <c r="AAP292" s="15"/>
      <c r="AAQ292" s="15"/>
      <c r="AAR292" s="15"/>
      <c r="AAS292" s="15"/>
      <c r="AAT292" s="15"/>
      <c r="AAU292" s="15"/>
      <c r="AAV292" s="15"/>
      <c r="AAW292" s="15"/>
      <c r="AAX292" s="15"/>
      <c r="AAY292" s="15"/>
      <c r="AAZ292" s="15"/>
      <c r="ABA292" s="15"/>
      <c r="ABB292" s="15"/>
      <c r="ABC292" s="15"/>
      <c r="ABD292" s="15"/>
      <c r="ABE292" s="15"/>
      <c r="ABF292" s="15"/>
      <c r="ABG292" s="15"/>
      <c r="ABH292" s="15"/>
      <c r="ABI292" s="15"/>
      <c r="ABJ292" s="15"/>
      <c r="ABK292" s="15"/>
      <c r="ABL292" s="15"/>
      <c r="ABM292" s="15"/>
      <c r="ABN292" s="15"/>
      <c r="ABO292" s="15"/>
      <c r="ABP292" s="15"/>
      <c r="ABQ292" s="15"/>
      <c r="ABR292" s="15"/>
      <c r="ABS292" s="15"/>
      <c r="ABT292" s="15"/>
      <c r="ABU292" s="15"/>
      <c r="ABV292" s="15"/>
      <c r="ABW292" s="15"/>
      <c r="ABX292" s="15"/>
      <c r="ABY292" s="15"/>
      <c r="ABZ292" s="15"/>
      <c r="ACA292" s="15"/>
      <c r="ACB292" s="15"/>
      <c r="ACC292" s="15"/>
      <c r="ACD292" s="15"/>
      <c r="ACE292" s="15"/>
      <c r="ACF292" s="15"/>
      <c r="ACG292" s="15"/>
      <c r="ACH292" s="15"/>
      <c r="ACI292" s="15"/>
      <c r="ACJ292" s="15"/>
      <c r="ACK292" s="15"/>
      <c r="ACL292" s="15"/>
      <c r="ACM292" s="15"/>
      <c r="ACN292" s="15"/>
      <c r="ACO292" s="15"/>
      <c r="ACP292" s="15"/>
      <c r="ACQ292" s="15"/>
      <c r="ACR292" s="15"/>
      <c r="ACS292" s="15"/>
      <c r="ACT292" s="15"/>
      <c r="ACU292" s="15"/>
      <c r="ACV292" s="15"/>
      <c r="ACW292" s="15"/>
      <c r="ACX292" s="15"/>
      <c r="ACY292" s="15"/>
      <c r="ACZ292" s="15"/>
      <c r="ADA292" s="15"/>
      <c r="ADB292" s="15"/>
      <c r="ADC292" s="15"/>
      <c r="ADD292" s="15"/>
      <c r="ADE292" s="15"/>
      <c r="ADF292" s="15"/>
      <c r="ADG292" s="15"/>
      <c r="ADH292" s="15"/>
      <c r="ADI292" s="15"/>
      <c r="ADJ292" s="15"/>
      <c r="ADK292" s="15"/>
      <c r="ADL292" s="15"/>
      <c r="ADM292" s="15"/>
      <c r="ADN292" s="15"/>
      <c r="ADO292" s="15"/>
      <c r="ADP292" s="15"/>
      <c r="ADQ292" s="15"/>
      <c r="ADR292" s="15"/>
      <c r="ADS292" s="15"/>
      <c r="ADT292" s="15"/>
      <c r="ADU292" s="15"/>
      <c r="ADV292" s="15"/>
      <c r="ADW292" s="15"/>
      <c r="ADX292" s="15"/>
      <c r="ADY292" s="15"/>
      <c r="ADZ292" s="15"/>
      <c r="AEA292" s="15"/>
      <c r="AEB292" s="15"/>
      <c r="AEC292" s="15"/>
      <c r="AED292" s="15"/>
      <c r="AEE292" s="15"/>
      <c r="AEF292" s="15"/>
      <c r="AEG292" s="15"/>
      <c r="AEH292" s="15"/>
      <c r="AEI292" s="15"/>
      <c r="AEJ292" s="15"/>
      <c r="AEK292" s="15"/>
      <c r="AEL292" s="15"/>
      <c r="AEM292" s="15"/>
      <c r="AEN292" s="15"/>
      <c r="AEO292" s="15"/>
      <c r="AEP292" s="15"/>
      <c r="AEQ292" s="15"/>
      <c r="AER292" s="15"/>
      <c r="AES292" s="15"/>
      <c r="AET292" s="15"/>
      <c r="AEU292" s="15"/>
      <c r="AEV292" s="15"/>
      <c r="AEW292" s="15"/>
      <c r="AEX292" s="15"/>
      <c r="AEY292" s="15"/>
      <c r="AEZ292" s="15"/>
      <c r="AFA292" s="15"/>
      <c r="AFB292" s="15"/>
      <c r="AFC292" s="15"/>
      <c r="AFD292" s="15"/>
      <c r="AFE292" s="15"/>
      <c r="AFF292" s="15"/>
      <c r="AFG292" s="15"/>
      <c r="AFH292" s="15"/>
      <c r="AFI292" s="15"/>
      <c r="AFJ292" s="15"/>
      <c r="AFK292" s="15"/>
      <c r="AFL292" s="15"/>
      <c r="AFM292" s="15"/>
      <c r="AFN292" s="15"/>
      <c r="AFO292" s="15"/>
      <c r="AFP292" s="15"/>
      <c r="AFQ292" s="15"/>
      <c r="AFR292" s="15"/>
      <c r="AFS292" s="15"/>
      <c r="AFT292" s="15"/>
      <c r="AFU292" s="15"/>
      <c r="AFV292" s="15"/>
      <c r="AFW292" s="15"/>
      <c r="AFX292" s="15"/>
      <c r="AFY292" s="15"/>
      <c r="AFZ292" s="15"/>
      <c r="AGA292" s="15"/>
      <c r="AGB292" s="15"/>
      <c r="AGC292" s="15"/>
      <c r="AGD292" s="15"/>
      <c r="AGE292" s="15"/>
      <c r="AGF292" s="15"/>
      <c r="AGG292" s="15"/>
      <c r="AGH292" s="15"/>
      <c r="AGI292" s="15"/>
      <c r="AGJ292" s="15"/>
      <c r="AGK292" s="15"/>
      <c r="AGL292" s="15"/>
      <c r="AGM292" s="15"/>
      <c r="AGN292" s="15"/>
      <c r="AGO292" s="15"/>
      <c r="AGP292" s="15"/>
      <c r="AGQ292" s="15"/>
      <c r="AGR292" s="15"/>
      <c r="AGS292" s="15"/>
      <c r="AGT292" s="15"/>
      <c r="AGU292" s="15"/>
      <c r="AGV292" s="15"/>
      <c r="AGW292" s="15"/>
      <c r="AGX292" s="15"/>
      <c r="AGY292" s="15"/>
      <c r="AGZ292" s="15"/>
      <c r="AHA292" s="15"/>
      <c r="AHB292" s="15"/>
      <c r="AHC292" s="15"/>
      <c r="AHD292" s="15"/>
      <c r="AHE292" s="15"/>
      <c r="AHF292" s="15"/>
      <c r="AHG292" s="15"/>
      <c r="AHH292" s="15"/>
      <c r="AHI292" s="15"/>
      <c r="AHJ292" s="15"/>
      <c r="AHK292" s="15"/>
      <c r="AHL292" s="15"/>
      <c r="AHM292" s="15"/>
      <c r="AHN292" s="15"/>
      <c r="AHO292" s="15"/>
      <c r="AHP292" s="15"/>
      <c r="AHQ292" s="15"/>
      <c r="AHR292" s="15"/>
      <c r="AHS292" s="15"/>
      <c r="AHT292" s="15"/>
      <c r="AHU292" s="15"/>
      <c r="AHV292" s="15"/>
      <c r="AHW292" s="15"/>
      <c r="AHX292" s="15"/>
      <c r="AHY292" s="15"/>
      <c r="AHZ292" s="15"/>
      <c r="AIA292" s="15"/>
      <c r="AIB292" s="15"/>
      <c r="AIC292" s="15"/>
      <c r="AID292" s="15"/>
      <c r="AIE292" s="15"/>
      <c r="AIF292" s="15"/>
      <c r="AIG292" s="15"/>
      <c r="AIH292" s="15"/>
      <c r="AII292" s="15"/>
      <c r="AIJ292" s="15"/>
      <c r="AIK292" s="15"/>
      <c r="AIL292" s="15"/>
      <c r="AIM292" s="15"/>
      <c r="AIN292" s="15"/>
      <c r="AIO292" s="15"/>
      <c r="AIP292" s="15"/>
      <c r="AIQ292" s="15"/>
      <c r="AIR292" s="15"/>
      <c r="AIS292" s="15"/>
      <c r="AIT292" s="15"/>
      <c r="AIU292" s="15"/>
      <c r="AIV292" s="15"/>
      <c r="AIW292" s="15"/>
      <c r="AIX292" s="15"/>
      <c r="AIY292" s="15"/>
      <c r="AIZ292" s="15"/>
      <c r="AJA292" s="15"/>
      <c r="AJB292" s="15"/>
      <c r="AJC292" s="15"/>
      <c r="AJD292" s="15"/>
      <c r="AJE292" s="15"/>
      <c r="AJF292" s="15"/>
      <c r="AJG292" s="15"/>
      <c r="AJH292" s="15"/>
      <c r="AJI292" s="15"/>
      <c r="AJJ292" s="15"/>
      <c r="AJK292" s="15"/>
      <c r="AJL292" s="15"/>
      <c r="AJM292" s="15"/>
      <c r="AJN292" s="15"/>
      <c r="AJO292" s="15"/>
      <c r="AJP292" s="15"/>
      <c r="AJQ292" s="15"/>
      <c r="AJR292" s="15"/>
      <c r="AJS292" s="15"/>
      <c r="AJT292" s="15"/>
      <c r="AJU292" s="15"/>
      <c r="AJV292" s="15"/>
      <c r="AJW292" s="15"/>
      <c r="AJX292" s="15"/>
      <c r="AJY292" s="15"/>
      <c r="AJZ292" s="15"/>
      <c r="AKA292" s="15"/>
      <c r="AKB292" s="15"/>
      <c r="AKC292" s="15"/>
      <c r="AKD292" s="15"/>
      <c r="AKE292" s="15"/>
      <c r="AKF292" s="15"/>
      <c r="AKG292" s="15"/>
      <c r="AKH292" s="15"/>
      <c r="AKI292" s="15"/>
      <c r="AKJ292" s="15"/>
      <c r="AKK292" s="15"/>
      <c r="AKL292" s="15"/>
      <c r="AKM292" s="15"/>
      <c r="AKN292" s="15"/>
      <c r="AKO292" s="15"/>
      <c r="AKP292" s="15"/>
      <c r="AKQ292" s="15"/>
      <c r="AKR292" s="15"/>
      <c r="AKS292" s="15"/>
      <c r="AKT292" s="15"/>
      <c r="AKU292" s="15"/>
      <c r="AKV292" s="15"/>
      <c r="AKW292" s="15"/>
      <c r="AKX292" s="15"/>
      <c r="AKY292" s="15"/>
      <c r="AKZ292" s="15"/>
      <c r="ALA292" s="15"/>
      <c r="ALB292" s="15"/>
      <c r="ALC292" s="15"/>
      <c r="ALD292" s="15"/>
      <c r="ALE292" s="15"/>
      <c r="ALF292" s="15"/>
      <c r="ALG292" s="15"/>
      <c r="ALH292" s="15"/>
      <c r="ALI292" s="15"/>
      <c r="ALJ292" s="15"/>
      <c r="ALK292" s="15"/>
      <c r="ALL292" s="15"/>
      <c r="ALM292" s="15"/>
      <c r="ALN292" s="15"/>
      <c r="ALO292" s="15"/>
      <c r="ALP292" s="15"/>
      <c r="ALQ292" s="15"/>
      <c r="ALR292" s="15"/>
      <c r="ALS292" s="15"/>
      <c r="ALT292" s="15"/>
      <c r="ALU292" s="15"/>
      <c r="ALV292" s="15"/>
      <c r="ALW292" s="15"/>
      <c r="ALX292" s="11"/>
      <c r="ALY292" s="11"/>
      <c r="ALZ292" s="11"/>
      <c r="AMA292" s="11"/>
    </row>
    <row r="293" spans="1:1015" ht="12.75" customHeight="1">
      <c r="A293" s="37"/>
      <c r="B293" s="37"/>
      <c r="C293" s="37"/>
      <c r="D293" s="37"/>
      <c r="E293" s="37"/>
      <c r="F293" s="37"/>
      <c r="G293" s="37"/>
      <c r="H293" s="38"/>
      <c r="I293" s="38"/>
      <c r="J293" s="38"/>
      <c r="K293" s="38"/>
      <c r="L293"/>
      <c r="M293" s="38"/>
      <c r="N293" s="38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  <c r="TK293" s="15"/>
      <c r="TL293" s="15"/>
      <c r="TM293" s="15"/>
      <c r="TN293" s="15"/>
      <c r="TO293" s="15"/>
      <c r="TP293" s="15"/>
      <c r="TQ293" s="15"/>
      <c r="TR293" s="15"/>
      <c r="TS293" s="15"/>
      <c r="TT293" s="15"/>
      <c r="TU293" s="15"/>
      <c r="TV293" s="15"/>
      <c r="TW293" s="15"/>
      <c r="TX293" s="15"/>
      <c r="TY293" s="15"/>
      <c r="TZ293" s="15"/>
      <c r="UA293" s="15"/>
      <c r="UB293" s="15"/>
      <c r="UC293" s="15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5"/>
      <c r="UQ293" s="15"/>
      <c r="UR293" s="15"/>
      <c r="US293" s="15"/>
      <c r="UT293" s="15"/>
      <c r="UU293" s="15"/>
      <c r="UV293" s="15"/>
      <c r="UW293" s="15"/>
      <c r="UX293" s="15"/>
      <c r="UY293" s="15"/>
      <c r="UZ293" s="15"/>
      <c r="VA293" s="15"/>
      <c r="VB293" s="15"/>
      <c r="VC293" s="15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5"/>
      <c r="VQ293" s="15"/>
      <c r="VR293" s="15"/>
      <c r="VS293" s="15"/>
      <c r="VT293" s="15"/>
      <c r="VU293" s="15"/>
      <c r="VV293" s="15"/>
      <c r="VW293" s="15"/>
      <c r="VX293" s="15"/>
      <c r="VY293" s="15"/>
      <c r="VZ293" s="15"/>
      <c r="WA293" s="15"/>
      <c r="WB293" s="15"/>
      <c r="WC293" s="15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5"/>
      <c r="WQ293" s="15"/>
      <c r="WR293" s="15"/>
      <c r="WS293" s="15"/>
      <c r="WT293" s="15"/>
      <c r="WU293" s="15"/>
      <c r="WV293" s="15"/>
      <c r="WW293" s="15"/>
      <c r="WX293" s="15"/>
      <c r="WY293" s="15"/>
      <c r="WZ293" s="15"/>
      <c r="XA293" s="15"/>
      <c r="XB293" s="15"/>
      <c r="XC293" s="15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5"/>
      <c r="XQ293" s="15"/>
      <c r="XR293" s="15"/>
      <c r="XS293" s="15"/>
      <c r="XT293" s="15"/>
      <c r="XU293" s="15"/>
      <c r="XV293" s="15"/>
      <c r="XW293" s="15"/>
      <c r="XX293" s="15"/>
      <c r="XY293" s="15"/>
      <c r="XZ293" s="15"/>
      <c r="YA293" s="15"/>
      <c r="YB293" s="15"/>
      <c r="YC293" s="15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5"/>
      <c r="YQ293" s="15"/>
      <c r="YR293" s="15"/>
      <c r="YS293" s="15"/>
      <c r="YT293" s="15"/>
      <c r="YU293" s="15"/>
      <c r="YV293" s="15"/>
      <c r="YW293" s="15"/>
      <c r="YX293" s="15"/>
      <c r="YY293" s="15"/>
      <c r="YZ293" s="15"/>
      <c r="ZA293" s="15"/>
      <c r="ZB293" s="15"/>
      <c r="ZC293" s="15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5"/>
      <c r="ZQ293" s="15"/>
      <c r="ZR293" s="15"/>
      <c r="ZS293" s="15"/>
      <c r="ZT293" s="15"/>
      <c r="ZU293" s="15"/>
      <c r="ZV293" s="15"/>
      <c r="ZW293" s="15"/>
      <c r="ZX293" s="15"/>
      <c r="ZY293" s="15"/>
      <c r="ZZ293" s="15"/>
      <c r="AAA293" s="15"/>
      <c r="AAB293" s="15"/>
      <c r="AAC293" s="15"/>
      <c r="AAD293" s="15"/>
      <c r="AAE293" s="15"/>
      <c r="AAF293" s="15"/>
      <c r="AAG293" s="15"/>
      <c r="AAH293" s="15"/>
      <c r="AAI293" s="15"/>
      <c r="AAJ293" s="15"/>
      <c r="AAK293" s="15"/>
      <c r="AAL293" s="15"/>
      <c r="AAM293" s="15"/>
      <c r="AAN293" s="15"/>
      <c r="AAO293" s="15"/>
      <c r="AAP293" s="15"/>
      <c r="AAQ293" s="15"/>
      <c r="AAR293" s="15"/>
      <c r="AAS293" s="15"/>
      <c r="AAT293" s="15"/>
      <c r="AAU293" s="15"/>
      <c r="AAV293" s="15"/>
      <c r="AAW293" s="15"/>
      <c r="AAX293" s="15"/>
      <c r="AAY293" s="15"/>
      <c r="AAZ293" s="15"/>
      <c r="ABA293" s="15"/>
      <c r="ABB293" s="15"/>
      <c r="ABC293" s="15"/>
      <c r="ABD293" s="15"/>
      <c r="ABE293" s="15"/>
      <c r="ABF293" s="15"/>
      <c r="ABG293" s="15"/>
      <c r="ABH293" s="15"/>
      <c r="ABI293" s="15"/>
      <c r="ABJ293" s="15"/>
      <c r="ABK293" s="15"/>
      <c r="ABL293" s="15"/>
      <c r="ABM293" s="15"/>
      <c r="ABN293" s="15"/>
      <c r="ABO293" s="15"/>
      <c r="ABP293" s="15"/>
      <c r="ABQ293" s="15"/>
      <c r="ABR293" s="15"/>
      <c r="ABS293" s="15"/>
      <c r="ABT293" s="15"/>
      <c r="ABU293" s="15"/>
      <c r="ABV293" s="15"/>
      <c r="ABW293" s="15"/>
      <c r="ABX293" s="15"/>
      <c r="ABY293" s="15"/>
      <c r="ABZ293" s="15"/>
      <c r="ACA293" s="15"/>
      <c r="ACB293" s="15"/>
      <c r="ACC293" s="15"/>
      <c r="ACD293" s="15"/>
      <c r="ACE293" s="15"/>
      <c r="ACF293" s="15"/>
      <c r="ACG293" s="15"/>
      <c r="ACH293" s="15"/>
      <c r="ACI293" s="15"/>
      <c r="ACJ293" s="15"/>
      <c r="ACK293" s="15"/>
      <c r="ACL293" s="15"/>
      <c r="ACM293" s="15"/>
      <c r="ACN293" s="15"/>
      <c r="ACO293" s="15"/>
      <c r="ACP293" s="15"/>
      <c r="ACQ293" s="15"/>
      <c r="ACR293" s="15"/>
      <c r="ACS293" s="15"/>
      <c r="ACT293" s="15"/>
      <c r="ACU293" s="15"/>
      <c r="ACV293" s="15"/>
      <c r="ACW293" s="15"/>
      <c r="ACX293" s="15"/>
      <c r="ACY293" s="15"/>
      <c r="ACZ293" s="15"/>
      <c r="ADA293" s="15"/>
      <c r="ADB293" s="15"/>
      <c r="ADC293" s="15"/>
      <c r="ADD293" s="15"/>
      <c r="ADE293" s="15"/>
      <c r="ADF293" s="15"/>
      <c r="ADG293" s="15"/>
      <c r="ADH293" s="15"/>
      <c r="ADI293" s="15"/>
      <c r="ADJ293" s="15"/>
      <c r="ADK293" s="15"/>
      <c r="ADL293" s="15"/>
      <c r="ADM293" s="15"/>
      <c r="ADN293" s="15"/>
      <c r="ADO293" s="15"/>
      <c r="ADP293" s="15"/>
      <c r="ADQ293" s="15"/>
      <c r="ADR293" s="15"/>
      <c r="ADS293" s="15"/>
      <c r="ADT293" s="15"/>
      <c r="ADU293" s="15"/>
      <c r="ADV293" s="15"/>
      <c r="ADW293" s="15"/>
      <c r="ADX293" s="15"/>
      <c r="ADY293" s="15"/>
      <c r="ADZ293" s="15"/>
      <c r="AEA293" s="15"/>
      <c r="AEB293" s="15"/>
      <c r="AEC293" s="15"/>
      <c r="AED293" s="15"/>
      <c r="AEE293" s="15"/>
      <c r="AEF293" s="15"/>
      <c r="AEG293" s="15"/>
      <c r="AEH293" s="15"/>
      <c r="AEI293" s="15"/>
      <c r="AEJ293" s="15"/>
      <c r="AEK293" s="15"/>
      <c r="AEL293" s="15"/>
      <c r="AEM293" s="15"/>
      <c r="AEN293" s="15"/>
      <c r="AEO293" s="15"/>
      <c r="AEP293" s="15"/>
      <c r="AEQ293" s="15"/>
      <c r="AER293" s="15"/>
      <c r="AES293" s="15"/>
      <c r="AET293" s="15"/>
      <c r="AEU293" s="15"/>
      <c r="AEV293" s="15"/>
      <c r="AEW293" s="15"/>
      <c r="AEX293" s="15"/>
      <c r="AEY293" s="15"/>
      <c r="AEZ293" s="15"/>
      <c r="AFA293" s="15"/>
      <c r="AFB293" s="15"/>
      <c r="AFC293" s="15"/>
      <c r="AFD293" s="15"/>
      <c r="AFE293" s="15"/>
      <c r="AFF293" s="15"/>
      <c r="AFG293" s="15"/>
      <c r="AFH293" s="15"/>
      <c r="AFI293" s="15"/>
      <c r="AFJ293" s="15"/>
      <c r="AFK293" s="15"/>
      <c r="AFL293" s="15"/>
      <c r="AFM293" s="15"/>
      <c r="AFN293" s="15"/>
      <c r="AFO293" s="15"/>
      <c r="AFP293" s="15"/>
      <c r="AFQ293" s="15"/>
      <c r="AFR293" s="15"/>
      <c r="AFS293" s="15"/>
      <c r="AFT293" s="15"/>
      <c r="AFU293" s="15"/>
      <c r="AFV293" s="15"/>
      <c r="AFW293" s="15"/>
      <c r="AFX293" s="15"/>
      <c r="AFY293" s="15"/>
      <c r="AFZ293" s="15"/>
      <c r="AGA293" s="15"/>
      <c r="AGB293" s="15"/>
      <c r="AGC293" s="15"/>
      <c r="AGD293" s="15"/>
      <c r="AGE293" s="15"/>
      <c r="AGF293" s="15"/>
      <c r="AGG293" s="15"/>
      <c r="AGH293" s="15"/>
      <c r="AGI293" s="15"/>
      <c r="AGJ293" s="15"/>
      <c r="AGK293" s="15"/>
      <c r="AGL293" s="15"/>
      <c r="AGM293" s="15"/>
      <c r="AGN293" s="15"/>
      <c r="AGO293" s="15"/>
      <c r="AGP293" s="15"/>
      <c r="AGQ293" s="15"/>
      <c r="AGR293" s="15"/>
      <c r="AGS293" s="15"/>
      <c r="AGT293" s="15"/>
      <c r="AGU293" s="15"/>
      <c r="AGV293" s="15"/>
      <c r="AGW293" s="15"/>
      <c r="AGX293" s="15"/>
      <c r="AGY293" s="15"/>
      <c r="AGZ293" s="15"/>
      <c r="AHA293" s="15"/>
      <c r="AHB293" s="15"/>
      <c r="AHC293" s="15"/>
      <c r="AHD293" s="15"/>
      <c r="AHE293" s="15"/>
      <c r="AHF293" s="15"/>
      <c r="AHG293" s="15"/>
      <c r="AHH293" s="15"/>
      <c r="AHI293" s="15"/>
      <c r="AHJ293" s="15"/>
      <c r="AHK293" s="15"/>
      <c r="AHL293" s="15"/>
      <c r="AHM293" s="15"/>
      <c r="AHN293" s="15"/>
      <c r="AHO293" s="15"/>
      <c r="AHP293" s="15"/>
      <c r="AHQ293" s="15"/>
      <c r="AHR293" s="15"/>
      <c r="AHS293" s="15"/>
      <c r="AHT293" s="15"/>
      <c r="AHU293" s="15"/>
      <c r="AHV293" s="15"/>
      <c r="AHW293" s="15"/>
      <c r="AHX293" s="15"/>
      <c r="AHY293" s="15"/>
      <c r="AHZ293" s="15"/>
      <c r="AIA293" s="15"/>
      <c r="AIB293" s="15"/>
      <c r="AIC293" s="15"/>
      <c r="AID293" s="15"/>
      <c r="AIE293" s="15"/>
      <c r="AIF293" s="15"/>
      <c r="AIG293" s="15"/>
      <c r="AIH293" s="15"/>
      <c r="AII293" s="15"/>
      <c r="AIJ293" s="15"/>
      <c r="AIK293" s="15"/>
      <c r="AIL293" s="15"/>
      <c r="AIM293" s="15"/>
      <c r="AIN293" s="15"/>
      <c r="AIO293" s="15"/>
      <c r="AIP293" s="15"/>
      <c r="AIQ293" s="15"/>
      <c r="AIR293" s="15"/>
      <c r="AIS293" s="15"/>
      <c r="AIT293" s="15"/>
      <c r="AIU293" s="15"/>
      <c r="AIV293" s="15"/>
      <c r="AIW293" s="15"/>
      <c r="AIX293" s="15"/>
      <c r="AIY293" s="15"/>
      <c r="AIZ293" s="15"/>
      <c r="AJA293" s="15"/>
      <c r="AJB293" s="15"/>
      <c r="AJC293" s="15"/>
      <c r="AJD293" s="15"/>
      <c r="AJE293" s="15"/>
      <c r="AJF293" s="15"/>
      <c r="AJG293" s="15"/>
      <c r="AJH293" s="15"/>
      <c r="AJI293" s="15"/>
      <c r="AJJ293" s="15"/>
      <c r="AJK293" s="15"/>
      <c r="AJL293" s="15"/>
      <c r="AJM293" s="15"/>
      <c r="AJN293" s="15"/>
      <c r="AJO293" s="15"/>
      <c r="AJP293" s="15"/>
      <c r="AJQ293" s="15"/>
      <c r="AJR293" s="15"/>
      <c r="AJS293" s="15"/>
      <c r="AJT293" s="15"/>
      <c r="AJU293" s="15"/>
      <c r="AJV293" s="15"/>
      <c r="AJW293" s="15"/>
      <c r="AJX293" s="15"/>
      <c r="AJY293" s="15"/>
      <c r="AJZ293" s="15"/>
      <c r="AKA293" s="15"/>
      <c r="AKB293" s="15"/>
      <c r="AKC293" s="15"/>
      <c r="AKD293" s="15"/>
      <c r="AKE293" s="15"/>
      <c r="AKF293" s="15"/>
      <c r="AKG293" s="15"/>
      <c r="AKH293" s="15"/>
      <c r="AKI293" s="15"/>
      <c r="AKJ293" s="15"/>
      <c r="AKK293" s="15"/>
      <c r="AKL293" s="15"/>
      <c r="AKM293" s="15"/>
      <c r="AKN293" s="15"/>
      <c r="AKO293" s="15"/>
      <c r="AKP293" s="15"/>
      <c r="AKQ293" s="15"/>
      <c r="AKR293" s="15"/>
      <c r="AKS293" s="15"/>
      <c r="AKT293" s="15"/>
      <c r="AKU293" s="15"/>
      <c r="AKV293" s="15"/>
      <c r="AKW293" s="15"/>
      <c r="AKX293" s="15"/>
      <c r="AKY293" s="15"/>
      <c r="AKZ293" s="15"/>
      <c r="ALA293" s="15"/>
      <c r="ALB293" s="15"/>
      <c r="ALC293" s="15"/>
      <c r="ALD293" s="15"/>
      <c r="ALE293" s="15"/>
      <c r="ALF293" s="15"/>
      <c r="ALG293" s="15"/>
      <c r="ALH293" s="15"/>
      <c r="ALI293" s="15"/>
      <c r="ALJ293" s="15"/>
      <c r="ALK293" s="15"/>
      <c r="ALL293" s="15"/>
      <c r="ALM293" s="15"/>
      <c r="ALN293" s="15"/>
      <c r="ALO293" s="15"/>
      <c r="ALP293" s="15"/>
      <c r="ALQ293" s="15"/>
      <c r="ALR293" s="15"/>
      <c r="ALS293" s="15"/>
      <c r="ALT293" s="15"/>
      <c r="ALU293" s="15"/>
      <c r="ALV293" s="15"/>
      <c r="ALW293" s="15"/>
      <c r="ALX293" s="11"/>
      <c r="ALY293" s="11"/>
      <c r="ALZ293" s="11"/>
      <c r="AMA293" s="11"/>
    </row>
    <row r="294" spans="1:1015" ht="12.75" customHeight="1">
      <c r="A294" s="52" t="s">
        <v>384</v>
      </c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  <c r="TK294" s="15"/>
      <c r="TL294" s="15"/>
      <c r="TM294" s="15"/>
      <c r="TN294" s="15"/>
      <c r="TO294" s="15"/>
      <c r="TP294" s="15"/>
      <c r="TQ294" s="15"/>
      <c r="TR294" s="15"/>
      <c r="TS294" s="15"/>
      <c r="TT294" s="15"/>
      <c r="TU294" s="15"/>
      <c r="TV294" s="15"/>
      <c r="TW294" s="15"/>
      <c r="TX294" s="15"/>
      <c r="TY294" s="15"/>
      <c r="TZ294" s="15"/>
      <c r="UA294" s="15"/>
      <c r="UB294" s="15"/>
      <c r="UC294" s="15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5"/>
      <c r="UQ294" s="15"/>
      <c r="UR294" s="15"/>
      <c r="US294" s="15"/>
      <c r="UT294" s="15"/>
      <c r="UU294" s="15"/>
      <c r="UV294" s="15"/>
      <c r="UW294" s="15"/>
      <c r="UX294" s="15"/>
      <c r="UY294" s="15"/>
      <c r="UZ294" s="15"/>
      <c r="VA294" s="15"/>
      <c r="VB294" s="15"/>
      <c r="VC294" s="15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5"/>
      <c r="VQ294" s="15"/>
      <c r="VR294" s="15"/>
      <c r="VS294" s="15"/>
      <c r="VT294" s="15"/>
      <c r="VU294" s="15"/>
      <c r="VV294" s="15"/>
      <c r="VW294" s="15"/>
      <c r="VX294" s="15"/>
      <c r="VY294" s="15"/>
      <c r="VZ294" s="15"/>
      <c r="WA294" s="15"/>
      <c r="WB294" s="15"/>
      <c r="WC294" s="15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5"/>
      <c r="WQ294" s="15"/>
      <c r="WR294" s="15"/>
      <c r="WS294" s="15"/>
      <c r="WT294" s="15"/>
      <c r="WU294" s="15"/>
      <c r="WV294" s="15"/>
      <c r="WW294" s="15"/>
      <c r="WX294" s="15"/>
      <c r="WY294" s="15"/>
      <c r="WZ294" s="15"/>
      <c r="XA294" s="15"/>
      <c r="XB294" s="15"/>
      <c r="XC294" s="15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5"/>
      <c r="XQ294" s="15"/>
      <c r="XR294" s="15"/>
      <c r="XS294" s="15"/>
      <c r="XT294" s="15"/>
      <c r="XU294" s="15"/>
      <c r="XV294" s="15"/>
      <c r="XW294" s="15"/>
      <c r="XX294" s="15"/>
      <c r="XY294" s="15"/>
      <c r="XZ294" s="15"/>
      <c r="YA294" s="15"/>
      <c r="YB294" s="15"/>
      <c r="YC294" s="15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5"/>
      <c r="YQ294" s="15"/>
      <c r="YR294" s="15"/>
      <c r="YS294" s="15"/>
      <c r="YT294" s="15"/>
      <c r="YU294" s="15"/>
      <c r="YV294" s="15"/>
      <c r="YW294" s="15"/>
      <c r="YX294" s="15"/>
      <c r="YY294" s="15"/>
      <c r="YZ294" s="15"/>
      <c r="ZA294" s="15"/>
      <c r="ZB294" s="15"/>
      <c r="ZC294" s="15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5"/>
      <c r="ZQ294" s="15"/>
      <c r="ZR294" s="15"/>
      <c r="ZS294" s="15"/>
      <c r="ZT294" s="15"/>
      <c r="ZU294" s="15"/>
      <c r="ZV294" s="15"/>
      <c r="ZW294" s="15"/>
      <c r="ZX294" s="15"/>
      <c r="ZY294" s="15"/>
      <c r="ZZ294" s="15"/>
      <c r="AAA294" s="15"/>
      <c r="AAB294" s="15"/>
      <c r="AAC294" s="15"/>
      <c r="AAD294" s="15"/>
      <c r="AAE294" s="15"/>
      <c r="AAF294" s="15"/>
      <c r="AAG294" s="15"/>
      <c r="AAH294" s="15"/>
      <c r="AAI294" s="15"/>
      <c r="AAJ294" s="15"/>
      <c r="AAK294" s="15"/>
      <c r="AAL294" s="15"/>
      <c r="AAM294" s="15"/>
      <c r="AAN294" s="15"/>
      <c r="AAO294" s="15"/>
      <c r="AAP294" s="15"/>
      <c r="AAQ294" s="15"/>
      <c r="AAR294" s="15"/>
      <c r="AAS294" s="15"/>
      <c r="AAT294" s="15"/>
      <c r="AAU294" s="15"/>
      <c r="AAV294" s="15"/>
      <c r="AAW294" s="15"/>
      <c r="AAX294" s="15"/>
      <c r="AAY294" s="15"/>
      <c r="AAZ294" s="15"/>
      <c r="ABA294" s="15"/>
      <c r="ABB294" s="15"/>
      <c r="ABC294" s="15"/>
      <c r="ABD294" s="15"/>
      <c r="ABE294" s="15"/>
      <c r="ABF294" s="15"/>
      <c r="ABG294" s="15"/>
      <c r="ABH294" s="15"/>
      <c r="ABI294" s="15"/>
      <c r="ABJ294" s="15"/>
      <c r="ABK294" s="15"/>
      <c r="ABL294" s="15"/>
      <c r="ABM294" s="15"/>
      <c r="ABN294" s="15"/>
      <c r="ABO294" s="15"/>
      <c r="ABP294" s="15"/>
      <c r="ABQ294" s="15"/>
      <c r="ABR294" s="15"/>
      <c r="ABS294" s="15"/>
      <c r="ABT294" s="15"/>
      <c r="ABU294" s="15"/>
      <c r="ABV294" s="15"/>
      <c r="ABW294" s="15"/>
      <c r="ABX294" s="15"/>
      <c r="ABY294" s="15"/>
      <c r="ABZ294" s="15"/>
      <c r="ACA294" s="15"/>
      <c r="ACB294" s="15"/>
      <c r="ACC294" s="15"/>
      <c r="ACD294" s="15"/>
      <c r="ACE294" s="15"/>
      <c r="ACF294" s="15"/>
      <c r="ACG294" s="15"/>
      <c r="ACH294" s="15"/>
      <c r="ACI294" s="15"/>
      <c r="ACJ294" s="15"/>
      <c r="ACK294" s="15"/>
      <c r="ACL294" s="15"/>
      <c r="ACM294" s="15"/>
      <c r="ACN294" s="15"/>
      <c r="ACO294" s="15"/>
      <c r="ACP294" s="15"/>
      <c r="ACQ294" s="15"/>
      <c r="ACR294" s="15"/>
      <c r="ACS294" s="15"/>
      <c r="ACT294" s="15"/>
      <c r="ACU294" s="15"/>
      <c r="ACV294" s="15"/>
      <c r="ACW294" s="15"/>
      <c r="ACX294" s="15"/>
      <c r="ACY294" s="15"/>
      <c r="ACZ294" s="15"/>
      <c r="ADA294" s="15"/>
      <c r="ADB294" s="15"/>
      <c r="ADC294" s="15"/>
      <c r="ADD294" s="15"/>
      <c r="ADE294" s="15"/>
      <c r="ADF294" s="15"/>
      <c r="ADG294" s="15"/>
      <c r="ADH294" s="15"/>
      <c r="ADI294" s="15"/>
      <c r="ADJ294" s="15"/>
      <c r="ADK294" s="15"/>
      <c r="ADL294" s="15"/>
      <c r="ADM294" s="15"/>
      <c r="ADN294" s="15"/>
      <c r="ADO294" s="15"/>
      <c r="ADP294" s="15"/>
      <c r="ADQ294" s="15"/>
      <c r="ADR294" s="15"/>
      <c r="ADS294" s="15"/>
      <c r="ADT294" s="15"/>
      <c r="ADU294" s="15"/>
      <c r="ADV294" s="15"/>
      <c r="ADW294" s="15"/>
      <c r="ADX294" s="15"/>
      <c r="ADY294" s="15"/>
      <c r="ADZ294" s="15"/>
      <c r="AEA294" s="15"/>
      <c r="AEB294" s="15"/>
      <c r="AEC294" s="15"/>
      <c r="AED294" s="15"/>
      <c r="AEE294" s="15"/>
      <c r="AEF294" s="15"/>
      <c r="AEG294" s="15"/>
      <c r="AEH294" s="15"/>
      <c r="AEI294" s="15"/>
      <c r="AEJ294" s="15"/>
      <c r="AEK294" s="15"/>
      <c r="AEL294" s="15"/>
      <c r="AEM294" s="15"/>
      <c r="AEN294" s="15"/>
      <c r="AEO294" s="15"/>
      <c r="AEP294" s="15"/>
      <c r="AEQ294" s="15"/>
      <c r="AER294" s="15"/>
      <c r="AES294" s="15"/>
      <c r="AET294" s="15"/>
      <c r="AEU294" s="15"/>
      <c r="AEV294" s="15"/>
      <c r="AEW294" s="15"/>
      <c r="AEX294" s="15"/>
      <c r="AEY294" s="15"/>
      <c r="AEZ294" s="15"/>
      <c r="AFA294" s="15"/>
      <c r="AFB294" s="15"/>
      <c r="AFC294" s="15"/>
      <c r="AFD294" s="15"/>
      <c r="AFE294" s="15"/>
      <c r="AFF294" s="15"/>
      <c r="AFG294" s="15"/>
      <c r="AFH294" s="15"/>
      <c r="AFI294" s="15"/>
      <c r="AFJ294" s="15"/>
      <c r="AFK294" s="15"/>
      <c r="AFL294" s="15"/>
      <c r="AFM294" s="15"/>
      <c r="AFN294" s="15"/>
      <c r="AFO294" s="15"/>
      <c r="AFP294" s="15"/>
      <c r="AFQ294" s="15"/>
      <c r="AFR294" s="15"/>
      <c r="AFS294" s="15"/>
      <c r="AFT294" s="15"/>
      <c r="AFU294" s="15"/>
      <c r="AFV294" s="15"/>
      <c r="AFW294" s="15"/>
      <c r="AFX294" s="15"/>
      <c r="AFY294" s="15"/>
      <c r="AFZ294" s="15"/>
      <c r="AGA294" s="15"/>
      <c r="AGB294" s="15"/>
      <c r="AGC294" s="15"/>
      <c r="AGD294" s="15"/>
      <c r="AGE294" s="15"/>
      <c r="AGF294" s="15"/>
      <c r="AGG294" s="15"/>
      <c r="AGH294" s="15"/>
      <c r="AGI294" s="15"/>
      <c r="AGJ294" s="15"/>
      <c r="AGK294" s="15"/>
      <c r="AGL294" s="15"/>
      <c r="AGM294" s="15"/>
      <c r="AGN294" s="15"/>
      <c r="AGO294" s="15"/>
      <c r="AGP294" s="15"/>
      <c r="AGQ294" s="15"/>
      <c r="AGR294" s="15"/>
      <c r="AGS294" s="15"/>
      <c r="AGT294" s="15"/>
      <c r="AGU294" s="15"/>
      <c r="AGV294" s="15"/>
      <c r="AGW294" s="15"/>
      <c r="AGX294" s="15"/>
      <c r="AGY294" s="15"/>
      <c r="AGZ294" s="15"/>
      <c r="AHA294" s="15"/>
      <c r="AHB294" s="15"/>
      <c r="AHC294" s="15"/>
      <c r="AHD294" s="15"/>
      <c r="AHE294" s="15"/>
      <c r="AHF294" s="15"/>
      <c r="AHG294" s="15"/>
      <c r="AHH294" s="15"/>
      <c r="AHI294" s="15"/>
      <c r="AHJ294" s="15"/>
      <c r="AHK294" s="15"/>
      <c r="AHL294" s="15"/>
      <c r="AHM294" s="15"/>
      <c r="AHN294" s="15"/>
      <c r="AHO294" s="15"/>
      <c r="AHP294" s="15"/>
      <c r="AHQ294" s="15"/>
      <c r="AHR294" s="15"/>
      <c r="AHS294" s="15"/>
      <c r="AHT294" s="15"/>
      <c r="AHU294" s="15"/>
      <c r="AHV294" s="15"/>
      <c r="AHW294" s="15"/>
      <c r="AHX294" s="15"/>
      <c r="AHY294" s="15"/>
      <c r="AHZ294" s="15"/>
      <c r="AIA294" s="15"/>
      <c r="AIB294" s="15"/>
      <c r="AIC294" s="15"/>
      <c r="AID294" s="15"/>
      <c r="AIE294" s="15"/>
      <c r="AIF294" s="15"/>
      <c r="AIG294" s="15"/>
      <c r="AIH294" s="15"/>
      <c r="AII294" s="15"/>
      <c r="AIJ294" s="15"/>
      <c r="AIK294" s="15"/>
      <c r="AIL294" s="15"/>
      <c r="AIM294" s="15"/>
      <c r="AIN294" s="15"/>
      <c r="AIO294" s="15"/>
      <c r="AIP294" s="15"/>
      <c r="AIQ294" s="15"/>
      <c r="AIR294" s="15"/>
      <c r="AIS294" s="15"/>
      <c r="AIT294" s="15"/>
      <c r="AIU294" s="15"/>
      <c r="AIV294" s="15"/>
      <c r="AIW294" s="15"/>
      <c r="AIX294" s="15"/>
      <c r="AIY294" s="15"/>
      <c r="AIZ294" s="15"/>
      <c r="AJA294" s="15"/>
      <c r="AJB294" s="15"/>
      <c r="AJC294" s="15"/>
      <c r="AJD294" s="15"/>
      <c r="AJE294" s="15"/>
      <c r="AJF294" s="15"/>
      <c r="AJG294" s="15"/>
      <c r="AJH294" s="15"/>
      <c r="AJI294" s="15"/>
      <c r="AJJ294" s="15"/>
      <c r="AJK294" s="15"/>
      <c r="AJL294" s="15"/>
      <c r="AJM294" s="15"/>
      <c r="AJN294" s="15"/>
      <c r="AJO294" s="15"/>
      <c r="AJP294" s="15"/>
      <c r="AJQ294" s="15"/>
      <c r="AJR294" s="15"/>
      <c r="AJS294" s="15"/>
      <c r="AJT294" s="15"/>
      <c r="AJU294" s="15"/>
      <c r="AJV294" s="15"/>
      <c r="AJW294" s="15"/>
      <c r="AJX294" s="15"/>
      <c r="AJY294" s="15"/>
      <c r="AJZ294" s="15"/>
      <c r="AKA294" s="15"/>
      <c r="AKB294" s="15"/>
      <c r="AKC294" s="15"/>
      <c r="AKD294" s="15"/>
      <c r="AKE294" s="15"/>
      <c r="AKF294" s="15"/>
      <c r="AKG294" s="15"/>
      <c r="AKH294" s="15"/>
      <c r="AKI294" s="15"/>
      <c r="AKJ294" s="15"/>
      <c r="AKK294" s="15"/>
      <c r="AKL294" s="15"/>
      <c r="AKM294" s="15"/>
      <c r="AKN294" s="15"/>
      <c r="AKO294" s="15"/>
      <c r="AKP294" s="15"/>
      <c r="AKQ294" s="15"/>
      <c r="AKR294" s="15"/>
      <c r="AKS294" s="15"/>
      <c r="AKT294" s="15"/>
      <c r="AKU294" s="15"/>
      <c r="AKV294" s="15"/>
      <c r="AKW294" s="15"/>
      <c r="AKX294" s="15"/>
      <c r="AKY294" s="15"/>
      <c r="AKZ294" s="15"/>
      <c r="ALA294" s="15"/>
      <c r="ALB294" s="15"/>
      <c r="ALC294" s="15"/>
      <c r="ALD294" s="15"/>
      <c r="ALE294" s="15"/>
      <c r="ALF294" s="15"/>
      <c r="ALG294" s="15"/>
      <c r="ALH294" s="15"/>
      <c r="ALI294" s="15"/>
      <c r="ALJ294" s="15"/>
      <c r="ALK294" s="15"/>
      <c r="ALL294" s="15"/>
      <c r="ALM294" s="15"/>
      <c r="ALN294" s="15"/>
      <c r="ALO294" s="15"/>
      <c r="ALP294" s="15"/>
      <c r="ALQ294" s="15"/>
      <c r="ALR294" s="15"/>
      <c r="ALS294" s="15"/>
      <c r="ALT294" s="15"/>
      <c r="ALU294" s="15"/>
      <c r="ALV294" s="15"/>
      <c r="ALW294" s="15"/>
      <c r="ALX294" s="11"/>
      <c r="ALY294" s="11"/>
      <c r="ALZ294" s="11"/>
      <c r="AMA294" s="11"/>
    </row>
    <row r="295" spans="1:1015" ht="12.75" customHeight="1">
      <c r="A295" s="12" t="s">
        <v>1</v>
      </c>
      <c r="B295" s="1" t="s">
        <v>2</v>
      </c>
      <c r="C295" s="12" t="s">
        <v>3</v>
      </c>
      <c r="D295" s="12" t="s">
        <v>4</v>
      </c>
      <c r="E295" s="12" t="s">
        <v>5</v>
      </c>
      <c r="F295" s="12" t="s">
        <v>6</v>
      </c>
      <c r="G295" s="12" t="s">
        <v>7</v>
      </c>
      <c r="H295" s="2" t="s">
        <v>8</v>
      </c>
      <c r="I295" s="2" t="s">
        <v>9</v>
      </c>
      <c r="J295" s="2" t="s">
        <v>10</v>
      </c>
      <c r="K295" s="2" t="s">
        <v>11</v>
      </c>
      <c r="L295" s="3" t="s">
        <v>12</v>
      </c>
      <c r="M295" s="2" t="s">
        <v>13</v>
      </c>
      <c r="N295" s="2" t="s">
        <v>14</v>
      </c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5"/>
      <c r="KB295" s="15"/>
      <c r="KC295" s="15"/>
      <c r="KD295" s="15"/>
      <c r="KE295" s="15"/>
      <c r="KF295" s="15"/>
      <c r="KG295" s="15"/>
      <c r="KH295" s="15"/>
      <c r="KI295" s="15"/>
      <c r="KJ295" s="15"/>
      <c r="KK295" s="15"/>
      <c r="KL295" s="15"/>
      <c r="KM295" s="15"/>
      <c r="KN295" s="15"/>
      <c r="KO295" s="15"/>
      <c r="KP295" s="15"/>
      <c r="KQ295" s="15"/>
      <c r="KR295" s="15"/>
      <c r="KS295" s="15"/>
      <c r="KT295" s="15"/>
      <c r="KU295" s="15"/>
      <c r="KV295" s="15"/>
      <c r="KW295" s="15"/>
      <c r="KX295" s="15"/>
      <c r="KY295" s="15"/>
      <c r="KZ295" s="15"/>
      <c r="LA295" s="15"/>
      <c r="LB295" s="15"/>
      <c r="LC295" s="15"/>
      <c r="LD295" s="15"/>
      <c r="LE295" s="15"/>
      <c r="LF295" s="15"/>
      <c r="LG295" s="15"/>
      <c r="LH295" s="15"/>
      <c r="LI295" s="15"/>
      <c r="LJ295" s="15"/>
      <c r="LK295" s="15"/>
      <c r="LL295" s="15"/>
      <c r="LM295" s="15"/>
      <c r="LN295" s="15"/>
      <c r="LO295" s="15"/>
      <c r="LP295" s="15"/>
      <c r="LQ295" s="15"/>
      <c r="LR295" s="15"/>
      <c r="LS295" s="15"/>
      <c r="LT295" s="15"/>
      <c r="LU295" s="15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15"/>
      <c r="PU295" s="15"/>
      <c r="PV295" s="15"/>
      <c r="PW295" s="15"/>
      <c r="PX295" s="15"/>
      <c r="PY295" s="15"/>
      <c r="PZ295" s="15"/>
      <c r="QA295" s="15"/>
      <c r="QB295" s="15"/>
      <c r="QC295" s="15"/>
      <c r="QD295" s="15"/>
      <c r="QE295" s="15"/>
      <c r="QF295" s="15"/>
      <c r="QG295" s="15"/>
      <c r="QH295" s="15"/>
      <c r="QI295" s="15"/>
      <c r="QJ295" s="15"/>
      <c r="QK295" s="15"/>
      <c r="QL295" s="15"/>
      <c r="QM295" s="15"/>
      <c r="QN295" s="15"/>
      <c r="QO295" s="15"/>
      <c r="QP295" s="15"/>
      <c r="QQ295" s="15"/>
      <c r="QR295" s="15"/>
      <c r="QS295" s="15"/>
      <c r="QT295" s="15"/>
      <c r="QU295" s="15"/>
      <c r="QV295" s="15"/>
      <c r="QW295" s="15"/>
      <c r="QX295" s="15"/>
      <c r="QY295" s="15"/>
      <c r="QZ295" s="15"/>
      <c r="RA295" s="15"/>
      <c r="RB295" s="15"/>
      <c r="RC295" s="15"/>
      <c r="RD295" s="15"/>
      <c r="RE295" s="15"/>
      <c r="RF295" s="15"/>
      <c r="RG295" s="15"/>
      <c r="RH295" s="15"/>
      <c r="RI295" s="15"/>
      <c r="RJ295" s="15"/>
      <c r="RK295" s="15"/>
      <c r="RL295" s="15"/>
      <c r="RM295" s="15"/>
      <c r="RN295" s="15"/>
      <c r="RO295" s="15"/>
      <c r="RP295" s="15"/>
      <c r="RQ295" s="15"/>
      <c r="RR295" s="15"/>
      <c r="RS295" s="15"/>
      <c r="RT295" s="15"/>
      <c r="RU295" s="15"/>
      <c r="RV295" s="15"/>
      <c r="RW295" s="15"/>
      <c r="RX295" s="15"/>
      <c r="RY295" s="15"/>
      <c r="RZ295" s="15"/>
      <c r="SA295" s="15"/>
      <c r="SB295" s="15"/>
      <c r="SC295" s="15"/>
      <c r="SD295" s="15"/>
      <c r="SE295" s="15"/>
      <c r="SF295" s="15"/>
      <c r="SG295" s="15"/>
      <c r="SH295" s="15"/>
      <c r="SI295" s="15"/>
      <c r="SJ295" s="15"/>
      <c r="SK295" s="15"/>
      <c r="SL295" s="15"/>
      <c r="SM295" s="15"/>
      <c r="SN295" s="15"/>
      <c r="SO295" s="15"/>
      <c r="SP295" s="15"/>
      <c r="SQ295" s="15"/>
      <c r="SR295" s="15"/>
      <c r="SS295" s="15"/>
      <c r="ST295" s="15"/>
      <c r="SU295" s="15"/>
      <c r="SV295" s="15"/>
      <c r="SW295" s="15"/>
      <c r="SX295" s="15"/>
      <c r="SY295" s="15"/>
      <c r="SZ295" s="15"/>
      <c r="TA295" s="15"/>
      <c r="TB295" s="15"/>
      <c r="TC295" s="15"/>
      <c r="TD295" s="15"/>
      <c r="TE295" s="15"/>
      <c r="TF295" s="15"/>
      <c r="TG295" s="15"/>
      <c r="TH295" s="15"/>
      <c r="TI295" s="15"/>
      <c r="TJ295" s="15"/>
      <c r="TK295" s="15"/>
      <c r="TL295" s="15"/>
      <c r="TM295" s="15"/>
      <c r="TN295" s="15"/>
      <c r="TO295" s="15"/>
      <c r="TP295" s="15"/>
      <c r="TQ295" s="15"/>
      <c r="TR295" s="15"/>
      <c r="TS295" s="15"/>
      <c r="TT295" s="15"/>
      <c r="TU295" s="15"/>
      <c r="TV295" s="15"/>
      <c r="TW295" s="15"/>
      <c r="TX295" s="15"/>
      <c r="TY295" s="15"/>
      <c r="TZ295" s="15"/>
      <c r="UA295" s="15"/>
      <c r="UB295" s="15"/>
      <c r="UC295" s="15"/>
      <c r="UD295" s="15"/>
      <c r="UE295" s="15"/>
      <c r="UF295" s="15"/>
      <c r="UG295" s="15"/>
      <c r="UH295" s="15"/>
      <c r="UI295" s="15"/>
      <c r="UJ295" s="15"/>
      <c r="UK295" s="15"/>
      <c r="UL295" s="15"/>
      <c r="UM295" s="15"/>
      <c r="UN295" s="15"/>
      <c r="UO295" s="15"/>
      <c r="UP295" s="15"/>
      <c r="UQ295" s="15"/>
      <c r="UR295" s="15"/>
      <c r="US295" s="15"/>
      <c r="UT295" s="15"/>
      <c r="UU295" s="15"/>
      <c r="UV295" s="15"/>
      <c r="UW295" s="15"/>
      <c r="UX295" s="15"/>
      <c r="UY295" s="15"/>
      <c r="UZ295" s="15"/>
      <c r="VA295" s="15"/>
      <c r="VB295" s="15"/>
      <c r="VC295" s="15"/>
      <c r="VD295" s="15"/>
      <c r="VE295" s="15"/>
      <c r="VF295" s="15"/>
      <c r="VG295" s="15"/>
      <c r="VH295" s="15"/>
      <c r="VI295" s="15"/>
      <c r="VJ295" s="15"/>
      <c r="VK295" s="15"/>
      <c r="VL295" s="15"/>
      <c r="VM295" s="15"/>
      <c r="VN295" s="15"/>
      <c r="VO295" s="15"/>
      <c r="VP295" s="15"/>
      <c r="VQ295" s="15"/>
      <c r="VR295" s="15"/>
      <c r="VS295" s="15"/>
      <c r="VT295" s="15"/>
      <c r="VU295" s="15"/>
      <c r="VV295" s="15"/>
      <c r="VW295" s="15"/>
      <c r="VX295" s="15"/>
      <c r="VY295" s="15"/>
      <c r="VZ295" s="15"/>
      <c r="WA295" s="15"/>
      <c r="WB295" s="15"/>
      <c r="WC295" s="15"/>
      <c r="WD295" s="15"/>
      <c r="WE295" s="15"/>
      <c r="WF295" s="15"/>
      <c r="WG295" s="15"/>
      <c r="WH295" s="15"/>
      <c r="WI295" s="15"/>
      <c r="WJ295" s="15"/>
      <c r="WK295" s="15"/>
      <c r="WL295" s="15"/>
      <c r="WM295" s="15"/>
      <c r="WN295" s="15"/>
      <c r="WO295" s="15"/>
      <c r="WP295" s="15"/>
      <c r="WQ295" s="15"/>
      <c r="WR295" s="15"/>
      <c r="WS295" s="15"/>
      <c r="WT295" s="15"/>
      <c r="WU295" s="15"/>
      <c r="WV295" s="15"/>
      <c r="WW295" s="15"/>
      <c r="WX295" s="15"/>
      <c r="WY295" s="15"/>
      <c r="WZ295" s="15"/>
      <c r="XA295" s="15"/>
      <c r="XB295" s="15"/>
      <c r="XC295" s="15"/>
      <c r="XD295" s="15"/>
      <c r="XE295" s="15"/>
      <c r="XF295" s="15"/>
      <c r="XG295" s="15"/>
      <c r="XH295" s="15"/>
      <c r="XI295" s="15"/>
      <c r="XJ295" s="15"/>
      <c r="XK295" s="15"/>
      <c r="XL295" s="15"/>
      <c r="XM295" s="15"/>
      <c r="XN295" s="15"/>
      <c r="XO295" s="15"/>
      <c r="XP295" s="15"/>
      <c r="XQ295" s="15"/>
      <c r="XR295" s="15"/>
      <c r="XS295" s="15"/>
      <c r="XT295" s="15"/>
      <c r="XU295" s="15"/>
      <c r="XV295" s="15"/>
      <c r="XW295" s="15"/>
      <c r="XX295" s="15"/>
      <c r="XY295" s="15"/>
      <c r="XZ295" s="15"/>
      <c r="YA295" s="15"/>
      <c r="YB295" s="15"/>
      <c r="YC295" s="15"/>
      <c r="YD295" s="15"/>
      <c r="YE295" s="15"/>
      <c r="YF295" s="15"/>
      <c r="YG295" s="15"/>
      <c r="YH295" s="15"/>
      <c r="YI295" s="15"/>
      <c r="YJ295" s="15"/>
      <c r="YK295" s="15"/>
      <c r="YL295" s="15"/>
      <c r="YM295" s="15"/>
      <c r="YN295" s="15"/>
      <c r="YO295" s="15"/>
      <c r="YP295" s="15"/>
      <c r="YQ295" s="15"/>
      <c r="YR295" s="15"/>
      <c r="YS295" s="15"/>
      <c r="YT295" s="15"/>
      <c r="YU295" s="15"/>
      <c r="YV295" s="15"/>
      <c r="YW295" s="15"/>
      <c r="YX295" s="15"/>
      <c r="YY295" s="15"/>
      <c r="YZ295" s="15"/>
      <c r="ZA295" s="15"/>
      <c r="ZB295" s="15"/>
      <c r="ZC295" s="15"/>
      <c r="ZD295" s="15"/>
      <c r="ZE295" s="15"/>
      <c r="ZF295" s="15"/>
      <c r="ZG295" s="15"/>
      <c r="ZH295" s="15"/>
      <c r="ZI295" s="15"/>
      <c r="ZJ295" s="15"/>
      <c r="ZK295" s="15"/>
      <c r="ZL295" s="15"/>
      <c r="ZM295" s="15"/>
      <c r="ZN295" s="15"/>
      <c r="ZO295" s="15"/>
      <c r="ZP295" s="15"/>
      <c r="ZQ295" s="15"/>
      <c r="ZR295" s="15"/>
      <c r="ZS295" s="15"/>
      <c r="ZT295" s="15"/>
      <c r="ZU295" s="15"/>
      <c r="ZV295" s="15"/>
      <c r="ZW295" s="15"/>
      <c r="ZX295" s="15"/>
      <c r="ZY295" s="15"/>
      <c r="ZZ295" s="15"/>
      <c r="AAA295" s="15"/>
      <c r="AAB295" s="15"/>
      <c r="AAC295" s="15"/>
      <c r="AAD295" s="15"/>
      <c r="AAE295" s="15"/>
      <c r="AAF295" s="15"/>
      <c r="AAG295" s="15"/>
      <c r="AAH295" s="15"/>
      <c r="AAI295" s="15"/>
      <c r="AAJ295" s="15"/>
      <c r="AAK295" s="15"/>
      <c r="AAL295" s="15"/>
      <c r="AAM295" s="15"/>
      <c r="AAN295" s="15"/>
      <c r="AAO295" s="15"/>
      <c r="AAP295" s="15"/>
      <c r="AAQ295" s="15"/>
      <c r="AAR295" s="15"/>
      <c r="AAS295" s="15"/>
      <c r="AAT295" s="15"/>
      <c r="AAU295" s="15"/>
      <c r="AAV295" s="15"/>
      <c r="AAW295" s="15"/>
      <c r="AAX295" s="15"/>
      <c r="AAY295" s="15"/>
      <c r="AAZ295" s="15"/>
      <c r="ABA295" s="15"/>
      <c r="ABB295" s="15"/>
      <c r="ABC295" s="15"/>
      <c r="ABD295" s="15"/>
      <c r="ABE295" s="15"/>
      <c r="ABF295" s="15"/>
      <c r="ABG295" s="15"/>
      <c r="ABH295" s="15"/>
      <c r="ABI295" s="15"/>
      <c r="ABJ295" s="15"/>
      <c r="ABK295" s="15"/>
      <c r="ABL295" s="15"/>
      <c r="ABM295" s="15"/>
      <c r="ABN295" s="15"/>
      <c r="ABO295" s="15"/>
      <c r="ABP295" s="15"/>
      <c r="ABQ295" s="15"/>
      <c r="ABR295" s="15"/>
      <c r="ABS295" s="15"/>
      <c r="ABT295" s="15"/>
      <c r="ABU295" s="15"/>
      <c r="ABV295" s="15"/>
      <c r="ABW295" s="15"/>
      <c r="ABX295" s="15"/>
      <c r="ABY295" s="15"/>
      <c r="ABZ295" s="15"/>
      <c r="ACA295" s="15"/>
      <c r="ACB295" s="15"/>
      <c r="ACC295" s="15"/>
      <c r="ACD295" s="15"/>
      <c r="ACE295" s="15"/>
      <c r="ACF295" s="15"/>
      <c r="ACG295" s="15"/>
      <c r="ACH295" s="15"/>
      <c r="ACI295" s="15"/>
      <c r="ACJ295" s="15"/>
      <c r="ACK295" s="15"/>
      <c r="ACL295" s="15"/>
      <c r="ACM295" s="15"/>
      <c r="ACN295" s="15"/>
      <c r="ACO295" s="15"/>
      <c r="ACP295" s="15"/>
      <c r="ACQ295" s="15"/>
      <c r="ACR295" s="15"/>
      <c r="ACS295" s="15"/>
      <c r="ACT295" s="15"/>
      <c r="ACU295" s="15"/>
      <c r="ACV295" s="15"/>
      <c r="ACW295" s="15"/>
      <c r="ACX295" s="15"/>
      <c r="ACY295" s="15"/>
      <c r="ACZ295" s="15"/>
      <c r="ADA295" s="15"/>
      <c r="ADB295" s="15"/>
      <c r="ADC295" s="15"/>
      <c r="ADD295" s="15"/>
      <c r="ADE295" s="15"/>
      <c r="ADF295" s="15"/>
      <c r="ADG295" s="15"/>
      <c r="ADH295" s="15"/>
      <c r="ADI295" s="15"/>
      <c r="ADJ295" s="15"/>
      <c r="ADK295" s="15"/>
      <c r="ADL295" s="15"/>
      <c r="ADM295" s="15"/>
      <c r="ADN295" s="15"/>
      <c r="ADO295" s="15"/>
      <c r="ADP295" s="15"/>
      <c r="ADQ295" s="15"/>
      <c r="ADR295" s="15"/>
      <c r="ADS295" s="15"/>
      <c r="ADT295" s="15"/>
      <c r="ADU295" s="15"/>
      <c r="ADV295" s="15"/>
      <c r="ADW295" s="15"/>
      <c r="ADX295" s="15"/>
      <c r="ADY295" s="15"/>
      <c r="ADZ295" s="15"/>
      <c r="AEA295" s="15"/>
      <c r="AEB295" s="15"/>
      <c r="AEC295" s="15"/>
      <c r="AED295" s="15"/>
      <c r="AEE295" s="15"/>
      <c r="AEF295" s="15"/>
      <c r="AEG295" s="15"/>
      <c r="AEH295" s="15"/>
      <c r="AEI295" s="15"/>
      <c r="AEJ295" s="15"/>
      <c r="AEK295" s="15"/>
      <c r="AEL295" s="15"/>
      <c r="AEM295" s="15"/>
      <c r="AEN295" s="15"/>
      <c r="AEO295" s="15"/>
      <c r="AEP295" s="15"/>
      <c r="AEQ295" s="15"/>
      <c r="AER295" s="15"/>
      <c r="AES295" s="15"/>
      <c r="AET295" s="15"/>
      <c r="AEU295" s="15"/>
      <c r="AEV295" s="15"/>
      <c r="AEW295" s="15"/>
      <c r="AEX295" s="15"/>
      <c r="AEY295" s="15"/>
      <c r="AEZ295" s="15"/>
      <c r="AFA295" s="15"/>
      <c r="AFB295" s="15"/>
      <c r="AFC295" s="15"/>
      <c r="AFD295" s="15"/>
      <c r="AFE295" s="15"/>
      <c r="AFF295" s="15"/>
      <c r="AFG295" s="15"/>
      <c r="AFH295" s="15"/>
      <c r="AFI295" s="15"/>
      <c r="AFJ295" s="15"/>
      <c r="AFK295" s="15"/>
      <c r="AFL295" s="15"/>
      <c r="AFM295" s="15"/>
      <c r="AFN295" s="15"/>
      <c r="AFO295" s="15"/>
      <c r="AFP295" s="15"/>
      <c r="AFQ295" s="15"/>
      <c r="AFR295" s="15"/>
      <c r="AFS295" s="15"/>
      <c r="AFT295" s="15"/>
      <c r="AFU295" s="15"/>
      <c r="AFV295" s="15"/>
      <c r="AFW295" s="15"/>
      <c r="AFX295" s="15"/>
      <c r="AFY295" s="15"/>
      <c r="AFZ295" s="15"/>
      <c r="AGA295" s="15"/>
      <c r="AGB295" s="15"/>
      <c r="AGC295" s="15"/>
      <c r="AGD295" s="15"/>
      <c r="AGE295" s="15"/>
      <c r="AGF295" s="15"/>
      <c r="AGG295" s="15"/>
      <c r="AGH295" s="15"/>
      <c r="AGI295" s="15"/>
      <c r="AGJ295" s="15"/>
      <c r="AGK295" s="15"/>
      <c r="AGL295" s="15"/>
      <c r="AGM295" s="15"/>
      <c r="AGN295" s="15"/>
      <c r="AGO295" s="15"/>
      <c r="AGP295" s="15"/>
      <c r="AGQ295" s="15"/>
      <c r="AGR295" s="15"/>
      <c r="AGS295" s="15"/>
      <c r="AGT295" s="15"/>
      <c r="AGU295" s="15"/>
      <c r="AGV295" s="15"/>
      <c r="AGW295" s="15"/>
      <c r="AGX295" s="15"/>
      <c r="AGY295" s="15"/>
      <c r="AGZ295" s="15"/>
      <c r="AHA295" s="15"/>
      <c r="AHB295" s="15"/>
      <c r="AHC295" s="15"/>
      <c r="AHD295" s="15"/>
      <c r="AHE295" s="15"/>
      <c r="AHF295" s="15"/>
      <c r="AHG295" s="15"/>
      <c r="AHH295" s="15"/>
      <c r="AHI295" s="15"/>
      <c r="AHJ295" s="15"/>
      <c r="AHK295" s="15"/>
      <c r="AHL295" s="15"/>
      <c r="AHM295" s="15"/>
      <c r="AHN295" s="15"/>
      <c r="AHO295" s="15"/>
      <c r="AHP295" s="15"/>
      <c r="AHQ295" s="15"/>
      <c r="AHR295" s="15"/>
      <c r="AHS295" s="15"/>
      <c r="AHT295" s="15"/>
      <c r="AHU295" s="15"/>
      <c r="AHV295" s="15"/>
      <c r="AHW295" s="15"/>
      <c r="AHX295" s="15"/>
      <c r="AHY295" s="15"/>
      <c r="AHZ295" s="15"/>
      <c r="AIA295" s="15"/>
      <c r="AIB295" s="15"/>
      <c r="AIC295" s="15"/>
      <c r="AID295" s="15"/>
      <c r="AIE295" s="15"/>
      <c r="AIF295" s="15"/>
      <c r="AIG295" s="15"/>
      <c r="AIH295" s="15"/>
      <c r="AII295" s="15"/>
      <c r="AIJ295" s="15"/>
      <c r="AIK295" s="15"/>
      <c r="AIL295" s="15"/>
      <c r="AIM295" s="15"/>
      <c r="AIN295" s="15"/>
      <c r="AIO295" s="15"/>
      <c r="AIP295" s="15"/>
      <c r="AIQ295" s="15"/>
      <c r="AIR295" s="15"/>
      <c r="AIS295" s="15"/>
      <c r="AIT295" s="15"/>
      <c r="AIU295" s="15"/>
      <c r="AIV295" s="15"/>
      <c r="AIW295" s="15"/>
      <c r="AIX295" s="15"/>
      <c r="AIY295" s="15"/>
      <c r="AIZ295" s="15"/>
      <c r="AJA295" s="15"/>
      <c r="AJB295" s="15"/>
      <c r="AJC295" s="15"/>
      <c r="AJD295" s="15"/>
      <c r="AJE295" s="15"/>
      <c r="AJF295" s="15"/>
      <c r="AJG295" s="15"/>
      <c r="AJH295" s="15"/>
      <c r="AJI295" s="15"/>
      <c r="AJJ295" s="15"/>
      <c r="AJK295" s="15"/>
      <c r="AJL295" s="15"/>
      <c r="AJM295" s="15"/>
      <c r="AJN295" s="15"/>
      <c r="AJO295" s="15"/>
      <c r="AJP295" s="15"/>
      <c r="AJQ295" s="15"/>
      <c r="AJR295" s="15"/>
      <c r="AJS295" s="15"/>
      <c r="AJT295" s="15"/>
      <c r="AJU295" s="15"/>
      <c r="AJV295" s="15"/>
      <c r="AJW295" s="15"/>
      <c r="AJX295" s="15"/>
      <c r="AJY295" s="15"/>
      <c r="AJZ295" s="15"/>
      <c r="AKA295" s="15"/>
      <c r="AKB295" s="15"/>
      <c r="AKC295" s="15"/>
      <c r="AKD295" s="15"/>
      <c r="AKE295" s="15"/>
      <c r="AKF295" s="15"/>
      <c r="AKG295" s="15"/>
      <c r="AKH295" s="15"/>
      <c r="AKI295" s="15"/>
      <c r="AKJ295" s="15"/>
      <c r="AKK295" s="15"/>
      <c r="AKL295" s="15"/>
      <c r="AKM295" s="15"/>
      <c r="AKN295" s="15"/>
      <c r="AKO295" s="15"/>
      <c r="AKP295" s="15"/>
      <c r="AKQ295" s="15"/>
      <c r="AKR295" s="15"/>
      <c r="AKS295" s="15"/>
      <c r="AKT295" s="15"/>
      <c r="AKU295" s="15"/>
      <c r="AKV295" s="15"/>
      <c r="AKW295" s="15"/>
      <c r="AKX295" s="15"/>
      <c r="AKY295" s="15"/>
      <c r="AKZ295" s="15"/>
      <c r="ALA295" s="15"/>
      <c r="ALB295" s="15"/>
      <c r="ALC295" s="15"/>
      <c r="ALD295" s="15"/>
      <c r="ALE295" s="15"/>
      <c r="ALF295" s="15"/>
      <c r="ALG295" s="15"/>
      <c r="ALH295" s="15"/>
      <c r="ALI295" s="15"/>
      <c r="ALJ295" s="15"/>
      <c r="ALK295" s="15"/>
      <c r="ALL295" s="15"/>
      <c r="ALM295" s="15"/>
      <c r="ALN295" s="15"/>
      <c r="ALO295" s="15"/>
      <c r="ALP295" s="15"/>
      <c r="ALQ295" s="15"/>
      <c r="ALR295" s="15"/>
      <c r="ALS295" s="15"/>
      <c r="ALT295" s="15"/>
      <c r="ALU295" s="15"/>
      <c r="ALV295" s="15"/>
      <c r="ALW295" s="15"/>
      <c r="ALX295" s="11"/>
      <c r="ALY295" s="11"/>
      <c r="ALZ295" s="11"/>
      <c r="AMA295" s="11"/>
    </row>
    <row r="296" spans="1:1015" ht="12.75" customHeight="1">
      <c r="A296" s="9" t="s">
        <v>385</v>
      </c>
      <c r="B296" s="9" t="s">
        <v>385</v>
      </c>
      <c r="C296" s="9" t="s">
        <v>256</v>
      </c>
      <c r="D296" s="8"/>
      <c r="E296" s="9" t="s">
        <v>16</v>
      </c>
      <c r="F296" s="8" t="s">
        <v>17</v>
      </c>
      <c r="G296" s="8" t="s">
        <v>386</v>
      </c>
      <c r="H296" s="10">
        <v>127.88</v>
      </c>
      <c r="I296" s="10">
        <v>8.81</v>
      </c>
      <c r="J296" s="10">
        <v>96</v>
      </c>
      <c r="K296" s="10">
        <v>691.37</v>
      </c>
      <c r="L296" s="7">
        <v>418</v>
      </c>
      <c r="M296" s="10">
        <f>L296</f>
        <v>418</v>
      </c>
      <c r="N296" s="10">
        <f>M296</f>
        <v>418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</row>
    <row r="297" spans="1:1015" ht="12.75" customHeight="1">
      <c r="A297" s="9" t="s">
        <v>385</v>
      </c>
      <c r="B297" s="9" t="s">
        <v>385</v>
      </c>
      <c r="C297" s="9" t="s">
        <v>171</v>
      </c>
      <c r="D297" s="8"/>
      <c r="E297" s="9" t="s">
        <v>16</v>
      </c>
      <c r="F297" s="8" t="s">
        <v>17</v>
      </c>
      <c r="G297" s="8" t="s">
        <v>172</v>
      </c>
      <c r="H297" s="10">
        <v>0</v>
      </c>
      <c r="I297" s="10">
        <v>175.57</v>
      </c>
      <c r="J297" s="10">
        <v>200</v>
      </c>
      <c r="K297" s="10">
        <v>123.13</v>
      </c>
      <c r="L297" s="7">
        <v>200</v>
      </c>
      <c r="M297" s="10">
        <f>L297</f>
        <v>200</v>
      </c>
      <c r="N297" s="10">
        <f>M297</f>
        <v>200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</row>
    <row r="298" spans="1:1015" ht="12.75" customHeight="1">
      <c r="A298" s="9" t="s">
        <v>385</v>
      </c>
      <c r="B298" s="9" t="s">
        <v>385</v>
      </c>
      <c r="C298" s="9" t="s">
        <v>263</v>
      </c>
      <c r="D298" s="8"/>
      <c r="E298" s="9" t="s">
        <v>16</v>
      </c>
      <c r="F298" s="8" t="s">
        <v>17</v>
      </c>
      <c r="G298" s="8" t="s">
        <v>264</v>
      </c>
      <c r="H298" s="10">
        <v>0</v>
      </c>
      <c r="I298" s="10">
        <v>208</v>
      </c>
      <c r="J298" s="10">
        <v>0</v>
      </c>
      <c r="K298" s="10">
        <v>0</v>
      </c>
      <c r="L298" s="7">
        <v>0</v>
      </c>
      <c r="M298" s="10">
        <v>0</v>
      </c>
      <c r="N298" s="10">
        <v>0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</row>
    <row r="299" spans="1:1015" ht="12.75" customHeight="1">
      <c r="A299" s="9" t="s">
        <v>385</v>
      </c>
      <c r="B299" s="9" t="s">
        <v>385</v>
      </c>
      <c r="C299" s="9" t="s">
        <v>265</v>
      </c>
      <c r="D299" s="8"/>
      <c r="E299" s="9" t="s">
        <v>16</v>
      </c>
      <c r="F299" s="8" t="s">
        <v>17</v>
      </c>
      <c r="G299" s="8" t="s">
        <v>266</v>
      </c>
      <c r="H299" s="10">
        <v>0</v>
      </c>
      <c r="I299" s="10">
        <v>968.71</v>
      </c>
      <c r="J299" s="10">
        <v>0</v>
      </c>
      <c r="K299" s="10">
        <v>0</v>
      </c>
      <c r="L299" s="7">
        <v>0</v>
      </c>
      <c r="M299" s="10">
        <v>0</v>
      </c>
      <c r="N299" s="10">
        <v>0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</row>
    <row r="300" spans="1:1015" s="11" customFormat="1" ht="12.75" customHeight="1">
      <c r="A300" s="9" t="s">
        <v>385</v>
      </c>
      <c r="B300" s="9" t="s">
        <v>385</v>
      </c>
      <c r="C300" s="9" t="s">
        <v>173</v>
      </c>
      <c r="D300" s="8"/>
      <c r="E300" s="9" t="s">
        <v>16</v>
      </c>
      <c r="F300" s="8" t="s">
        <v>17</v>
      </c>
      <c r="G300" s="8" t="s">
        <v>174</v>
      </c>
      <c r="H300" s="10">
        <v>1468.72</v>
      </c>
      <c r="I300" s="10">
        <v>1765.99</v>
      </c>
      <c r="J300" s="10">
        <v>1300</v>
      </c>
      <c r="K300" s="10">
        <v>614.41999999999996</v>
      </c>
      <c r="L300" s="7">
        <v>600</v>
      </c>
      <c r="M300" s="10">
        <f t="shared" ref="M300:N304" si="43">L300</f>
        <v>600</v>
      </c>
      <c r="N300" s="10">
        <f t="shared" si="43"/>
        <v>600</v>
      </c>
    </row>
    <row r="301" spans="1:1015" s="11" customFormat="1" ht="12.75" customHeight="1">
      <c r="A301" s="9" t="s">
        <v>385</v>
      </c>
      <c r="B301" s="9" t="s">
        <v>385</v>
      </c>
      <c r="C301" s="9" t="s">
        <v>355</v>
      </c>
      <c r="D301" s="8"/>
      <c r="E301" s="9" t="s">
        <v>16</v>
      </c>
      <c r="F301" s="8" t="s">
        <v>17</v>
      </c>
      <c r="G301" s="8" t="s">
        <v>269</v>
      </c>
      <c r="H301" s="10">
        <v>3192.46</v>
      </c>
      <c r="I301" s="10">
        <v>1981.02</v>
      </c>
      <c r="J301" s="10">
        <v>2750</v>
      </c>
      <c r="K301" s="10">
        <v>3903</v>
      </c>
      <c r="L301" s="7">
        <v>1200</v>
      </c>
      <c r="M301" s="10">
        <f t="shared" si="43"/>
        <v>1200</v>
      </c>
      <c r="N301" s="10">
        <f t="shared" si="43"/>
        <v>1200</v>
      </c>
    </row>
    <row r="302" spans="1:1015" ht="12.75" customHeight="1">
      <c r="A302" s="9" t="s">
        <v>385</v>
      </c>
      <c r="B302" s="9" t="s">
        <v>385</v>
      </c>
      <c r="C302" s="9" t="s">
        <v>387</v>
      </c>
      <c r="D302" s="8"/>
      <c r="E302" s="9" t="s">
        <v>16</v>
      </c>
      <c r="F302" s="8" t="s">
        <v>17</v>
      </c>
      <c r="G302" s="8" t="s">
        <v>388</v>
      </c>
      <c r="H302" s="10">
        <v>0</v>
      </c>
      <c r="I302" s="10">
        <v>0</v>
      </c>
      <c r="J302" s="10">
        <v>500</v>
      </c>
      <c r="K302" s="10">
        <v>0</v>
      </c>
      <c r="L302" s="7">
        <v>500</v>
      </c>
      <c r="M302" s="10">
        <f t="shared" si="43"/>
        <v>500</v>
      </c>
      <c r="N302" s="10">
        <f t="shared" si="43"/>
        <v>500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</row>
    <row r="303" spans="1:1015" ht="12.75" customHeight="1">
      <c r="A303" s="9" t="s">
        <v>385</v>
      </c>
      <c r="B303" s="9" t="s">
        <v>385</v>
      </c>
      <c r="C303" s="9" t="s">
        <v>175</v>
      </c>
      <c r="D303" s="8"/>
      <c r="E303" s="9" t="s">
        <v>16</v>
      </c>
      <c r="F303" s="8" t="s">
        <v>17</v>
      </c>
      <c r="G303" s="8" t="s">
        <v>176</v>
      </c>
      <c r="H303" s="10">
        <v>442.45</v>
      </c>
      <c r="I303" s="10">
        <v>392.4</v>
      </c>
      <c r="J303" s="10">
        <v>600</v>
      </c>
      <c r="K303" s="10">
        <v>866.8</v>
      </c>
      <c r="L303" s="7">
        <v>600</v>
      </c>
      <c r="M303" s="10">
        <f t="shared" si="43"/>
        <v>600</v>
      </c>
      <c r="N303" s="10">
        <f t="shared" si="43"/>
        <v>600</v>
      </c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  <c r="AKS303" s="11"/>
      <c r="AKT303" s="11"/>
      <c r="AKU303" s="11"/>
      <c r="AKV303" s="11"/>
      <c r="AKW303" s="11"/>
      <c r="AKX303" s="11"/>
      <c r="AKY303" s="11"/>
      <c r="AKZ303" s="11"/>
      <c r="ALA303" s="11"/>
      <c r="ALB303" s="11"/>
      <c r="ALC303" s="11"/>
      <c r="ALD303" s="11"/>
      <c r="ALE303" s="11"/>
      <c r="ALF303" s="11"/>
      <c r="ALG303" s="11"/>
      <c r="ALH303" s="11"/>
      <c r="ALI303" s="11"/>
      <c r="ALJ303" s="11"/>
      <c r="ALK303" s="11"/>
      <c r="ALL303" s="11"/>
      <c r="ALM303" s="11"/>
      <c r="ALN303" s="11"/>
      <c r="ALO303" s="11"/>
      <c r="ALP303" s="11"/>
      <c r="ALQ303" s="11"/>
      <c r="ALR303" s="11"/>
      <c r="ALS303" s="11"/>
      <c r="ALT303" s="11"/>
      <c r="ALU303" s="11"/>
      <c r="ALV303" s="11"/>
      <c r="ALW303" s="11"/>
      <c r="ALX303" s="11"/>
      <c r="ALY303" s="11"/>
      <c r="ALZ303" s="11"/>
      <c r="AMA303" s="11"/>
    </row>
    <row r="304" spans="1:1015" ht="12.75" customHeight="1">
      <c r="A304" s="9" t="s">
        <v>385</v>
      </c>
      <c r="B304" s="9" t="s">
        <v>385</v>
      </c>
      <c r="C304" s="9" t="s">
        <v>177</v>
      </c>
      <c r="D304" s="8"/>
      <c r="E304" s="9" t="s">
        <v>16</v>
      </c>
      <c r="F304" s="8" t="s">
        <v>17</v>
      </c>
      <c r="G304" s="8" t="s">
        <v>178</v>
      </c>
      <c r="H304" s="10">
        <v>308.72000000000003</v>
      </c>
      <c r="I304" s="10">
        <v>658.71</v>
      </c>
      <c r="J304" s="10">
        <v>800</v>
      </c>
      <c r="K304" s="10">
        <v>1152.01</v>
      </c>
      <c r="L304" s="7">
        <v>800</v>
      </c>
      <c r="M304" s="10">
        <f t="shared" si="43"/>
        <v>800</v>
      </c>
      <c r="N304" s="10">
        <f t="shared" si="43"/>
        <v>800</v>
      </c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  <c r="AKS304" s="11"/>
      <c r="AKT304" s="11"/>
      <c r="AKU304" s="11"/>
      <c r="AKV304" s="11"/>
      <c r="AKW304" s="11"/>
      <c r="AKX304" s="11"/>
      <c r="AKY304" s="11"/>
      <c r="AKZ304" s="11"/>
      <c r="ALA304" s="11"/>
      <c r="ALB304" s="11"/>
      <c r="ALC304" s="11"/>
      <c r="ALD304" s="11"/>
      <c r="ALE304" s="11"/>
      <c r="ALF304" s="11"/>
      <c r="ALG304" s="11"/>
      <c r="ALH304" s="11"/>
      <c r="ALI304" s="11"/>
      <c r="ALJ304" s="11"/>
      <c r="ALK304" s="11"/>
      <c r="ALL304" s="11"/>
      <c r="ALM304" s="11"/>
      <c r="ALN304" s="11"/>
      <c r="ALO304" s="11"/>
      <c r="ALP304" s="11"/>
      <c r="ALQ304" s="11"/>
      <c r="ALR304" s="11"/>
      <c r="ALS304" s="11"/>
      <c r="ALT304" s="11"/>
      <c r="ALU304" s="11"/>
      <c r="ALV304" s="11"/>
      <c r="ALW304" s="11"/>
      <c r="ALX304" s="11"/>
      <c r="ALY304" s="11"/>
      <c r="ALZ304" s="11"/>
      <c r="AMA304" s="11"/>
    </row>
    <row r="305" spans="1:1015" ht="12.75" customHeight="1">
      <c r="A305" s="9" t="s">
        <v>385</v>
      </c>
      <c r="B305" s="9" t="s">
        <v>385</v>
      </c>
      <c r="C305" s="9" t="s">
        <v>325</v>
      </c>
      <c r="D305" s="8"/>
      <c r="E305" s="9" t="s">
        <v>16</v>
      </c>
      <c r="F305" s="8" t="s">
        <v>17</v>
      </c>
      <c r="G305" s="8" t="s">
        <v>326</v>
      </c>
      <c r="H305" s="10">
        <v>72</v>
      </c>
      <c r="I305" s="10">
        <v>0</v>
      </c>
      <c r="J305" s="10">
        <v>0</v>
      </c>
      <c r="K305" s="10">
        <v>900</v>
      </c>
      <c r="L305" s="7">
        <v>0</v>
      </c>
      <c r="M305" s="10">
        <v>0</v>
      </c>
      <c r="N305" s="10">
        <v>0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  <c r="AKS305" s="11"/>
      <c r="AKT305" s="11"/>
      <c r="AKU305" s="11"/>
      <c r="AKV305" s="11"/>
      <c r="AKW305" s="11"/>
      <c r="AKX305" s="11"/>
      <c r="AKY305" s="11"/>
      <c r="AKZ305" s="11"/>
      <c r="ALA305" s="11"/>
      <c r="ALB305" s="11"/>
      <c r="ALC305" s="11"/>
      <c r="ALD305" s="11"/>
      <c r="ALE305" s="11"/>
      <c r="ALF305" s="11"/>
      <c r="ALG305" s="11"/>
      <c r="ALH305" s="11"/>
      <c r="ALI305" s="11"/>
      <c r="ALJ305" s="11"/>
      <c r="ALK305" s="11"/>
      <c r="ALL305" s="11"/>
      <c r="ALM305" s="11"/>
      <c r="ALN305" s="11"/>
      <c r="ALO305" s="11"/>
      <c r="ALP305" s="11"/>
      <c r="ALQ305" s="11"/>
      <c r="ALR305" s="11"/>
      <c r="ALS305" s="11"/>
      <c r="ALT305" s="11"/>
      <c r="ALU305" s="11"/>
      <c r="ALV305" s="11"/>
      <c r="ALW305" s="11"/>
      <c r="ALX305" s="11"/>
      <c r="ALY305" s="11"/>
      <c r="ALZ305" s="11"/>
      <c r="AMA305" s="11"/>
    </row>
    <row r="306" spans="1:1015" ht="12.75" customHeight="1">
      <c r="A306" s="9" t="s">
        <v>385</v>
      </c>
      <c r="B306" s="9" t="s">
        <v>385</v>
      </c>
      <c r="C306" s="9" t="s">
        <v>328</v>
      </c>
      <c r="D306" s="8"/>
      <c r="E306" s="9" t="s">
        <v>16</v>
      </c>
      <c r="F306" s="8" t="s">
        <v>17</v>
      </c>
      <c r="G306" s="8" t="s">
        <v>329</v>
      </c>
      <c r="H306" s="10">
        <v>274.16000000000003</v>
      </c>
      <c r="I306" s="10">
        <v>274.16000000000003</v>
      </c>
      <c r="J306" s="10">
        <v>274</v>
      </c>
      <c r="K306" s="10">
        <v>0</v>
      </c>
      <c r="L306" s="7">
        <v>0</v>
      </c>
      <c r="M306" s="10">
        <f t="shared" ref="M306:N311" si="44">L306</f>
        <v>0</v>
      </c>
      <c r="N306" s="10">
        <f t="shared" si="44"/>
        <v>0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  <c r="AKS306" s="11"/>
      <c r="AKT306" s="11"/>
      <c r="AKU306" s="11"/>
      <c r="AKV306" s="11"/>
      <c r="AKW306" s="11"/>
      <c r="AKX306" s="11"/>
      <c r="AKY306" s="11"/>
      <c r="AKZ306" s="11"/>
      <c r="ALA306" s="11"/>
      <c r="ALB306" s="11"/>
      <c r="ALC306" s="11"/>
      <c r="ALD306" s="11"/>
      <c r="ALE306" s="11"/>
      <c r="ALF306" s="11"/>
      <c r="ALG306" s="11"/>
      <c r="ALH306" s="11"/>
      <c r="ALI306" s="11"/>
      <c r="ALJ306" s="11"/>
      <c r="ALK306" s="11"/>
      <c r="ALL306" s="11"/>
      <c r="ALM306" s="11"/>
      <c r="ALN306" s="11"/>
      <c r="ALO306" s="11"/>
      <c r="ALP306" s="11"/>
      <c r="ALQ306" s="11"/>
      <c r="ALR306" s="11"/>
      <c r="ALS306" s="11"/>
      <c r="ALT306" s="11"/>
      <c r="ALU306" s="11"/>
      <c r="ALV306" s="11"/>
      <c r="ALW306" s="11"/>
      <c r="ALX306" s="11"/>
      <c r="ALY306" s="11"/>
      <c r="ALZ306" s="11"/>
      <c r="AMA306" s="11"/>
    </row>
    <row r="307" spans="1:1015" ht="12.75" customHeight="1">
      <c r="A307" s="9" t="s">
        <v>385</v>
      </c>
      <c r="B307" s="9" t="s">
        <v>385</v>
      </c>
      <c r="C307" s="9" t="s">
        <v>270</v>
      </c>
      <c r="D307" s="8"/>
      <c r="E307" s="9" t="s">
        <v>16</v>
      </c>
      <c r="F307" s="8" t="s">
        <v>17</v>
      </c>
      <c r="G307" s="8" t="s">
        <v>389</v>
      </c>
      <c r="H307" s="10">
        <v>548.29999999999995</v>
      </c>
      <c r="I307" s="10">
        <v>0</v>
      </c>
      <c r="J307" s="10">
        <v>300</v>
      </c>
      <c r="K307" s="10">
        <v>0</v>
      </c>
      <c r="L307" s="7">
        <v>300</v>
      </c>
      <c r="M307" s="10">
        <f t="shared" si="44"/>
        <v>300</v>
      </c>
      <c r="N307" s="10">
        <f t="shared" si="44"/>
        <v>300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  <c r="ABM307" s="11"/>
      <c r="ABN307" s="11"/>
      <c r="ABO307" s="11"/>
      <c r="ABP307" s="11"/>
      <c r="ABQ307" s="11"/>
      <c r="ABR307" s="11"/>
      <c r="ABS307" s="11"/>
      <c r="ABT307" s="11"/>
      <c r="ABU307" s="11"/>
      <c r="ABV307" s="11"/>
      <c r="ABW307" s="11"/>
      <c r="ABX307" s="11"/>
      <c r="ABY307" s="11"/>
      <c r="ABZ307" s="11"/>
      <c r="ACA307" s="11"/>
      <c r="ACB307" s="11"/>
      <c r="ACC307" s="11"/>
      <c r="ACD307" s="11"/>
      <c r="ACE307" s="11"/>
      <c r="ACF307" s="11"/>
      <c r="ACG307" s="11"/>
      <c r="ACH307" s="11"/>
      <c r="ACI307" s="11"/>
      <c r="ACJ307" s="11"/>
      <c r="ACK307" s="11"/>
      <c r="ACL307" s="11"/>
      <c r="ACM307" s="11"/>
      <c r="ACN307" s="11"/>
      <c r="ACO307" s="11"/>
      <c r="ACP307" s="11"/>
      <c r="ACQ307" s="11"/>
      <c r="ACR307" s="11"/>
      <c r="ACS307" s="11"/>
      <c r="ACT307" s="11"/>
      <c r="ACU307" s="11"/>
      <c r="ACV307" s="11"/>
      <c r="ACW307" s="11"/>
      <c r="ACX307" s="11"/>
      <c r="ACY307" s="11"/>
      <c r="ACZ307" s="11"/>
      <c r="ADA307" s="11"/>
      <c r="ADB307" s="11"/>
      <c r="ADC307" s="11"/>
      <c r="ADD307" s="11"/>
      <c r="ADE307" s="11"/>
      <c r="ADF307" s="11"/>
      <c r="ADG307" s="11"/>
      <c r="ADH307" s="11"/>
      <c r="ADI307" s="11"/>
      <c r="ADJ307" s="11"/>
      <c r="ADK307" s="11"/>
      <c r="ADL307" s="11"/>
      <c r="ADM307" s="11"/>
      <c r="ADN307" s="11"/>
      <c r="ADO307" s="11"/>
      <c r="ADP307" s="11"/>
      <c r="ADQ307" s="11"/>
      <c r="ADR307" s="11"/>
      <c r="ADS307" s="11"/>
      <c r="ADT307" s="11"/>
      <c r="ADU307" s="11"/>
      <c r="ADV307" s="11"/>
      <c r="ADW307" s="11"/>
      <c r="ADX307" s="11"/>
      <c r="ADY307" s="11"/>
      <c r="ADZ307" s="11"/>
      <c r="AEA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EM307" s="11"/>
      <c r="AEN307" s="11"/>
      <c r="AEO307" s="11"/>
      <c r="AEP307" s="11"/>
      <c r="AEQ307" s="11"/>
      <c r="AER307" s="11"/>
      <c r="AES307" s="11"/>
      <c r="AET307" s="11"/>
      <c r="AEU307" s="11"/>
      <c r="AEV307" s="11"/>
      <c r="AEW307" s="11"/>
      <c r="AEX307" s="11"/>
      <c r="AEY307" s="11"/>
      <c r="AEZ307" s="11"/>
      <c r="AFA307" s="11"/>
      <c r="AFB307" s="11"/>
      <c r="AFC307" s="11"/>
      <c r="AFD307" s="11"/>
      <c r="AFE307" s="11"/>
      <c r="AFF307" s="11"/>
      <c r="AFG307" s="11"/>
      <c r="AFH307" s="11"/>
      <c r="AFI307" s="11"/>
      <c r="AFJ307" s="11"/>
      <c r="AFK307" s="11"/>
      <c r="AFL307" s="11"/>
      <c r="AFM307" s="11"/>
      <c r="AFN307" s="11"/>
      <c r="AFO307" s="11"/>
      <c r="AFP307" s="11"/>
      <c r="AFQ307" s="11"/>
      <c r="AFR307" s="11"/>
      <c r="AFS307" s="11"/>
      <c r="AFT307" s="11"/>
      <c r="AFU307" s="11"/>
      <c r="AFV307" s="11"/>
      <c r="AFW307" s="11"/>
      <c r="AFX307" s="11"/>
      <c r="AFY307" s="11"/>
      <c r="AFZ307" s="11"/>
      <c r="AGA307" s="11"/>
      <c r="AGB307" s="11"/>
      <c r="AGC307" s="11"/>
      <c r="AGD307" s="11"/>
      <c r="AGE307" s="11"/>
      <c r="AGF307" s="11"/>
      <c r="AGG307" s="11"/>
      <c r="AGH307" s="11"/>
      <c r="AGI307" s="11"/>
      <c r="AGJ307" s="11"/>
      <c r="AGK307" s="11"/>
      <c r="AGL307" s="11"/>
      <c r="AGM307" s="11"/>
      <c r="AGN307" s="11"/>
      <c r="AGO307" s="11"/>
      <c r="AGP307" s="11"/>
      <c r="AGQ307" s="11"/>
      <c r="AGR307" s="11"/>
      <c r="AGS307" s="11"/>
      <c r="AGT307" s="11"/>
      <c r="AGU307" s="11"/>
      <c r="AGV307" s="11"/>
      <c r="AGW307" s="11"/>
      <c r="AGX307" s="11"/>
      <c r="AGY307" s="11"/>
      <c r="AGZ307" s="11"/>
      <c r="AHA307" s="11"/>
      <c r="AHB307" s="11"/>
      <c r="AHC307" s="11"/>
      <c r="AHD307" s="11"/>
      <c r="AHE307" s="11"/>
      <c r="AHF307" s="11"/>
      <c r="AHG307" s="11"/>
      <c r="AHH307" s="11"/>
      <c r="AHI307" s="11"/>
      <c r="AHJ307" s="11"/>
      <c r="AHK307" s="11"/>
      <c r="AHL307" s="11"/>
      <c r="AHM307" s="11"/>
      <c r="AHN307" s="11"/>
      <c r="AHO307" s="11"/>
      <c r="AHP307" s="11"/>
      <c r="AHQ307" s="11"/>
      <c r="AHR307" s="11"/>
      <c r="AHS307" s="11"/>
      <c r="AHT307" s="11"/>
      <c r="AHU307" s="11"/>
      <c r="AHV307" s="11"/>
      <c r="AHW307" s="11"/>
      <c r="AHX307" s="11"/>
      <c r="AHY307" s="11"/>
      <c r="AHZ307" s="11"/>
      <c r="AIA307" s="11"/>
      <c r="AIB307" s="11"/>
      <c r="AIC307" s="11"/>
      <c r="AID307" s="11"/>
      <c r="AIE307" s="11"/>
      <c r="AIF307" s="11"/>
      <c r="AIG307" s="11"/>
      <c r="AIH307" s="11"/>
      <c r="AII307" s="11"/>
      <c r="AIJ307" s="11"/>
      <c r="AIK307" s="11"/>
      <c r="AIL307" s="11"/>
      <c r="AIM307" s="11"/>
      <c r="AIN307" s="11"/>
      <c r="AIO307" s="11"/>
      <c r="AIP307" s="11"/>
      <c r="AIQ307" s="11"/>
      <c r="AIR307" s="11"/>
      <c r="AIS307" s="11"/>
      <c r="AIT307" s="11"/>
      <c r="AIU307" s="11"/>
      <c r="AIV307" s="11"/>
      <c r="AIW307" s="11"/>
      <c r="AIX307" s="11"/>
      <c r="AIY307" s="11"/>
      <c r="AIZ307" s="11"/>
      <c r="AJA307" s="11"/>
      <c r="AJB307" s="11"/>
      <c r="AJC307" s="11"/>
      <c r="AJD307" s="11"/>
      <c r="AJE307" s="11"/>
      <c r="AJF307" s="11"/>
      <c r="AJG307" s="11"/>
      <c r="AJH307" s="11"/>
      <c r="AJI307" s="11"/>
      <c r="AJJ307" s="11"/>
      <c r="AJK307" s="11"/>
      <c r="AJL307" s="11"/>
      <c r="AJM307" s="11"/>
      <c r="AJN307" s="11"/>
      <c r="AJO307" s="11"/>
      <c r="AJP307" s="11"/>
      <c r="AJQ307" s="11"/>
      <c r="AJR307" s="11"/>
      <c r="AJS307" s="11"/>
      <c r="AJT307" s="11"/>
      <c r="AJU307" s="11"/>
      <c r="AJV307" s="11"/>
      <c r="AJW307" s="11"/>
      <c r="AJX307" s="11"/>
      <c r="AJY307" s="11"/>
      <c r="AJZ307" s="11"/>
      <c r="AKA307" s="11"/>
      <c r="AKB307" s="11"/>
      <c r="AKC307" s="11"/>
      <c r="AKD307" s="11"/>
      <c r="AKE307" s="11"/>
      <c r="AKF307" s="11"/>
      <c r="AKG307" s="11"/>
      <c r="AKH307" s="11"/>
      <c r="AKI307" s="11"/>
      <c r="AKJ307" s="11"/>
      <c r="AKK307" s="11"/>
      <c r="AKL307" s="11"/>
      <c r="AKM307" s="11"/>
      <c r="AKN307" s="11"/>
      <c r="AKO307" s="11"/>
      <c r="AKP307" s="11"/>
      <c r="AKQ307" s="11"/>
      <c r="AKR307" s="11"/>
      <c r="AKS307" s="11"/>
      <c r="AKT307" s="11"/>
      <c r="AKU307" s="11"/>
      <c r="AKV307" s="11"/>
      <c r="AKW307" s="11"/>
      <c r="AKX307" s="11"/>
      <c r="AKY307" s="11"/>
      <c r="AKZ307" s="11"/>
      <c r="ALA307" s="11"/>
      <c r="ALB307" s="11"/>
      <c r="ALC307" s="11"/>
      <c r="ALD307" s="11"/>
      <c r="ALE307" s="11"/>
      <c r="ALF307" s="11"/>
      <c r="ALG307" s="11"/>
      <c r="ALH307" s="11"/>
      <c r="ALI307" s="11"/>
      <c r="ALJ307" s="11"/>
      <c r="ALK307" s="11"/>
      <c r="ALL307" s="11"/>
      <c r="ALM307" s="11"/>
      <c r="ALN307" s="11"/>
      <c r="ALO307" s="11"/>
      <c r="ALP307" s="11"/>
      <c r="ALQ307" s="11"/>
      <c r="ALR307" s="11"/>
      <c r="ALS307" s="11"/>
      <c r="ALT307" s="11"/>
      <c r="ALU307" s="11"/>
      <c r="ALV307" s="11"/>
      <c r="ALW307" s="11"/>
      <c r="ALX307" s="11"/>
      <c r="ALY307" s="11"/>
      <c r="ALZ307" s="11"/>
      <c r="AMA307" s="11"/>
    </row>
    <row r="308" spans="1:1015" ht="12.75" customHeight="1">
      <c r="A308" s="9" t="s">
        <v>385</v>
      </c>
      <c r="B308" s="9" t="s">
        <v>385</v>
      </c>
      <c r="C308" s="9" t="s">
        <v>250</v>
      </c>
      <c r="D308" s="8"/>
      <c r="E308" s="9" t="s">
        <v>16</v>
      </c>
      <c r="F308" s="8" t="s">
        <v>17</v>
      </c>
      <c r="G308" s="8" t="s">
        <v>390</v>
      </c>
      <c r="H308" s="10">
        <v>130.15</v>
      </c>
      <c r="I308" s="10">
        <v>111.42</v>
      </c>
      <c r="J308" s="10">
        <v>1430</v>
      </c>
      <c r="K308" s="10">
        <v>1327.05</v>
      </c>
      <c r="L308" s="7">
        <f>2000-L296-L297-L306</f>
        <v>1382</v>
      </c>
      <c r="M308" s="10">
        <f t="shared" si="44"/>
        <v>1382</v>
      </c>
      <c r="N308" s="10">
        <f t="shared" si="44"/>
        <v>1382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  <c r="ABM308" s="11"/>
      <c r="ABN308" s="11"/>
      <c r="ABO308" s="11"/>
      <c r="ABP308" s="11"/>
      <c r="ABQ308" s="11"/>
      <c r="ABR308" s="11"/>
      <c r="ABS308" s="11"/>
      <c r="ABT308" s="11"/>
      <c r="ABU308" s="11"/>
      <c r="ABV308" s="11"/>
      <c r="ABW308" s="11"/>
      <c r="ABX308" s="11"/>
      <c r="ABY308" s="11"/>
      <c r="ABZ308" s="11"/>
      <c r="ACA308" s="11"/>
      <c r="ACB308" s="11"/>
      <c r="ACC308" s="11"/>
      <c r="ACD308" s="11"/>
      <c r="ACE308" s="11"/>
      <c r="ACF308" s="11"/>
      <c r="ACG308" s="11"/>
      <c r="ACH308" s="11"/>
      <c r="ACI308" s="11"/>
      <c r="ACJ308" s="11"/>
      <c r="ACK308" s="11"/>
      <c r="ACL308" s="11"/>
      <c r="ACM308" s="11"/>
      <c r="ACN308" s="11"/>
      <c r="ACO308" s="11"/>
      <c r="ACP308" s="11"/>
      <c r="ACQ308" s="11"/>
      <c r="ACR308" s="11"/>
      <c r="ACS308" s="11"/>
      <c r="ACT308" s="11"/>
      <c r="ACU308" s="11"/>
      <c r="ACV308" s="11"/>
      <c r="ACW308" s="11"/>
      <c r="ACX308" s="11"/>
      <c r="ACY308" s="11"/>
      <c r="ACZ308" s="11"/>
      <c r="ADA308" s="11"/>
      <c r="ADB308" s="11"/>
      <c r="ADC308" s="11"/>
      <c r="ADD308" s="11"/>
      <c r="ADE308" s="11"/>
      <c r="ADF308" s="11"/>
      <c r="ADG308" s="11"/>
      <c r="ADH308" s="11"/>
      <c r="ADI308" s="11"/>
      <c r="ADJ308" s="11"/>
      <c r="ADK308" s="11"/>
      <c r="ADL308" s="11"/>
      <c r="ADM308" s="11"/>
      <c r="ADN308" s="11"/>
      <c r="ADO308" s="11"/>
      <c r="ADP308" s="11"/>
      <c r="ADQ308" s="11"/>
      <c r="ADR308" s="11"/>
      <c r="ADS308" s="11"/>
      <c r="ADT308" s="11"/>
      <c r="ADU308" s="11"/>
      <c r="ADV308" s="11"/>
      <c r="ADW308" s="11"/>
      <c r="ADX308" s="11"/>
      <c r="ADY308" s="11"/>
      <c r="ADZ308" s="11"/>
      <c r="AEA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EM308" s="11"/>
      <c r="AEN308" s="11"/>
      <c r="AEO308" s="11"/>
      <c r="AEP308" s="11"/>
      <c r="AEQ308" s="11"/>
      <c r="AER308" s="11"/>
      <c r="AES308" s="11"/>
      <c r="AET308" s="11"/>
      <c r="AEU308" s="11"/>
      <c r="AEV308" s="11"/>
      <c r="AEW308" s="11"/>
      <c r="AEX308" s="11"/>
      <c r="AEY308" s="11"/>
      <c r="AEZ308" s="11"/>
      <c r="AFA308" s="11"/>
      <c r="AFB308" s="11"/>
      <c r="AFC308" s="11"/>
      <c r="AFD308" s="11"/>
      <c r="AFE308" s="11"/>
      <c r="AFF308" s="11"/>
      <c r="AFG308" s="11"/>
      <c r="AFH308" s="11"/>
      <c r="AFI308" s="11"/>
      <c r="AFJ308" s="11"/>
      <c r="AFK308" s="11"/>
      <c r="AFL308" s="11"/>
      <c r="AFM308" s="11"/>
      <c r="AFN308" s="11"/>
      <c r="AFO308" s="11"/>
      <c r="AFP308" s="11"/>
      <c r="AFQ308" s="11"/>
      <c r="AFR308" s="11"/>
      <c r="AFS308" s="11"/>
      <c r="AFT308" s="11"/>
      <c r="AFU308" s="11"/>
      <c r="AFV308" s="11"/>
      <c r="AFW308" s="11"/>
      <c r="AFX308" s="11"/>
      <c r="AFY308" s="11"/>
      <c r="AFZ308" s="11"/>
      <c r="AGA308" s="11"/>
      <c r="AGB308" s="11"/>
      <c r="AGC308" s="11"/>
      <c r="AGD308" s="11"/>
      <c r="AGE308" s="11"/>
      <c r="AGF308" s="11"/>
      <c r="AGG308" s="11"/>
      <c r="AGH308" s="11"/>
      <c r="AGI308" s="11"/>
      <c r="AGJ308" s="11"/>
      <c r="AGK308" s="11"/>
      <c r="AGL308" s="11"/>
      <c r="AGM308" s="11"/>
      <c r="AGN308" s="11"/>
      <c r="AGO308" s="11"/>
      <c r="AGP308" s="11"/>
      <c r="AGQ308" s="11"/>
      <c r="AGR308" s="11"/>
      <c r="AGS308" s="11"/>
      <c r="AGT308" s="11"/>
      <c r="AGU308" s="11"/>
      <c r="AGV308" s="11"/>
      <c r="AGW308" s="11"/>
      <c r="AGX308" s="11"/>
      <c r="AGY308" s="11"/>
      <c r="AGZ308" s="11"/>
      <c r="AHA308" s="11"/>
      <c r="AHB308" s="11"/>
      <c r="AHC308" s="11"/>
      <c r="AHD308" s="11"/>
      <c r="AHE308" s="11"/>
      <c r="AHF308" s="11"/>
      <c r="AHG308" s="11"/>
      <c r="AHH308" s="11"/>
      <c r="AHI308" s="11"/>
      <c r="AHJ308" s="11"/>
      <c r="AHK308" s="11"/>
      <c r="AHL308" s="11"/>
      <c r="AHM308" s="11"/>
      <c r="AHN308" s="11"/>
      <c r="AHO308" s="11"/>
      <c r="AHP308" s="11"/>
      <c r="AHQ308" s="11"/>
      <c r="AHR308" s="11"/>
      <c r="AHS308" s="11"/>
      <c r="AHT308" s="11"/>
      <c r="AHU308" s="11"/>
      <c r="AHV308" s="11"/>
      <c r="AHW308" s="11"/>
      <c r="AHX308" s="11"/>
      <c r="AHY308" s="11"/>
      <c r="AHZ308" s="11"/>
      <c r="AIA308" s="11"/>
      <c r="AIB308" s="11"/>
      <c r="AIC308" s="11"/>
      <c r="AID308" s="11"/>
      <c r="AIE308" s="11"/>
      <c r="AIF308" s="11"/>
      <c r="AIG308" s="11"/>
      <c r="AIH308" s="11"/>
      <c r="AII308" s="11"/>
      <c r="AIJ308" s="11"/>
      <c r="AIK308" s="11"/>
      <c r="AIL308" s="11"/>
      <c r="AIM308" s="11"/>
      <c r="AIN308" s="11"/>
      <c r="AIO308" s="11"/>
      <c r="AIP308" s="11"/>
      <c r="AIQ308" s="11"/>
      <c r="AIR308" s="11"/>
      <c r="AIS308" s="11"/>
      <c r="AIT308" s="11"/>
      <c r="AIU308" s="11"/>
      <c r="AIV308" s="11"/>
      <c r="AIW308" s="11"/>
      <c r="AIX308" s="11"/>
      <c r="AIY308" s="11"/>
      <c r="AIZ308" s="11"/>
      <c r="AJA308" s="11"/>
      <c r="AJB308" s="11"/>
      <c r="AJC308" s="11"/>
      <c r="AJD308" s="11"/>
      <c r="AJE308" s="11"/>
      <c r="AJF308" s="11"/>
      <c r="AJG308" s="11"/>
      <c r="AJH308" s="11"/>
      <c r="AJI308" s="11"/>
      <c r="AJJ308" s="11"/>
      <c r="AJK308" s="11"/>
      <c r="AJL308" s="11"/>
      <c r="AJM308" s="11"/>
      <c r="AJN308" s="11"/>
      <c r="AJO308" s="11"/>
      <c r="AJP308" s="11"/>
      <c r="AJQ308" s="11"/>
      <c r="AJR308" s="11"/>
      <c r="AJS308" s="11"/>
      <c r="AJT308" s="11"/>
      <c r="AJU308" s="11"/>
      <c r="AJV308" s="11"/>
      <c r="AJW308" s="11"/>
      <c r="AJX308" s="11"/>
      <c r="AJY308" s="11"/>
      <c r="AJZ308" s="11"/>
      <c r="AKA308" s="11"/>
      <c r="AKB308" s="11"/>
      <c r="AKC308" s="11"/>
      <c r="AKD308" s="11"/>
      <c r="AKE308" s="11"/>
      <c r="AKF308" s="11"/>
      <c r="AKG308" s="11"/>
      <c r="AKH308" s="11"/>
      <c r="AKI308" s="11"/>
      <c r="AKJ308" s="11"/>
      <c r="AKK308" s="11"/>
      <c r="AKL308" s="11"/>
      <c r="AKM308" s="11"/>
      <c r="AKN308" s="11"/>
      <c r="AKO308" s="11"/>
      <c r="AKP308" s="11"/>
      <c r="AKQ308" s="11"/>
      <c r="AKR308" s="11"/>
      <c r="AKS308" s="11"/>
      <c r="AKT308" s="11"/>
      <c r="AKU308" s="11"/>
      <c r="AKV308" s="11"/>
      <c r="AKW308" s="11"/>
      <c r="AKX308" s="11"/>
      <c r="AKY308" s="11"/>
      <c r="AKZ308" s="11"/>
      <c r="ALA308" s="11"/>
      <c r="ALB308" s="11"/>
      <c r="ALC308" s="11"/>
      <c r="ALD308" s="11"/>
      <c r="ALE308" s="11"/>
      <c r="ALF308" s="11"/>
      <c r="ALG308" s="11"/>
      <c r="ALH308" s="11"/>
      <c r="ALI308" s="11"/>
      <c r="ALJ308" s="11"/>
      <c r="ALK308" s="11"/>
      <c r="ALL308" s="11"/>
      <c r="ALM308" s="11"/>
      <c r="ALN308" s="11"/>
      <c r="ALO308" s="11"/>
      <c r="ALP308" s="11"/>
      <c r="ALQ308" s="11"/>
      <c r="ALR308" s="11"/>
      <c r="ALS308" s="11"/>
      <c r="ALT308" s="11"/>
      <c r="ALU308" s="11"/>
      <c r="ALV308" s="11"/>
      <c r="ALW308" s="11"/>
      <c r="ALX308" s="11"/>
      <c r="ALY308" s="11"/>
      <c r="ALZ308" s="11"/>
      <c r="AMA308" s="11"/>
    </row>
    <row r="309" spans="1:1015" ht="12.75" customHeight="1">
      <c r="A309" s="9" t="s">
        <v>385</v>
      </c>
      <c r="B309" s="9" t="s">
        <v>385</v>
      </c>
      <c r="C309" s="9" t="s">
        <v>305</v>
      </c>
      <c r="D309" s="8"/>
      <c r="E309" s="9" t="s">
        <v>16</v>
      </c>
      <c r="F309" s="8" t="s">
        <v>17</v>
      </c>
      <c r="G309" s="8" t="s">
        <v>391</v>
      </c>
      <c r="H309" s="10">
        <v>280</v>
      </c>
      <c r="I309" s="10">
        <v>160</v>
      </c>
      <c r="J309" s="10">
        <v>600</v>
      </c>
      <c r="K309" s="10">
        <v>270</v>
      </c>
      <c r="L309" s="7">
        <v>600</v>
      </c>
      <c r="M309" s="10">
        <f t="shared" si="44"/>
        <v>600</v>
      </c>
      <c r="N309" s="10">
        <f t="shared" si="44"/>
        <v>600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  <c r="AKS309" s="11"/>
      <c r="AKT309" s="11"/>
      <c r="AKU309" s="11"/>
      <c r="AKV309" s="11"/>
      <c r="AKW309" s="11"/>
      <c r="AKX309" s="11"/>
      <c r="AKY309" s="11"/>
      <c r="AKZ309" s="11"/>
      <c r="ALA309" s="11"/>
      <c r="ALB309" s="11"/>
      <c r="ALC309" s="11"/>
      <c r="ALD309" s="11"/>
      <c r="ALE309" s="11"/>
      <c r="ALF309" s="11"/>
      <c r="ALG309" s="11"/>
      <c r="ALH309" s="11"/>
      <c r="ALI309" s="11"/>
      <c r="ALJ309" s="11"/>
      <c r="ALK309" s="11"/>
      <c r="ALL309" s="11"/>
      <c r="ALM309" s="11"/>
      <c r="ALN309" s="11"/>
      <c r="ALO309" s="11"/>
      <c r="ALP309" s="11"/>
      <c r="ALQ309" s="11"/>
      <c r="ALR309" s="11"/>
      <c r="ALS309" s="11"/>
      <c r="ALT309" s="11"/>
      <c r="ALU309" s="11"/>
      <c r="ALV309" s="11"/>
      <c r="ALW309" s="11"/>
      <c r="ALX309" s="11"/>
      <c r="ALY309" s="11"/>
      <c r="ALZ309" s="11"/>
      <c r="AMA309" s="11"/>
    </row>
    <row r="310" spans="1:1015" ht="12.75" customHeight="1">
      <c r="A310" s="9" t="s">
        <v>385</v>
      </c>
      <c r="B310" s="9" t="s">
        <v>385</v>
      </c>
      <c r="C310" s="9" t="s">
        <v>333</v>
      </c>
      <c r="D310" s="8"/>
      <c r="E310" s="9" t="s">
        <v>16</v>
      </c>
      <c r="F310" s="8" t="s">
        <v>17</v>
      </c>
      <c r="G310" s="8" t="s">
        <v>392</v>
      </c>
      <c r="H310" s="10">
        <v>0</v>
      </c>
      <c r="I310" s="10">
        <v>0</v>
      </c>
      <c r="J310" s="10">
        <v>1000</v>
      </c>
      <c r="K310" s="10">
        <v>1089.42</v>
      </c>
      <c r="L310" s="7">
        <v>1000</v>
      </c>
      <c r="M310" s="10">
        <f t="shared" si="44"/>
        <v>1000</v>
      </c>
      <c r="N310" s="10">
        <f t="shared" si="44"/>
        <v>1000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  <c r="ABM310" s="11"/>
      <c r="ABN310" s="11"/>
      <c r="ABO310" s="11"/>
      <c r="ABP310" s="11"/>
      <c r="ABQ310" s="11"/>
      <c r="ABR310" s="11"/>
      <c r="ABS310" s="11"/>
      <c r="ABT310" s="11"/>
      <c r="ABU310" s="11"/>
      <c r="ABV310" s="11"/>
      <c r="ABW310" s="11"/>
      <c r="ABX310" s="11"/>
      <c r="ABY310" s="11"/>
      <c r="ABZ310" s="11"/>
      <c r="ACA310" s="11"/>
      <c r="ACB310" s="11"/>
      <c r="ACC310" s="11"/>
      <c r="ACD310" s="11"/>
      <c r="ACE310" s="11"/>
      <c r="ACF310" s="11"/>
      <c r="ACG310" s="11"/>
      <c r="ACH310" s="11"/>
      <c r="ACI310" s="11"/>
      <c r="ACJ310" s="11"/>
      <c r="ACK310" s="11"/>
      <c r="ACL310" s="11"/>
      <c r="ACM310" s="11"/>
      <c r="ACN310" s="11"/>
      <c r="ACO310" s="11"/>
      <c r="ACP310" s="11"/>
      <c r="ACQ310" s="11"/>
      <c r="ACR310" s="11"/>
      <c r="ACS310" s="11"/>
      <c r="ACT310" s="11"/>
      <c r="ACU310" s="11"/>
      <c r="ACV310" s="11"/>
      <c r="ACW310" s="11"/>
      <c r="ACX310" s="11"/>
      <c r="ACY310" s="11"/>
      <c r="ACZ310" s="11"/>
      <c r="ADA310" s="11"/>
      <c r="ADB310" s="11"/>
      <c r="ADC310" s="11"/>
      <c r="ADD310" s="11"/>
      <c r="ADE310" s="11"/>
      <c r="ADF310" s="11"/>
      <c r="ADG310" s="11"/>
      <c r="ADH310" s="11"/>
      <c r="ADI310" s="11"/>
      <c r="ADJ310" s="11"/>
      <c r="ADK310" s="11"/>
      <c r="ADL310" s="11"/>
      <c r="ADM310" s="11"/>
      <c r="ADN310" s="11"/>
      <c r="ADO310" s="11"/>
      <c r="ADP310" s="11"/>
      <c r="ADQ310" s="11"/>
      <c r="ADR310" s="11"/>
      <c r="ADS310" s="11"/>
      <c r="ADT310" s="11"/>
      <c r="ADU310" s="11"/>
      <c r="ADV310" s="11"/>
      <c r="ADW310" s="11"/>
      <c r="ADX310" s="11"/>
      <c r="ADY310" s="11"/>
      <c r="ADZ310" s="11"/>
      <c r="AEA310" s="11"/>
      <c r="AEB310" s="11"/>
      <c r="AEC310" s="11"/>
      <c r="AED310" s="11"/>
      <c r="AEE310" s="11"/>
      <c r="AEF310" s="11"/>
      <c r="AEG310" s="11"/>
      <c r="AEH310" s="11"/>
      <c r="AEI310" s="11"/>
      <c r="AEJ310" s="11"/>
      <c r="AEK310" s="11"/>
      <c r="AEL310" s="11"/>
      <c r="AEM310" s="11"/>
      <c r="AEN310" s="11"/>
      <c r="AEO310" s="11"/>
      <c r="AEP310" s="11"/>
      <c r="AEQ310" s="11"/>
      <c r="AER310" s="11"/>
      <c r="AES310" s="11"/>
      <c r="AET310" s="11"/>
      <c r="AEU310" s="11"/>
      <c r="AEV310" s="11"/>
      <c r="AEW310" s="11"/>
      <c r="AEX310" s="11"/>
      <c r="AEY310" s="11"/>
      <c r="AEZ310" s="11"/>
      <c r="AFA310" s="11"/>
      <c r="AFB310" s="11"/>
      <c r="AFC310" s="11"/>
      <c r="AFD310" s="11"/>
      <c r="AFE310" s="11"/>
      <c r="AFF310" s="11"/>
      <c r="AFG310" s="11"/>
      <c r="AFH310" s="11"/>
      <c r="AFI310" s="11"/>
      <c r="AFJ310" s="11"/>
      <c r="AFK310" s="11"/>
      <c r="AFL310" s="11"/>
      <c r="AFM310" s="11"/>
      <c r="AFN310" s="11"/>
      <c r="AFO310" s="11"/>
      <c r="AFP310" s="11"/>
      <c r="AFQ310" s="11"/>
      <c r="AFR310" s="11"/>
      <c r="AFS310" s="11"/>
      <c r="AFT310" s="11"/>
      <c r="AFU310" s="11"/>
      <c r="AFV310" s="11"/>
      <c r="AFW310" s="11"/>
      <c r="AFX310" s="11"/>
      <c r="AFY310" s="11"/>
      <c r="AFZ310" s="11"/>
      <c r="AGA310" s="11"/>
      <c r="AGB310" s="11"/>
      <c r="AGC310" s="11"/>
      <c r="AGD310" s="11"/>
      <c r="AGE310" s="11"/>
      <c r="AGF310" s="11"/>
      <c r="AGG310" s="11"/>
      <c r="AGH310" s="11"/>
      <c r="AGI310" s="11"/>
      <c r="AGJ310" s="11"/>
      <c r="AGK310" s="11"/>
      <c r="AGL310" s="11"/>
      <c r="AGM310" s="11"/>
      <c r="AGN310" s="11"/>
      <c r="AGO310" s="11"/>
      <c r="AGP310" s="11"/>
      <c r="AGQ310" s="11"/>
      <c r="AGR310" s="11"/>
      <c r="AGS310" s="11"/>
      <c r="AGT310" s="11"/>
      <c r="AGU310" s="11"/>
      <c r="AGV310" s="11"/>
      <c r="AGW310" s="11"/>
      <c r="AGX310" s="11"/>
      <c r="AGY310" s="11"/>
      <c r="AGZ310" s="11"/>
      <c r="AHA310" s="11"/>
      <c r="AHB310" s="11"/>
      <c r="AHC310" s="11"/>
      <c r="AHD310" s="11"/>
      <c r="AHE310" s="11"/>
      <c r="AHF310" s="11"/>
      <c r="AHG310" s="11"/>
      <c r="AHH310" s="11"/>
      <c r="AHI310" s="11"/>
      <c r="AHJ310" s="11"/>
      <c r="AHK310" s="11"/>
      <c r="AHL310" s="11"/>
      <c r="AHM310" s="11"/>
      <c r="AHN310" s="11"/>
      <c r="AHO310" s="11"/>
      <c r="AHP310" s="11"/>
      <c r="AHQ310" s="11"/>
      <c r="AHR310" s="11"/>
      <c r="AHS310" s="11"/>
      <c r="AHT310" s="11"/>
      <c r="AHU310" s="11"/>
      <c r="AHV310" s="11"/>
      <c r="AHW310" s="11"/>
      <c r="AHX310" s="11"/>
      <c r="AHY310" s="11"/>
      <c r="AHZ310" s="11"/>
      <c r="AIA310" s="11"/>
      <c r="AIB310" s="11"/>
      <c r="AIC310" s="11"/>
      <c r="AID310" s="11"/>
      <c r="AIE310" s="11"/>
      <c r="AIF310" s="11"/>
      <c r="AIG310" s="11"/>
      <c r="AIH310" s="11"/>
      <c r="AII310" s="11"/>
      <c r="AIJ310" s="11"/>
      <c r="AIK310" s="11"/>
      <c r="AIL310" s="11"/>
      <c r="AIM310" s="11"/>
      <c r="AIN310" s="11"/>
      <c r="AIO310" s="11"/>
      <c r="AIP310" s="11"/>
      <c r="AIQ310" s="11"/>
      <c r="AIR310" s="11"/>
      <c r="AIS310" s="11"/>
      <c r="AIT310" s="11"/>
      <c r="AIU310" s="11"/>
      <c r="AIV310" s="11"/>
      <c r="AIW310" s="11"/>
      <c r="AIX310" s="11"/>
      <c r="AIY310" s="11"/>
      <c r="AIZ310" s="11"/>
      <c r="AJA310" s="11"/>
      <c r="AJB310" s="11"/>
      <c r="AJC310" s="11"/>
      <c r="AJD310" s="11"/>
      <c r="AJE310" s="11"/>
      <c r="AJF310" s="11"/>
      <c r="AJG310" s="11"/>
      <c r="AJH310" s="11"/>
      <c r="AJI310" s="11"/>
      <c r="AJJ310" s="11"/>
      <c r="AJK310" s="11"/>
      <c r="AJL310" s="11"/>
      <c r="AJM310" s="11"/>
      <c r="AJN310" s="11"/>
      <c r="AJO310" s="11"/>
      <c r="AJP310" s="11"/>
      <c r="AJQ310" s="11"/>
      <c r="AJR310" s="11"/>
      <c r="AJS310" s="11"/>
      <c r="AJT310" s="11"/>
      <c r="AJU310" s="11"/>
      <c r="AJV310" s="11"/>
      <c r="AJW310" s="11"/>
      <c r="AJX310" s="11"/>
      <c r="AJY310" s="11"/>
      <c r="AJZ310" s="11"/>
      <c r="AKA310" s="11"/>
      <c r="AKB310" s="11"/>
      <c r="AKC310" s="11"/>
      <c r="AKD310" s="11"/>
      <c r="AKE310" s="11"/>
      <c r="AKF310" s="11"/>
      <c r="AKG310" s="11"/>
      <c r="AKH310" s="11"/>
      <c r="AKI310" s="11"/>
      <c r="AKJ310" s="11"/>
      <c r="AKK310" s="11"/>
      <c r="AKL310" s="11"/>
      <c r="AKM310" s="11"/>
      <c r="AKN310" s="11"/>
      <c r="AKO310" s="11"/>
      <c r="AKP310" s="11"/>
      <c r="AKQ310" s="11"/>
      <c r="AKR310" s="11"/>
      <c r="AKS310" s="11"/>
      <c r="AKT310" s="11"/>
      <c r="AKU310" s="11"/>
      <c r="AKV310" s="11"/>
      <c r="AKW310" s="11"/>
      <c r="AKX310" s="11"/>
      <c r="AKY310" s="11"/>
      <c r="AKZ310" s="11"/>
      <c r="ALA310" s="11"/>
      <c r="ALB310" s="11"/>
      <c r="ALC310" s="11"/>
      <c r="ALD310" s="11"/>
      <c r="ALE310" s="11"/>
      <c r="ALF310" s="11"/>
      <c r="ALG310" s="11"/>
      <c r="ALH310" s="11"/>
      <c r="ALI310" s="11"/>
      <c r="ALJ310" s="11"/>
      <c r="ALK310" s="11"/>
      <c r="ALL310" s="11"/>
      <c r="ALM310" s="11"/>
      <c r="ALN310" s="11"/>
      <c r="ALO310" s="11"/>
      <c r="ALP310" s="11"/>
      <c r="ALQ310" s="11"/>
      <c r="ALR310" s="11"/>
      <c r="ALS310" s="11"/>
      <c r="ALT310" s="11"/>
      <c r="ALU310" s="11"/>
      <c r="ALV310" s="11"/>
      <c r="ALW310" s="11"/>
      <c r="ALX310" s="11"/>
      <c r="ALY310" s="11"/>
      <c r="ALZ310" s="11"/>
      <c r="AMA310" s="11"/>
    </row>
    <row r="311" spans="1:1015" s="11" customFormat="1" ht="12.75" customHeight="1">
      <c r="A311" s="9" t="s">
        <v>385</v>
      </c>
      <c r="B311" s="9" t="s">
        <v>385</v>
      </c>
      <c r="C311" s="9" t="s">
        <v>210</v>
      </c>
      <c r="D311" s="8"/>
      <c r="E311" s="9" t="s">
        <v>16</v>
      </c>
      <c r="F311" s="8" t="s">
        <v>17</v>
      </c>
      <c r="G311" s="8" t="s">
        <v>211</v>
      </c>
      <c r="H311" s="10">
        <v>80.92</v>
      </c>
      <c r="I311" s="10">
        <v>0</v>
      </c>
      <c r="J311" s="10">
        <v>1000</v>
      </c>
      <c r="K311" s="10">
        <v>92.68</v>
      </c>
      <c r="L311" s="7">
        <v>550</v>
      </c>
      <c r="M311" s="10">
        <f t="shared" si="44"/>
        <v>550</v>
      </c>
      <c r="N311" s="10">
        <f t="shared" si="44"/>
        <v>550</v>
      </c>
    </row>
    <row r="312" spans="1:1015" s="11" customFormat="1" ht="12.75" customHeight="1">
      <c r="A312" s="9" t="s">
        <v>385</v>
      </c>
      <c r="B312" s="9" t="s">
        <v>385</v>
      </c>
      <c r="C312" s="9" t="s">
        <v>200</v>
      </c>
      <c r="D312" s="8"/>
      <c r="E312" s="9" t="s">
        <v>16</v>
      </c>
      <c r="F312" s="8" t="s">
        <v>17</v>
      </c>
      <c r="G312" s="8" t="s">
        <v>246</v>
      </c>
      <c r="H312" s="10">
        <v>0</v>
      </c>
      <c r="I312" s="10">
        <v>0</v>
      </c>
      <c r="J312" s="10">
        <v>0</v>
      </c>
      <c r="K312" s="10">
        <v>330</v>
      </c>
      <c r="L312" s="7">
        <v>330</v>
      </c>
      <c r="M312" s="10">
        <v>0</v>
      </c>
      <c r="N312" s="10">
        <v>0</v>
      </c>
    </row>
    <row r="313" spans="1:1015" s="11" customFormat="1" ht="12.75" customHeight="1">
      <c r="A313" s="9" t="s">
        <v>385</v>
      </c>
      <c r="B313" s="9" t="s">
        <v>385</v>
      </c>
      <c r="C313" s="9" t="s">
        <v>276</v>
      </c>
      <c r="D313" s="8"/>
      <c r="E313" s="9" t="s">
        <v>16</v>
      </c>
      <c r="F313" s="8" t="s">
        <v>17</v>
      </c>
      <c r="G313" s="8" t="s">
        <v>393</v>
      </c>
      <c r="H313" s="10">
        <v>0</v>
      </c>
      <c r="I313" s="10">
        <v>0</v>
      </c>
      <c r="J313" s="10">
        <v>0</v>
      </c>
      <c r="K313" s="10">
        <v>0</v>
      </c>
      <c r="L313" s="7">
        <v>120</v>
      </c>
      <c r="M313" s="10">
        <f>L313</f>
        <v>120</v>
      </c>
      <c r="N313" s="10">
        <f>M313</f>
        <v>120</v>
      </c>
    </row>
    <row r="314" spans="1:1015" ht="12.75" customHeight="1">
      <c r="A314" s="9" t="s">
        <v>385</v>
      </c>
      <c r="B314" s="9" t="s">
        <v>385</v>
      </c>
      <c r="C314" s="9" t="s">
        <v>394</v>
      </c>
      <c r="D314" s="8"/>
      <c r="E314" s="9" t="s">
        <v>16</v>
      </c>
      <c r="F314" s="8" t="s">
        <v>99</v>
      </c>
      <c r="G314" s="8" t="s">
        <v>395</v>
      </c>
      <c r="H314" s="10">
        <v>0</v>
      </c>
      <c r="I314" s="10">
        <v>3080</v>
      </c>
      <c r="J314" s="10">
        <v>0</v>
      </c>
      <c r="K314" s="10">
        <v>0</v>
      </c>
      <c r="L314" s="7">
        <v>0</v>
      </c>
      <c r="M314" s="10">
        <v>0</v>
      </c>
      <c r="N314" s="10">
        <v>0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  <c r="AFS314" s="11"/>
      <c r="AFT314" s="11"/>
      <c r="AFU314" s="11"/>
      <c r="AFV314" s="11"/>
      <c r="AFW314" s="11"/>
      <c r="AFX314" s="11"/>
      <c r="AFY314" s="11"/>
      <c r="AFZ314" s="11"/>
      <c r="AGA314" s="11"/>
      <c r="AGB314" s="11"/>
      <c r="AGC314" s="11"/>
      <c r="AGD314" s="11"/>
      <c r="AGE314" s="11"/>
      <c r="AGF314" s="11"/>
      <c r="AGG314" s="11"/>
      <c r="AGH314" s="11"/>
      <c r="AGI314" s="11"/>
      <c r="AGJ314" s="11"/>
      <c r="AGK314" s="11"/>
      <c r="AGL314" s="11"/>
      <c r="AGM314" s="11"/>
      <c r="AGN314" s="11"/>
      <c r="AGO314" s="11"/>
      <c r="AGP314" s="11"/>
      <c r="AGQ314" s="11"/>
      <c r="AGR314" s="11"/>
      <c r="AGS314" s="11"/>
      <c r="AGT314" s="11"/>
      <c r="AGU314" s="11"/>
      <c r="AGV314" s="11"/>
      <c r="AGW314" s="11"/>
      <c r="AGX314" s="11"/>
      <c r="AGY314" s="11"/>
      <c r="AGZ314" s="11"/>
      <c r="AHA314" s="11"/>
      <c r="AHB314" s="11"/>
      <c r="AHC314" s="11"/>
      <c r="AHD314" s="11"/>
      <c r="AHE314" s="11"/>
      <c r="AHF314" s="11"/>
      <c r="AHG314" s="11"/>
      <c r="AHH314" s="11"/>
      <c r="AHI314" s="11"/>
      <c r="AHJ314" s="11"/>
      <c r="AHK314" s="11"/>
      <c r="AHL314" s="11"/>
      <c r="AHM314" s="11"/>
      <c r="AHN314" s="11"/>
      <c r="AHO314" s="11"/>
      <c r="AHP314" s="11"/>
      <c r="AHQ314" s="11"/>
      <c r="AHR314" s="11"/>
      <c r="AHS314" s="11"/>
      <c r="AHT314" s="11"/>
      <c r="AHU314" s="11"/>
      <c r="AHV314" s="11"/>
      <c r="AHW314" s="11"/>
      <c r="AHX314" s="11"/>
      <c r="AHY314" s="11"/>
      <c r="AHZ314" s="11"/>
      <c r="AIA314" s="11"/>
      <c r="AIB314" s="11"/>
      <c r="AIC314" s="11"/>
      <c r="AID314" s="11"/>
      <c r="AIE314" s="11"/>
      <c r="AIF314" s="11"/>
      <c r="AIG314" s="11"/>
      <c r="AIH314" s="11"/>
      <c r="AII314" s="11"/>
      <c r="AIJ314" s="11"/>
      <c r="AIK314" s="11"/>
      <c r="AIL314" s="11"/>
      <c r="AIM314" s="11"/>
      <c r="AIN314" s="11"/>
      <c r="AIO314" s="11"/>
      <c r="AIP314" s="11"/>
      <c r="AIQ314" s="11"/>
      <c r="AIR314" s="11"/>
      <c r="AIS314" s="11"/>
      <c r="AIT314" s="11"/>
      <c r="AIU314" s="11"/>
      <c r="AIV314" s="11"/>
      <c r="AIW314" s="11"/>
      <c r="AIX314" s="11"/>
      <c r="AIY314" s="11"/>
      <c r="AIZ314" s="11"/>
      <c r="AJA314" s="11"/>
      <c r="AJB314" s="11"/>
      <c r="AJC314" s="11"/>
      <c r="AJD314" s="11"/>
      <c r="AJE314" s="11"/>
      <c r="AJF314" s="11"/>
      <c r="AJG314" s="11"/>
      <c r="AJH314" s="11"/>
      <c r="AJI314" s="11"/>
      <c r="AJJ314" s="11"/>
      <c r="AJK314" s="11"/>
      <c r="AJL314" s="11"/>
      <c r="AJM314" s="11"/>
      <c r="AJN314" s="11"/>
      <c r="AJO314" s="11"/>
      <c r="AJP314" s="11"/>
      <c r="AJQ314" s="11"/>
      <c r="AJR314" s="11"/>
      <c r="AJS314" s="11"/>
      <c r="AJT314" s="11"/>
      <c r="AJU314" s="11"/>
      <c r="AJV314" s="11"/>
      <c r="AJW314" s="11"/>
      <c r="AJX314" s="11"/>
      <c r="AJY314" s="11"/>
      <c r="AJZ314" s="11"/>
      <c r="AKA314" s="11"/>
      <c r="AKB314" s="11"/>
      <c r="AKC314" s="11"/>
      <c r="AKD314" s="11"/>
      <c r="AKE314" s="11"/>
      <c r="AKF314" s="11"/>
      <c r="AKG314" s="11"/>
      <c r="AKH314" s="11"/>
      <c r="AKI314" s="11"/>
      <c r="AKJ314" s="11"/>
      <c r="AKK314" s="11"/>
      <c r="AKL314" s="11"/>
      <c r="AKM314" s="11"/>
      <c r="AKN314" s="11"/>
      <c r="AKO314" s="11"/>
      <c r="AKP314" s="11"/>
      <c r="AKQ314" s="11"/>
      <c r="AKR314" s="11"/>
      <c r="AKS314" s="11"/>
      <c r="AKT314" s="11"/>
      <c r="AKU314" s="11"/>
      <c r="AKV314" s="11"/>
      <c r="AKW314" s="11"/>
      <c r="AKX314" s="11"/>
      <c r="AKY314" s="11"/>
      <c r="AKZ314" s="11"/>
      <c r="ALA314" s="11"/>
      <c r="ALB314" s="11"/>
      <c r="ALC314" s="11"/>
      <c r="ALD314" s="11"/>
      <c r="ALE314" s="11"/>
      <c r="ALF314" s="11"/>
      <c r="ALG314" s="11"/>
      <c r="ALH314" s="11"/>
      <c r="ALI314" s="11"/>
      <c r="ALJ314" s="11"/>
      <c r="ALK314" s="11"/>
      <c r="ALL314" s="11"/>
      <c r="ALM314" s="11"/>
      <c r="ALN314" s="11"/>
      <c r="ALO314" s="11"/>
      <c r="ALP314" s="11"/>
      <c r="ALQ314" s="11"/>
      <c r="ALR314" s="11"/>
      <c r="ALS314" s="11"/>
      <c r="ALT314" s="11"/>
      <c r="ALU314" s="11"/>
      <c r="ALV314" s="11"/>
      <c r="ALW314" s="11"/>
      <c r="ALX314" s="11"/>
      <c r="ALY314" s="11"/>
      <c r="ALZ314" s="11"/>
      <c r="AMA314" s="11"/>
    </row>
    <row r="315" spans="1:1015" ht="12.75" customHeight="1">
      <c r="A315" s="12" t="s">
        <v>396</v>
      </c>
      <c r="B315" s="12"/>
      <c r="C315" s="12"/>
      <c r="D315" s="12"/>
      <c r="E315" s="13" t="s">
        <v>31</v>
      </c>
      <c r="F315" s="13"/>
      <c r="G315" s="12" t="s">
        <v>397</v>
      </c>
      <c r="H315" s="14">
        <f t="shared" ref="H315:N315" si="45">SUM(H296:H314)</f>
        <v>6925.7599999999993</v>
      </c>
      <c r="I315" s="14">
        <f t="shared" si="45"/>
        <v>9784.7900000000009</v>
      </c>
      <c r="J315" s="14">
        <f t="shared" si="45"/>
        <v>10850</v>
      </c>
      <c r="K315" s="14">
        <f t="shared" si="45"/>
        <v>11359.88</v>
      </c>
      <c r="L315" s="3">
        <f t="shared" si="45"/>
        <v>8600</v>
      </c>
      <c r="M315" s="14">
        <f t="shared" si="45"/>
        <v>8270</v>
      </c>
      <c r="N315" s="14">
        <f t="shared" si="45"/>
        <v>8270</v>
      </c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  <c r="IW315" s="15"/>
      <c r="IX315" s="15"/>
      <c r="IY315" s="15"/>
      <c r="IZ315" s="15"/>
      <c r="JA315" s="15"/>
      <c r="JB315" s="15"/>
      <c r="JC315" s="15"/>
      <c r="JD315" s="15"/>
      <c r="JE315" s="15"/>
      <c r="JF315" s="15"/>
      <c r="JG315" s="15"/>
      <c r="JH315" s="15"/>
      <c r="JI315" s="15"/>
      <c r="JJ315" s="15"/>
      <c r="JK315" s="15"/>
      <c r="JL315" s="15"/>
      <c r="JM315" s="15"/>
      <c r="JN315" s="15"/>
      <c r="JO315" s="15"/>
      <c r="JP315" s="15"/>
      <c r="JQ315" s="15"/>
      <c r="JR315" s="15"/>
      <c r="JS315" s="15"/>
      <c r="JT315" s="15"/>
      <c r="JU315" s="15"/>
      <c r="JV315" s="15"/>
      <c r="JW315" s="15"/>
      <c r="JX315" s="15"/>
      <c r="JY315" s="15"/>
      <c r="JZ315" s="15"/>
      <c r="KA315" s="15"/>
      <c r="KB315" s="15"/>
      <c r="KC315" s="15"/>
      <c r="KD315" s="15"/>
      <c r="KE315" s="15"/>
      <c r="KF315" s="15"/>
      <c r="KG315" s="15"/>
      <c r="KH315" s="15"/>
      <c r="KI315" s="15"/>
      <c r="KJ315" s="15"/>
      <c r="KK315" s="15"/>
      <c r="KL315" s="15"/>
      <c r="KM315" s="15"/>
      <c r="KN315" s="15"/>
      <c r="KO315" s="15"/>
      <c r="KP315" s="15"/>
      <c r="KQ315" s="15"/>
      <c r="KR315" s="15"/>
      <c r="KS315" s="15"/>
      <c r="KT315" s="15"/>
      <c r="KU315" s="15"/>
      <c r="KV315" s="15"/>
      <c r="KW315" s="15"/>
      <c r="KX315" s="15"/>
      <c r="KY315" s="15"/>
      <c r="KZ315" s="15"/>
      <c r="LA315" s="15"/>
      <c r="LB315" s="15"/>
      <c r="LC315" s="15"/>
      <c r="LD315" s="15"/>
      <c r="LE315" s="15"/>
      <c r="LF315" s="15"/>
      <c r="LG315" s="15"/>
      <c r="LH315" s="15"/>
      <c r="LI315" s="15"/>
      <c r="LJ315" s="15"/>
      <c r="LK315" s="15"/>
      <c r="LL315" s="15"/>
      <c r="LM315" s="15"/>
      <c r="LN315" s="15"/>
      <c r="LO315" s="15"/>
      <c r="LP315" s="15"/>
      <c r="LQ315" s="15"/>
      <c r="LR315" s="15"/>
      <c r="LS315" s="15"/>
      <c r="LT315" s="15"/>
      <c r="LU315" s="15"/>
      <c r="LV315" s="15"/>
      <c r="LW315" s="15"/>
      <c r="LX315" s="15"/>
      <c r="LY315" s="15"/>
      <c r="LZ315" s="15"/>
      <c r="MA315" s="15"/>
      <c r="MB315" s="15"/>
      <c r="MC315" s="15"/>
      <c r="MD315" s="15"/>
      <c r="ME315" s="15"/>
      <c r="MF315" s="15"/>
      <c r="MG315" s="15"/>
      <c r="MH315" s="15"/>
      <c r="MI315" s="15"/>
      <c r="MJ315" s="15"/>
      <c r="MK315" s="15"/>
      <c r="ML315" s="15"/>
      <c r="MM315" s="15"/>
      <c r="MN315" s="15"/>
      <c r="MO315" s="15"/>
      <c r="MP315" s="15"/>
      <c r="MQ315" s="15"/>
      <c r="MR315" s="15"/>
      <c r="MS315" s="15"/>
      <c r="MT315" s="15"/>
      <c r="MU315" s="15"/>
      <c r="MV315" s="15"/>
      <c r="MW315" s="15"/>
      <c r="MX315" s="15"/>
      <c r="MY315" s="15"/>
      <c r="MZ315" s="15"/>
      <c r="NA315" s="15"/>
      <c r="NB315" s="15"/>
      <c r="NC315" s="15"/>
      <c r="ND315" s="15"/>
      <c r="NE315" s="15"/>
      <c r="NF315" s="15"/>
      <c r="NG315" s="15"/>
      <c r="NH315" s="15"/>
      <c r="NI315" s="15"/>
      <c r="NJ315" s="15"/>
      <c r="NK315" s="15"/>
      <c r="NL315" s="15"/>
      <c r="NM315" s="15"/>
      <c r="NN315" s="15"/>
      <c r="NO315" s="15"/>
      <c r="NP315" s="15"/>
      <c r="NQ315" s="15"/>
      <c r="NR315" s="15"/>
      <c r="NS315" s="15"/>
      <c r="NT315" s="15"/>
      <c r="NU315" s="15"/>
      <c r="NV315" s="15"/>
      <c r="NW315" s="15"/>
      <c r="NX315" s="15"/>
      <c r="NY315" s="15"/>
      <c r="NZ315" s="15"/>
      <c r="OA315" s="15"/>
      <c r="OB315" s="15"/>
      <c r="OC315" s="15"/>
      <c r="OD315" s="15"/>
      <c r="OE315" s="15"/>
      <c r="OF315" s="15"/>
      <c r="OG315" s="15"/>
      <c r="OH315" s="15"/>
      <c r="OI315" s="15"/>
      <c r="OJ315" s="15"/>
      <c r="OK315" s="15"/>
      <c r="OL315" s="15"/>
      <c r="OM315" s="15"/>
      <c r="ON315" s="15"/>
      <c r="OO315" s="15"/>
      <c r="OP315" s="15"/>
      <c r="OQ315" s="15"/>
      <c r="OR315" s="15"/>
      <c r="OS315" s="15"/>
      <c r="OT315" s="15"/>
      <c r="OU315" s="15"/>
      <c r="OV315" s="15"/>
      <c r="OW315" s="15"/>
      <c r="OX315" s="15"/>
      <c r="OY315" s="15"/>
      <c r="OZ315" s="15"/>
      <c r="PA315" s="15"/>
      <c r="PB315" s="15"/>
      <c r="PC315" s="15"/>
      <c r="PD315" s="15"/>
      <c r="PE315" s="15"/>
      <c r="PF315" s="15"/>
      <c r="PG315" s="15"/>
      <c r="PH315" s="15"/>
      <c r="PI315" s="15"/>
      <c r="PJ315" s="15"/>
      <c r="PK315" s="15"/>
      <c r="PL315" s="15"/>
      <c r="PM315" s="15"/>
      <c r="PN315" s="15"/>
      <c r="PO315" s="15"/>
      <c r="PP315" s="15"/>
      <c r="PQ315" s="15"/>
      <c r="PR315" s="15"/>
      <c r="PS315" s="15"/>
      <c r="PT315" s="15"/>
      <c r="PU315" s="15"/>
      <c r="PV315" s="15"/>
      <c r="PW315" s="15"/>
      <c r="PX315" s="15"/>
      <c r="PY315" s="15"/>
      <c r="PZ315" s="15"/>
      <c r="QA315" s="15"/>
      <c r="QB315" s="15"/>
      <c r="QC315" s="15"/>
      <c r="QD315" s="15"/>
      <c r="QE315" s="15"/>
      <c r="QF315" s="15"/>
      <c r="QG315" s="15"/>
      <c r="QH315" s="15"/>
      <c r="QI315" s="15"/>
      <c r="QJ315" s="15"/>
      <c r="QK315" s="15"/>
      <c r="QL315" s="15"/>
      <c r="QM315" s="15"/>
      <c r="QN315" s="15"/>
      <c r="QO315" s="15"/>
      <c r="QP315" s="15"/>
      <c r="QQ315" s="15"/>
      <c r="QR315" s="15"/>
      <c r="QS315" s="15"/>
      <c r="QT315" s="15"/>
      <c r="QU315" s="15"/>
      <c r="QV315" s="15"/>
      <c r="QW315" s="15"/>
      <c r="QX315" s="15"/>
      <c r="QY315" s="15"/>
      <c r="QZ315" s="15"/>
      <c r="RA315" s="15"/>
      <c r="RB315" s="15"/>
      <c r="RC315" s="15"/>
      <c r="RD315" s="15"/>
      <c r="RE315" s="15"/>
      <c r="RF315" s="15"/>
      <c r="RG315" s="15"/>
      <c r="RH315" s="15"/>
      <c r="RI315" s="15"/>
      <c r="RJ315" s="15"/>
      <c r="RK315" s="15"/>
      <c r="RL315" s="15"/>
      <c r="RM315" s="15"/>
      <c r="RN315" s="15"/>
      <c r="RO315" s="15"/>
      <c r="RP315" s="15"/>
      <c r="RQ315" s="15"/>
      <c r="RR315" s="15"/>
      <c r="RS315" s="15"/>
      <c r="RT315" s="15"/>
      <c r="RU315" s="15"/>
      <c r="RV315" s="15"/>
      <c r="RW315" s="15"/>
      <c r="RX315" s="15"/>
      <c r="RY315" s="15"/>
      <c r="RZ315" s="15"/>
      <c r="SA315" s="15"/>
      <c r="SB315" s="15"/>
      <c r="SC315" s="15"/>
      <c r="SD315" s="15"/>
      <c r="SE315" s="15"/>
      <c r="SF315" s="15"/>
      <c r="SG315" s="15"/>
      <c r="SH315" s="15"/>
      <c r="SI315" s="15"/>
      <c r="SJ315" s="15"/>
      <c r="SK315" s="15"/>
      <c r="SL315" s="15"/>
      <c r="SM315" s="15"/>
      <c r="SN315" s="15"/>
      <c r="SO315" s="15"/>
      <c r="SP315" s="15"/>
      <c r="SQ315" s="15"/>
      <c r="SR315" s="15"/>
      <c r="SS315" s="15"/>
      <c r="ST315" s="15"/>
      <c r="SU315" s="15"/>
      <c r="SV315" s="15"/>
      <c r="SW315" s="15"/>
      <c r="SX315" s="15"/>
      <c r="SY315" s="15"/>
      <c r="SZ315" s="15"/>
      <c r="TA315" s="15"/>
      <c r="TB315" s="15"/>
      <c r="TC315" s="15"/>
      <c r="TD315" s="15"/>
      <c r="TE315" s="15"/>
      <c r="TF315" s="15"/>
      <c r="TG315" s="15"/>
      <c r="TH315" s="15"/>
      <c r="TI315" s="15"/>
      <c r="TJ315" s="15"/>
      <c r="TK315" s="15"/>
      <c r="TL315" s="15"/>
      <c r="TM315" s="15"/>
      <c r="TN315" s="15"/>
      <c r="TO315" s="15"/>
      <c r="TP315" s="15"/>
      <c r="TQ315" s="15"/>
      <c r="TR315" s="15"/>
      <c r="TS315" s="15"/>
      <c r="TT315" s="15"/>
      <c r="TU315" s="15"/>
      <c r="TV315" s="15"/>
      <c r="TW315" s="15"/>
      <c r="TX315" s="15"/>
      <c r="TY315" s="15"/>
      <c r="TZ315" s="15"/>
      <c r="UA315" s="15"/>
      <c r="UB315" s="15"/>
      <c r="UC315" s="15"/>
      <c r="UD315" s="15"/>
      <c r="UE315" s="15"/>
      <c r="UF315" s="15"/>
      <c r="UG315" s="15"/>
      <c r="UH315" s="15"/>
      <c r="UI315" s="15"/>
      <c r="UJ315" s="15"/>
      <c r="UK315" s="15"/>
      <c r="UL315" s="15"/>
      <c r="UM315" s="15"/>
      <c r="UN315" s="15"/>
      <c r="UO315" s="15"/>
      <c r="UP315" s="15"/>
      <c r="UQ315" s="15"/>
      <c r="UR315" s="15"/>
      <c r="US315" s="15"/>
      <c r="UT315" s="15"/>
      <c r="UU315" s="15"/>
      <c r="UV315" s="15"/>
      <c r="UW315" s="15"/>
      <c r="UX315" s="15"/>
      <c r="UY315" s="15"/>
      <c r="UZ315" s="15"/>
      <c r="VA315" s="15"/>
      <c r="VB315" s="15"/>
      <c r="VC315" s="15"/>
      <c r="VD315" s="15"/>
      <c r="VE315" s="15"/>
      <c r="VF315" s="15"/>
      <c r="VG315" s="15"/>
      <c r="VH315" s="15"/>
      <c r="VI315" s="15"/>
      <c r="VJ315" s="15"/>
      <c r="VK315" s="15"/>
      <c r="VL315" s="15"/>
      <c r="VM315" s="15"/>
      <c r="VN315" s="15"/>
      <c r="VO315" s="15"/>
      <c r="VP315" s="15"/>
      <c r="VQ315" s="15"/>
      <c r="VR315" s="15"/>
      <c r="VS315" s="15"/>
      <c r="VT315" s="15"/>
      <c r="VU315" s="15"/>
      <c r="VV315" s="15"/>
      <c r="VW315" s="15"/>
      <c r="VX315" s="15"/>
      <c r="VY315" s="15"/>
      <c r="VZ315" s="15"/>
      <c r="WA315" s="15"/>
      <c r="WB315" s="15"/>
      <c r="WC315" s="15"/>
      <c r="WD315" s="15"/>
      <c r="WE315" s="15"/>
      <c r="WF315" s="15"/>
      <c r="WG315" s="15"/>
      <c r="WH315" s="15"/>
      <c r="WI315" s="15"/>
      <c r="WJ315" s="15"/>
      <c r="WK315" s="15"/>
      <c r="WL315" s="15"/>
      <c r="WM315" s="15"/>
      <c r="WN315" s="15"/>
      <c r="WO315" s="15"/>
      <c r="WP315" s="15"/>
      <c r="WQ315" s="15"/>
      <c r="WR315" s="15"/>
      <c r="WS315" s="15"/>
      <c r="WT315" s="15"/>
      <c r="WU315" s="15"/>
      <c r="WV315" s="15"/>
      <c r="WW315" s="15"/>
      <c r="WX315" s="15"/>
      <c r="WY315" s="15"/>
      <c r="WZ315" s="15"/>
      <c r="XA315" s="15"/>
      <c r="XB315" s="15"/>
      <c r="XC315" s="15"/>
      <c r="XD315" s="15"/>
      <c r="XE315" s="15"/>
      <c r="XF315" s="15"/>
      <c r="XG315" s="15"/>
      <c r="XH315" s="15"/>
      <c r="XI315" s="15"/>
      <c r="XJ315" s="15"/>
      <c r="XK315" s="15"/>
      <c r="XL315" s="15"/>
      <c r="XM315" s="15"/>
      <c r="XN315" s="15"/>
      <c r="XO315" s="15"/>
      <c r="XP315" s="15"/>
      <c r="XQ315" s="15"/>
      <c r="XR315" s="15"/>
      <c r="XS315" s="15"/>
      <c r="XT315" s="15"/>
      <c r="XU315" s="15"/>
      <c r="XV315" s="15"/>
      <c r="XW315" s="15"/>
      <c r="XX315" s="15"/>
      <c r="XY315" s="15"/>
      <c r="XZ315" s="15"/>
      <c r="YA315" s="15"/>
      <c r="YB315" s="15"/>
      <c r="YC315" s="15"/>
      <c r="YD315" s="15"/>
      <c r="YE315" s="15"/>
      <c r="YF315" s="15"/>
      <c r="YG315" s="15"/>
      <c r="YH315" s="15"/>
      <c r="YI315" s="15"/>
      <c r="YJ315" s="15"/>
      <c r="YK315" s="15"/>
      <c r="YL315" s="15"/>
      <c r="YM315" s="15"/>
      <c r="YN315" s="15"/>
      <c r="YO315" s="15"/>
      <c r="YP315" s="15"/>
      <c r="YQ315" s="15"/>
      <c r="YR315" s="15"/>
      <c r="YS315" s="15"/>
      <c r="YT315" s="15"/>
      <c r="YU315" s="15"/>
      <c r="YV315" s="15"/>
      <c r="YW315" s="15"/>
      <c r="YX315" s="15"/>
      <c r="YY315" s="15"/>
      <c r="YZ315" s="15"/>
      <c r="ZA315" s="15"/>
      <c r="ZB315" s="15"/>
      <c r="ZC315" s="15"/>
      <c r="ZD315" s="15"/>
      <c r="ZE315" s="15"/>
      <c r="ZF315" s="15"/>
      <c r="ZG315" s="15"/>
      <c r="ZH315" s="15"/>
      <c r="ZI315" s="15"/>
      <c r="ZJ315" s="15"/>
      <c r="ZK315" s="15"/>
      <c r="ZL315" s="15"/>
      <c r="ZM315" s="15"/>
      <c r="ZN315" s="15"/>
      <c r="ZO315" s="15"/>
      <c r="ZP315" s="15"/>
      <c r="ZQ315" s="15"/>
      <c r="ZR315" s="15"/>
      <c r="ZS315" s="15"/>
      <c r="ZT315" s="15"/>
      <c r="ZU315" s="15"/>
      <c r="ZV315" s="15"/>
      <c r="ZW315" s="15"/>
      <c r="ZX315" s="15"/>
      <c r="ZY315" s="15"/>
      <c r="ZZ315" s="15"/>
      <c r="AAA315" s="15"/>
      <c r="AAB315" s="15"/>
      <c r="AAC315" s="15"/>
      <c r="AAD315" s="15"/>
      <c r="AAE315" s="15"/>
      <c r="AAF315" s="15"/>
      <c r="AAG315" s="15"/>
      <c r="AAH315" s="15"/>
      <c r="AAI315" s="15"/>
      <c r="AAJ315" s="15"/>
      <c r="AAK315" s="15"/>
      <c r="AAL315" s="15"/>
      <c r="AAM315" s="15"/>
      <c r="AAN315" s="15"/>
      <c r="AAO315" s="15"/>
      <c r="AAP315" s="15"/>
      <c r="AAQ315" s="15"/>
      <c r="AAR315" s="15"/>
      <c r="AAS315" s="15"/>
      <c r="AAT315" s="15"/>
      <c r="AAU315" s="15"/>
      <c r="AAV315" s="15"/>
      <c r="AAW315" s="15"/>
      <c r="AAX315" s="15"/>
      <c r="AAY315" s="15"/>
      <c r="AAZ315" s="15"/>
      <c r="ABA315" s="15"/>
      <c r="ABB315" s="15"/>
      <c r="ABC315" s="15"/>
      <c r="ABD315" s="15"/>
      <c r="ABE315" s="15"/>
      <c r="ABF315" s="15"/>
      <c r="ABG315" s="15"/>
      <c r="ABH315" s="15"/>
      <c r="ABI315" s="15"/>
      <c r="ABJ315" s="15"/>
      <c r="ABK315" s="15"/>
      <c r="ABL315" s="15"/>
      <c r="ABM315" s="15"/>
      <c r="ABN315" s="15"/>
      <c r="ABO315" s="15"/>
      <c r="ABP315" s="15"/>
      <c r="ABQ315" s="15"/>
      <c r="ABR315" s="15"/>
      <c r="ABS315" s="15"/>
      <c r="ABT315" s="15"/>
      <c r="ABU315" s="15"/>
      <c r="ABV315" s="15"/>
      <c r="ABW315" s="15"/>
      <c r="ABX315" s="15"/>
      <c r="ABY315" s="15"/>
      <c r="ABZ315" s="15"/>
      <c r="ACA315" s="15"/>
      <c r="ACB315" s="15"/>
      <c r="ACC315" s="15"/>
      <c r="ACD315" s="15"/>
      <c r="ACE315" s="15"/>
      <c r="ACF315" s="15"/>
      <c r="ACG315" s="15"/>
      <c r="ACH315" s="15"/>
      <c r="ACI315" s="15"/>
      <c r="ACJ315" s="15"/>
      <c r="ACK315" s="15"/>
      <c r="ACL315" s="15"/>
      <c r="ACM315" s="15"/>
      <c r="ACN315" s="15"/>
      <c r="ACO315" s="15"/>
      <c r="ACP315" s="15"/>
      <c r="ACQ315" s="15"/>
      <c r="ACR315" s="15"/>
      <c r="ACS315" s="15"/>
      <c r="ACT315" s="15"/>
      <c r="ACU315" s="15"/>
      <c r="ACV315" s="15"/>
      <c r="ACW315" s="15"/>
      <c r="ACX315" s="15"/>
      <c r="ACY315" s="15"/>
      <c r="ACZ315" s="15"/>
      <c r="ADA315" s="15"/>
      <c r="ADB315" s="15"/>
      <c r="ADC315" s="15"/>
      <c r="ADD315" s="15"/>
      <c r="ADE315" s="15"/>
      <c r="ADF315" s="15"/>
      <c r="ADG315" s="15"/>
      <c r="ADH315" s="15"/>
      <c r="ADI315" s="15"/>
      <c r="ADJ315" s="15"/>
      <c r="ADK315" s="15"/>
      <c r="ADL315" s="15"/>
      <c r="ADM315" s="15"/>
      <c r="ADN315" s="15"/>
      <c r="ADO315" s="15"/>
      <c r="ADP315" s="15"/>
      <c r="ADQ315" s="15"/>
      <c r="ADR315" s="15"/>
      <c r="ADS315" s="15"/>
      <c r="ADT315" s="15"/>
      <c r="ADU315" s="15"/>
      <c r="ADV315" s="15"/>
      <c r="ADW315" s="15"/>
      <c r="ADX315" s="15"/>
      <c r="ADY315" s="15"/>
      <c r="ADZ315" s="15"/>
      <c r="AEA315" s="15"/>
      <c r="AEB315" s="15"/>
      <c r="AEC315" s="15"/>
      <c r="AED315" s="15"/>
      <c r="AEE315" s="15"/>
      <c r="AEF315" s="15"/>
      <c r="AEG315" s="15"/>
      <c r="AEH315" s="15"/>
      <c r="AEI315" s="15"/>
      <c r="AEJ315" s="15"/>
      <c r="AEK315" s="15"/>
      <c r="AEL315" s="15"/>
      <c r="AEM315" s="15"/>
      <c r="AEN315" s="15"/>
      <c r="AEO315" s="15"/>
      <c r="AEP315" s="15"/>
      <c r="AEQ315" s="15"/>
      <c r="AER315" s="15"/>
      <c r="AES315" s="15"/>
      <c r="AET315" s="15"/>
      <c r="AEU315" s="15"/>
      <c r="AEV315" s="15"/>
      <c r="AEW315" s="15"/>
      <c r="AEX315" s="15"/>
      <c r="AEY315" s="15"/>
      <c r="AEZ315" s="15"/>
      <c r="AFA315" s="15"/>
      <c r="AFB315" s="15"/>
      <c r="AFC315" s="15"/>
      <c r="AFD315" s="15"/>
      <c r="AFE315" s="15"/>
      <c r="AFF315" s="15"/>
      <c r="AFG315" s="15"/>
      <c r="AFH315" s="15"/>
      <c r="AFI315" s="15"/>
      <c r="AFJ315" s="15"/>
      <c r="AFK315" s="15"/>
      <c r="AFL315" s="15"/>
      <c r="AFM315" s="15"/>
      <c r="AFN315" s="15"/>
      <c r="AFO315" s="15"/>
      <c r="AFP315" s="15"/>
      <c r="AFQ315" s="15"/>
      <c r="AFR315" s="15"/>
      <c r="AFS315" s="15"/>
      <c r="AFT315" s="15"/>
      <c r="AFU315" s="15"/>
      <c r="AFV315" s="15"/>
      <c r="AFW315" s="15"/>
      <c r="AFX315" s="15"/>
      <c r="AFY315" s="15"/>
      <c r="AFZ315" s="15"/>
      <c r="AGA315" s="15"/>
      <c r="AGB315" s="15"/>
      <c r="AGC315" s="15"/>
      <c r="AGD315" s="15"/>
      <c r="AGE315" s="15"/>
      <c r="AGF315" s="15"/>
      <c r="AGG315" s="15"/>
      <c r="AGH315" s="15"/>
      <c r="AGI315" s="15"/>
      <c r="AGJ315" s="15"/>
      <c r="AGK315" s="15"/>
      <c r="AGL315" s="15"/>
      <c r="AGM315" s="15"/>
      <c r="AGN315" s="15"/>
      <c r="AGO315" s="15"/>
      <c r="AGP315" s="15"/>
      <c r="AGQ315" s="15"/>
      <c r="AGR315" s="15"/>
      <c r="AGS315" s="15"/>
      <c r="AGT315" s="15"/>
      <c r="AGU315" s="15"/>
      <c r="AGV315" s="15"/>
      <c r="AGW315" s="15"/>
      <c r="AGX315" s="15"/>
      <c r="AGY315" s="15"/>
      <c r="AGZ315" s="15"/>
      <c r="AHA315" s="15"/>
      <c r="AHB315" s="15"/>
      <c r="AHC315" s="15"/>
      <c r="AHD315" s="15"/>
      <c r="AHE315" s="15"/>
      <c r="AHF315" s="15"/>
      <c r="AHG315" s="15"/>
      <c r="AHH315" s="15"/>
      <c r="AHI315" s="15"/>
      <c r="AHJ315" s="15"/>
      <c r="AHK315" s="15"/>
      <c r="AHL315" s="15"/>
      <c r="AHM315" s="15"/>
      <c r="AHN315" s="15"/>
      <c r="AHO315" s="15"/>
      <c r="AHP315" s="15"/>
      <c r="AHQ315" s="15"/>
      <c r="AHR315" s="15"/>
      <c r="AHS315" s="15"/>
      <c r="AHT315" s="15"/>
      <c r="AHU315" s="15"/>
      <c r="AHV315" s="15"/>
      <c r="AHW315" s="15"/>
      <c r="AHX315" s="15"/>
      <c r="AHY315" s="15"/>
      <c r="AHZ315" s="15"/>
      <c r="AIA315" s="15"/>
      <c r="AIB315" s="15"/>
      <c r="AIC315" s="15"/>
      <c r="AID315" s="15"/>
      <c r="AIE315" s="15"/>
      <c r="AIF315" s="15"/>
      <c r="AIG315" s="15"/>
      <c r="AIH315" s="15"/>
      <c r="AII315" s="15"/>
      <c r="AIJ315" s="15"/>
      <c r="AIK315" s="15"/>
      <c r="AIL315" s="15"/>
      <c r="AIM315" s="15"/>
      <c r="AIN315" s="15"/>
      <c r="AIO315" s="15"/>
      <c r="AIP315" s="15"/>
      <c r="AIQ315" s="15"/>
      <c r="AIR315" s="15"/>
      <c r="AIS315" s="15"/>
      <c r="AIT315" s="15"/>
      <c r="AIU315" s="15"/>
      <c r="AIV315" s="15"/>
      <c r="AIW315" s="15"/>
      <c r="AIX315" s="15"/>
      <c r="AIY315" s="15"/>
      <c r="AIZ315" s="15"/>
      <c r="AJA315" s="15"/>
      <c r="AJB315" s="15"/>
      <c r="AJC315" s="15"/>
      <c r="AJD315" s="15"/>
      <c r="AJE315" s="15"/>
      <c r="AJF315" s="15"/>
      <c r="AJG315" s="15"/>
      <c r="AJH315" s="15"/>
      <c r="AJI315" s="15"/>
      <c r="AJJ315" s="15"/>
      <c r="AJK315" s="15"/>
      <c r="AJL315" s="15"/>
      <c r="AJM315" s="15"/>
      <c r="AJN315" s="15"/>
      <c r="AJO315" s="15"/>
      <c r="AJP315" s="15"/>
      <c r="AJQ315" s="15"/>
      <c r="AJR315" s="15"/>
      <c r="AJS315" s="15"/>
      <c r="AJT315" s="15"/>
      <c r="AJU315" s="15"/>
      <c r="AJV315" s="15"/>
      <c r="AJW315" s="15"/>
      <c r="AJX315" s="15"/>
      <c r="AJY315" s="15"/>
      <c r="AJZ315" s="15"/>
      <c r="AKA315" s="15"/>
      <c r="AKB315" s="15"/>
      <c r="AKC315" s="15"/>
      <c r="AKD315" s="15"/>
      <c r="AKE315" s="15"/>
      <c r="AKF315" s="15"/>
      <c r="AKG315" s="15"/>
      <c r="AKH315" s="15"/>
      <c r="AKI315" s="15"/>
      <c r="AKJ315" s="15"/>
      <c r="AKK315" s="15"/>
      <c r="AKL315" s="15"/>
      <c r="AKM315" s="15"/>
      <c r="AKN315" s="15"/>
      <c r="AKO315" s="15"/>
      <c r="AKP315" s="15"/>
      <c r="AKQ315" s="15"/>
      <c r="AKR315" s="15"/>
      <c r="AKS315" s="15"/>
      <c r="AKT315" s="15"/>
      <c r="AKU315" s="15"/>
      <c r="AKV315" s="15"/>
      <c r="AKW315" s="15"/>
      <c r="AKX315" s="15"/>
      <c r="AKY315" s="15"/>
      <c r="AKZ315" s="15"/>
      <c r="ALA315" s="15"/>
      <c r="ALB315" s="15"/>
      <c r="ALC315" s="15"/>
      <c r="ALD315" s="15"/>
      <c r="ALE315" s="15"/>
      <c r="ALF315" s="15"/>
      <c r="ALG315" s="15"/>
      <c r="ALH315" s="15"/>
      <c r="ALI315" s="15"/>
      <c r="ALJ315" s="15"/>
      <c r="ALK315" s="15"/>
      <c r="ALL315" s="15"/>
      <c r="ALM315" s="15"/>
      <c r="ALN315" s="15"/>
      <c r="ALO315" s="15"/>
      <c r="ALP315" s="15"/>
      <c r="ALQ315" s="15"/>
      <c r="ALR315" s="15"/>
      <c r="ALS315" s="15"/>
      <c r="ALT315" s="15"/>
      <c r="ALU315" s="15"/>
      <c r="ALV315" s="15"/>
      <c r="ALW315" s="15"/>
      <c r="ALX315" s="11"/>
      <c r="ALY315" s="11"/>
      <c r="ALZ315" s="11"/>
      <c r="AMA315" s="11"/>
    </row>
    <row r="316" spans="1:1015" ht="12.75" customHeight="1">
      <c r="A316" s="8" t="s">
        <v>398</v>
      </c>
      <c r="B316" s="8" t="s">
        <v>398</v>
      </c>
      <c r="C316" s="5" t="s">
        <v>169</v>
      </c>
      <c r="D316" s="4"/>
      <c r="E316" s="5" t="s">
        <v>118</v>
      </c>
      <c r="F316" s="4" t="s">
        <v>17</v>
      </c>
      <c r="G316" s="4" t="s">
        <v>170</v>
      </c>
      <c r="H316" s="6">
        <v>0.95</v>
      </c>
      <c r="I316" s="6">
        <v>60.17</v>
      </c>
      <c r="J316" s="6">
        <v>60</v>
      </c>
      <c r="K316" s="6">
        <v>59.23</v>
      </c>
      <c r="L316" s="7">
        <v>60</v>
      </c>
      <c r="M316" s="6">
        <v>60</v>
      </c>
      <c r="N316" s="6">
        <v>60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  <c r="AFS316" s="11"/>
      <c r="AFT316" s="11"/>
      <c r="AFU316" s="11"/>
      <c r="AFV316" s="11"/>
      <c r="AFW316" s="11"/>
      <c r="AFX316" s="11"/>
      <c r="AFY316" s="11"/>
      <c r="AFZ316" s="11"/>
      <c r="AGA316" s="11"/>
      <c r="AGB316" s="11"/>
      <c r="AGC316" s="11"/>
      <c r="AGD316" s="11"/>
      <c r="AGE316" s="11"/>
      <c r="AGF316" s="11"/>
      <c r="AGG316" s="11"/>
      <c r="AGH316" s="11"/>
      <c r="AGI316" s="11"/>
      <c r="AGJ316" s="11"/>
      <c r="AGK316" s="11"/>
      <c r="AGL316" s="11"/>
      <c r="AGM316" s="11"/>
      <c r="AGN316" s="11"/>
      <c r="AGO316" s="11"/>
      <c r="AGP316" s="11"/>
      <c r="AGQ316" s="11"/>
      <c r="AGR316" s="11"/>
      <c r="AGS316" s="11"/>
      <c r="AGT316" s="11"/>
      <c r="AGU316" s="11"/>
      <c r="AGV316" s="11"/>
      <c r="AGW316" s="11"/>
      <c r="AGX316" s="11"/>
      <c r="AGY316" s="11"/>
      <c r="AGZ316" s="11"/>
      <c r="AHA316" s="11"/>
      <c r="AHB316" s="11"/>
      <c r="AHC316" s="11"/>
      <c r="AHD316" s="11"/>
      <c r="AHE316" s="11"/>
      <c r="AHF316" s="11"/>
      <c r="AHG316" s="11"/>
      <c r="AHH316" s="11"/>
      <c r="AHI316" s="11"/>
      <c r="AHJ316" s="11"/>
      <c r="AHK316" s="11"/>
      <c r="AHL316" s="11"/>
      <c r="AHM316" s="11"/>
      <c r="AHN316" s="11"/>
      <c r="AHO316" s="11"/>
      <c r="AHP316" s="11"/>
      <c r="AHQ316" s="11"/>
      <c r="AHR316" s="11"/>
      <c r="AHS316" s="11"/>
      <c r="AHT316" s="11"/>
      <c r="AHU316" s="11"/>
      <c r="AHV316" s="11"/>
      <c r="AHW316" s="11"/>
      <c r="AHX316" s="11"/>
      <c r="AHY316" s="11"/>
      <c r="AHZ316" s="11"/>
      <c r="AIA316" s="11"/>
      <c r="AIB316" s="11"/>
      <c r="AIC316" s="11"/>
      <c r="AID316" s="11"/>
      <c r="AIE316" s="11"/>
      <c r="AIF316" s="11"/>
      <c r="AIG316" s="11"/>
      <c r="AIH316" s="11"/>
      <c r="AII316" s="11"/>
      <c r="AIJ316" s="11"/>
      <c r="AIK316" s="11"/>
      <c r="AIL316" s="11"/>
      <c r="AIM316" s="11"/>
      <c r="AIN316" s="11"/>
      <c r="AIO316" s="11"/>
      <c r="AIP316" s="11"/>
      <c r="AIQ316" s="11"/>
      <c r="AIR316" s="11"/>
      <c r="AIS316" s="11"/>
      <c r="AIT316" s="11"/>
      <c r="AIU316" s="11"/>
      <c r="AIV316" s="11"/>
      <c r="AIW316" s="11"/>
      <c r="AIX316" s="11"/>
      <c r="AIY316" s="11"/>
      <c r="AIZ316" s="11"/>
      <c r="AJA316" s="11"/>
      <c r="AJB316" s="11"/>
      <c r="AJC316" s="11"/>
      <c r="AJD316" s="11"/>
      <c r="AJE316" s="11"/>
      <c r="AJF316" s="11"/>
      <c r="AJG316" s="11"/>
      <c r="AJH316" s="11"/>
      <c r="AJI316" s="11"/>
      <c r="AJJ316" s="11"/>
      <c r="AJK316" s="11"/>
      <c r="AJL316" s="11"/>
      <c r="AJM316" s="11"/>
      <c r="AJN316" s="11"/>
      <c r="AJO316" s="11"/>
      <c r="AJP316" s="11"/>
      <c r="AJQ316" s="11"/>
      <c r="AJR316" s="11"/>
      <c r="AJS316" s="11"/>
      <c r="AJT316" s="11"/>
      <c r="AJU316" s="11"/>
      <c r="AJV316" s="11"/>
      <c r="AJW316" s="11"/>
      <c r="AJX316" s="11"/>
      <c r="AJY316" s="11"/>
      <c r="AJZ316" s="11"/>
      <c r="AKA316" s="11"/>
      <c r="AKB316" s="11"/>
      <c r="AKC316" s="11"/>
      <c r="AKD316" s="11"/>
      <c r="AKE316" s="11"/>
      <c r="AKF316" s="11"/>
      <c r="AKG316" s="11"/>
      <c r="AKH316" s="11"/>
      <c r="AKI316" s="11"/>
      <c r="AKJ316" s="11"/>
      <c r="AKK316" s="11"/>
      <c r="AKL316" s="11"/>
      <c r="AKM316" s="11"/>
      <c r="AKN316" s="11"/>
      <c r="AKO316" s="11"/>
      <c r="AKP316" s="11"/>
      <c r="AKQ316" s="11"/>
      <c r="AKR316" s="11"/>
      <c r="AKS316" s="11"/>
      <c r="AKT316" s="11"/>
      <c r="AKU316" s="11"/>
      <c r="AKV316" s="11"/>
      <c r="AKW316" s="11"/>
      <c r="AKX316" s="11"/>
      <c r="AKY316" s="11"/>
      <c r="AKZ316" s="11"/>
      <c r="ALA316" s="11"/>
      <c r="ALB316" s="11"/>
      <c r="ALC316" s="11"/>
      <c r="ALD316" s="11"/>
      <c r="ALE316" s="11"/>
      <c r="ALF316" s="11"/>
      <c r="ALG316" s="11"/>
      <c r="ALH316" s="11"/>
      <c r="ALI316" s="11"/>
      <c r="ALJ316" s="11"/>
      <c r="ALK316" s="11"/>
      <c r="ALL316" s="11"/>
      <c r="ALM316" s="11"/>
      <c r="ALN316" s="11"/>
      <c r="ALO316" s="11"/>
      <c r="ALP316" s="11"/>
      <c r="ALQ316" s="11"/>
      <c r="ALR316" s="11"/>
      <c r="ALS316" s="11"/>
      <c r="ALT316" s="11"/>
      <c r="ALU316" s="11"/>
      <c r="ALV316" s="11"/>
      <c r="ALW316" s="11"/>
      <c r="ALX316" s="11"/>
      <c r="ALY316" s="11"/>
      <c r="ALZ316" s="11"/>
      <c r="AMA316" s="11"/>
    </row>
    <row r="317" spans="1:1015" ht="12.75" customHeight="1">
      <c r="A317" s="8" t="s">
        <v>398</v>
      </c>
      <c r="B317" s="8" t="s">
        <v>398</v>
      </c>
      <c r="C317" s="5" t="s">
        <v>173</v>
      </c>
      <c r="D317" s="4"/>
      <c r="E317" s="5" t="s">
        <v>16</v>
      </c>
      <c r="F317" s="4" t="s">
        <v>17</v>
      </c>
      <c r="G317" s="4" t="s">
        <v>399</v>
      </c>
      <c r="H317" s="6">
        <v>0</v>
      </c>
      <c r="I317" s="6">
        <v>0</v>
      </c>
      <c r="J317" s="6">
        <v>0</v>
      </c>
      <c r="K317" s="6">
        <v>662.6</v>
      </c>
      <c r="L317" s="7">
        <v>0</v>
      </c>
      <c r="M317" s="6">
        <v>0</v>
      </c>
      <c r="N317" s="6">
        <v>0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  <c r="AKS317" s="11"/>
      <c r="AKT317" s="11"/>
      <c r="AKU317" s="11"/>
      <c r="AKV317" s="11"/>
      <c r="AKW317" s="11"/>
      <c r="AKX317" s="11"/>
      <c r="AKY317" s="11"/>
      <c r="AKZ317" s="11"/>
      <c r="ALA317" s="11"/>
      <c r="ALB317" s="11"/>
      <c r="ALC317" s="11"/>
      <c r="ALD317" s="11"/>
      <c r="ALE317" s="11"/>
      <c r="ALF317" s="11"/>
      <c r="ALG317" s="11"/>
      <c r="ALH317" s="11"/>
      <c r="ALI317" s="11"/>
      <c r="ALJ317" s="11"/>
      <c r="ALK317" s="11"/>
      <c r="ALL317" s="11"/>
      <c r="ALM317" s="11"/>
      <c r="ALN317" s="11"/>
      <c r="ALO317" s="11"/>
      <c r="ALP317" s="11"/>
      <c r="ALQ317" s="11"/>
      <c r="ALR317" s="11"/>
      <c r="ALS317" s="11"/>
      <c r="ALT317" s="11"/>
      <c r="ALU317" s="11"/>
      <c r="ALV317" s="11"/>
      <c r="ALW317" s="11"/>
      <c r="ALX317" s="11"/>
      <c r="ALY317" s="11"/>
      <c r="ALZ317" s="11"/>
      <c r="AMA317" s="11"/>
    </row>
    <row r="318" spans="1:1015" ht="12.75" customHeight="1">
      <c r="A318" s="8" t="s">
        <v>398</v>
      </c>
      <c r="B318" s="8" t="s">
        <v>398</v>
      </c>
      <c r="C318" s="5" t="s">
        <v>210</v>
      </c>
      <c r="D318" s="4"/>
      <c r="E318" s="5" t="s">
        <v>16</v>
      </c>
      <c r="F318" s="4" t="s">
        <v>17</v>
      </c>
      <c r="G318" s="4" t="s">
        <v>400</v>
      </c>
      <c r="H318" s="6">
        <v>0</v>
      </c>
      <c r="I318" s="6">
        <v>0</v>
      </c>
      <c r="J318" s="6">
        <v>0</v>
      </c>
      <c r="K318" s="6">
        <v>397.2</v>
      </c>
      <c r="L318" s="7">
        <v>0</v>
      </c>
      <c r="M318" s="6">
        <v>0</v>
      </c>
      <c r="N318" s="6">
        <v>0</v>
      </c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  <c r="AFS318" s="11"/>
      <c r="AFT318" s="11"/>
      <c r="AFU318" s="11"/>
      <c r="AFV318" s="11"/>
      <c r="AFW318" s="11"/>
      <c r="AFX318" s="11"/>
      <c r="AFY318" s="11"/>
      <c r="AFZ318" s="11"/>
      <c r="AGA318" s="11"/>
      <c r="AGB318" s="11"/>
      <c r="AGC318" s="11"/>
      <c r="AGD318" s="11"/>
      <c r="AGE318" s="11"/>
      <c r="AGF318" s="11"/>
      <c r="AGG318" s="11"/>
      <c r="AGH318" s="11"/>
      <c r="AGI318" s="11"/>
      <c r="AGJ318" s="11"/>
      <c r="AGK318" s="11"/>
      <c r="AGL318" s="11"/>
      <c r="AGM318" s="11"/>
      <c r="AGN318" s="11"/>
      <c r="AGO318" s="11"/>
      <c r="AGP318" s="11"/>
      <c r="AGQ318" s="11"/>
      <c r="AGR318" s="11"/>
      <c r="AGS318" s="11"/>
      <c r="AGT318" s="11"/>
      <c r="AGU318" s="11"/>
      <c r="AGV318" s="11"/>
      <c r="AGW318" s="11"/>
      <c r="AGX318" s="11"/>
      <c r="AGY318" s="11"/>
      <c r="AGZ318" s="11"/>
      <c r="AHA318" s="11"/>
      <c r="AHB318" s="11"/>
      <c r="AHC318" s="11"/>
      <c r="AHD318" s="11"/>
      <c r="AHE318" s="11"/>
      <c r="AHF318" s="11"/>
      <c r="AHG318" s="11"/>
      <c r="AHH318" s="11"/>
      <c r="AHI318" s="11"/>
      <c r="AHJ318" s="11"/>
      <c r="AHK318" s="11"/>
      <c r="AHL318" s="11"/>
      <c r="AHM318" s="11"/>
      <c r="AHN318" s="11"/>
      <c r="AHO318" s="11"/>
      <c r="AHP318" s="11"/>
      <c r="AHQ318" s="11"/>
      <c r="AHR318" s="11"/>
      <c r="AHS318" s="11"/>
      <c r="AHT318" s="11"/>
      <c r="AHU318" s="11"/>
      <c r="AHV318" s="11"/>
      <c r="AHW318" s="11"/>
      <c r="AHX318" s="11"/>
      <c r="AHY318" s="11"/>
      <c r="AHZ318" s="11"/>
      <c r="AIA318" s="11"/>
      <c r="AIB318" s="11"/>
      <c r="AIC318" s="11"/>
      <c r="AID318" s="11"/>
      <c r="AIE318" s="11"/>
      <c r="AIF318" s="11"/>
      <c r="AIG318" s="11"/>
      <c r="AIH318" s="11"/>
      <c r="AII318" s="11"/>
      <c r="AIJ318" s="11"/>
      <c r="AIK318" s="11"/>
      <c r="AIL318" s="11"/>
      <c r="AIM318" s="11"/>
      <c r="AIN318" s="11"/>
      <c r="AIO318" s="11"/>
      <c r="AIP318" s="11"/>
      <c r="AIQ318" s="11"/>
      <c r="AIR318" s="11"/>
      <c r="AIS318" s="11"/>
      <c r="AIT318" s="11"/>
      <c r="AIU318" s="11"/>
      <c r="AIV318" s="11"/>
      <c r="AIW318" s="11"/>
      <c r="AIX318" s="11"/>
      <c r="AIY318" s="11"/>
      <c r="AIZ318" s="11"/>
      <c r="AJA318" s="11"/>
      <c r="AJB318" s="11"/>
      <c r="AJC318" s="11"/>
      <c r="AJD318" s="11"/>
      <c r="AJE318" s="11"/>
      <c r="AJF318" s="11"/>
      <c r="AJG318" s="11"/>
      <c r="AJH318" s="11"/>
      <c r="AJI318" s="11"/>
      <c r="AJJ318" s="11"/>
      <c r="AJK318" s="11"/>
      <c r="AJL318" s="11"/>
      <c r="AJM318" s="11"/>
      <c r="AJN318" s="11"/>
      <c r="AJO318" s="11"/>
      <c r="AJP318" s="11"/>
      <c r="AJQ318" s="11"/>
      <c r="AJR318" s="11"/>
      <c r="AJS318" s="11"/>
      <c r="AJT318" s="11"/>
      <c r="AJU318" s="11"/>
      <c r="AJV318" s="11"/>
      <c r="AJW318" s="11"/>
      <c r="AJX318" s="11"/>
      <c r="AJY318" s="11"/>
      <c r="AJZ318" s="11"/>
      <c r="AKA318" s="11"/>
      <c r="AKB318" s="11"/>
      <c r="AKC318" s="11"/>
      <c r="AKD318" s="11"/>
      <c r="AKE318" s="11"/>
      <c r="AKF318" s="11"/>
      <c r="AKG318" s="11"/>
      <c r="AKH318" s="11"/>
      <c r="AKI318" s="11"/>
      <c r="AKJ318" s="11"/>
      <c r="AKK318" s="11"/>
      <c r="AKL318" s="11"/>
      <c r="AKM318" s="11"/>
      <c r="AKN318" s="11"/>
      <c r="AKO318" s="11"/>
      <c r="AKP318" s="11"/>
      <c r="AKQ318" s="11"/>
      <c r="AKR318" s="11"/>
      <c r="AKS318" s="11"/>
      <c r="AKT318" s="11"/>
      <c r="AKU318" s="11"/>
      <c r="AKV318" s="11"/>
      <c r="AKW318" s="11"/>
      <c r="AKX318" s="11"/>
      <c r="AKY318" s="11"/>
      <c r="AKZ318" s="11"/>
      <c r="ALA318" s="11"/>
      <c r="ALB318" s="11"/>
      <c r="ALC318" s="11"/>
      <c r="ALD318" s="11"/>
      <c r="ALE318" s="11"/>
      <c r="ALF318" s="11"/>
      <c r="ALG318" s="11"/>
      <c r="ALH318" s="11"/>
      <c r="ALI318" s="11"/>
      <c r="ALJ318" s="11"/>
      <c r="ALK318" s="11"/>
      <c r="ALL318" s="11"/>
      <c r="ALM318" s="11"/>
      <c r="ALN318" s="11"/>
      <c r="ALO318" s="11"/>
      <c r="ALP318" s="11"/>
      <c r="ALQ318" s="11"/>
      <c r="ALR318" s="11"/>
      <c r="ALS318" s="11"/>
      <c r="ALT318" s="11"/>
      <c r="ALU318" s="11"/>
      <c r="ALV318" s="11"/>
      <c r="ALW318" s="11"/>
      <c r="ALX318" s="11"/>
      <c r="ALY318" s="11"/>
      <c r="ALZ318" s="11"/>
      <c r="AMA318" s="11"/>
    </row>
    <row r="319" spans="1:1015" ht="12.75" customHeight="1">
      <c r="A319" s="8" t="s">
        <v>398</v>
      </c>
      <c r="B319" s="8" t="s">
        <v>398</v>
      </c>
      <c r="C319" s="9" t="s">
        <v>214</v>
      </c>
      <c r="D319" s="8"/>
      <c r="E319" s="9" t="s">
        <v>118</v>
      </c>
      <c r="F319" s="8" t="s">
        <v>17</v>
      </c>
      <c r="G319" s="8" t="s">
        <v>215</v>
      </c>
      <c r="H319" s="10">
        <v>216.57</v>
      </c>
      <c r="I319" s="10">
        <v>204.73</v>
      </c>
      <c r="J319" s="10">
        <v>227</v>
      </c>
      <c r="K319" s="10">
        <v>182</v>
      </c>
      <c r="L319" s="7">
        <v>182</v>
      </c>
      <c r="M319" s="34">
        <f>L319</f>
        <v>182</v>
      </c>
      <c r="N319" s="34">
        <f>M319</f>
        <v>182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</row>
    <row r="320" spans="1:1015" ht="12.75" customHeight="1">
      <c r="A320" s="12" t="s">
        <v>401</v>
      </c>
      <c r="B320" s="12"/>
      <c r="C320" s="12"/>
      <c r="D320" s="12"/>
      <c r="E320" s="13" t="s">
        <v>31</v>
      </c>
      <c r="F320" s="13"/>
      <c r="G320" s="12" t="s">
        <v>402</v>
      </c>
      <c r="H320" s="14">
        <f t="shared" ref="H320:N320" si="46">SUM(H316:H319)</f>
        <v>217.51999999999998</v>
      </c>
      <c r="I320" s="14">
        <f t="shared" si="46"/>
        <v>264.89999999999998</v>
      </c>
      <c r="J320" s="14">
        <f t="shared" si="46"/>
        <v>287</v>
      </c>
      <c r="K320" s="14">
        <f t="shared" si="46"/>
        <v>1301.03</v>
      </c>
      <c r="L320" s="3">
        <f t="shared" si="46"/>
        <v>242</v>
      </c>
      <c r="M320" s="14">
        <f t="shared" si="46"/>
        <v>242</v>
      </c>
      <c r="N320" s="14">
        <f t="shared" si="46"/>
        <v>242</v>
      </c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  <c r="IW320" s="15"/>
      <c r="IX320" s="15"/>
      <c r="IY320" s="15"/>
      <c r="IZ320" s="15"/>
      <c r="JA320" s="15"/>
      <c r="JB320" s="15"/>
      <c r="JC320" s="15"/>
      <c r="JD320" s="15"/>
      <c r="JE320" s="15"/>
      <c r="JF320" s="15"/>
      <c r="JG320" s="15"/>
      <c r="JH320" s="15"/>
      <c r="JI320" s="15"/>
      <c r="JJ320" s="15"/>
      <c r="JK320" s="15"/>
      <c r="JL320" s="15"/>
      <c r="JM320" s="15"/>
      <c r="JN320" s="15"/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  <c r="JY320" s="15"/>
      <c r="JZ320" s="15"/>
      <c r="KA320" s="15"/>
      <c r="KB320" s="15"/>
      <c r="KC320" s="15"/>
      <c r="KD320" s="15"/>
      <c r="KE320" s="15"/>
      <c r="KF320" s="15"/>
      <c r="KG320" s="15"/>
      <c r="KH320" s="15"/>
      <c r="KI320" s="15"/>
      <c r="KJ320" s="15"/>
      <c r="KK320" s="15"/>
      <c r="KL320" s="15"/>
      <c r="KM320" s="15"/>
      <c r="KN320" s="15"/>
      <c r="KO320" s="15"/>
      <c r="KP320" s="15"/>
      <c r="KQ320" s="15"/>
      <c r="KR320" s="15"/>
      <c r="KS320" s="15"/>
      <c r="KT320" s="15"/>
      <c r="KU320" s="15"/>
      <c r="KV320" s="15"/>
      <c r="KW320" s="15"/>
      <c r="KX320" s="15"/>
      <c r="KY320" s="15"/>
      <c r="KZ320" s="15"/>
      <c r="LA320" s="15"/>
      <c r="LB320" s="15"/>
      <c r="LC320" s="15"/>
      <c r="LD320" s="15"/>
      <c r="LE320" s="15"/>
      <c r="LF320" s="15"/>
      <c r="LG320" s="15"/>
      <c r="LH320" s="15"/>
      <c r="LI320" s="15"/>
      <c r="LJ320" s="15"/>
      <c r="LK320" s="15"/>
      <c r="LL320" s="15"/>
      <c r="LM320" s="15"/>
      <c r="LN320" s="15"/>
      <c r="LO320" s="15"/>
      <c r="LP320" s="15"/>
      <c r="LQ320" s="15"/>
      <c r="LR320" s="15"/>
      <c r="LS320" s="15"/>
      <c r="LT320" s="15"/>
      <c r="LU320" s="15"/>
      <c r="LV320" s="15"/>
      <c r="LW320" s="15"/>
      <c r="LX320" s="15"/>
      <c r="LY320" s="15"/>
      <c r="LZ320" s="15"/>
      <c r="MA320" s="15"/>
      <c r="MB320" s="15"/>
      <c r="MC320" s="15"/>
      <c r="MD320" s="15"/>
      <c r="ME320" s="15"/>
      <c r="MF320" s="15"/>
      <c r="MG320" s="15"/>
      <c r="MH320" s="15"/>
      <c r="MI320" s="15"/>
      <c r="MJ320" s="15"/>
      <c r="MK320" s="15"/>
      <c r="ML320" s="15"/>
      <c r="MM320" s="15"/>
      <c r="MN320" s="15"/>
      <c r="MO320" s="15"/>
      <c r="MP320" s="15"/>
      <c r="MQ320" s="15"/>
      <c r="MR320" s="15"/>
      <c r="MS320" s="15"/>
      <c r="MT320" s="15"/>
      <c r="MU320" s="15"/>
      <c r="MV320" s="15"/>
      <c r="MW320" s="15"/>
      <c r="MX320" s="15"/>
      <c r="MY320" s="15"/>
      <c r="MZ320" s="15"/>
      <c r="NA320" s="15"/>
      <c r="NB320" s="15"/>
      <c r="NC320" s="15"/>
      <c r="ND320" s="15"/>
      <c r="NE320" s="15"/>
      <c r="NF320" s="15"/>
      <c r="NG320" s="15"/>
      <c r="NH320" s="15"/>
      <c r="NI320" s="15"/>
      <c r="NJ320" s="15"/>
      <c r="NK320" s="15"/>
      <c r="NL320" s="15"/>
      <c r="NM320" s="15"/>
      <c r="NN320" s="15"/>
      <c r="NO320" s="15"/>
      <c r="NP320" s="15"/>
      <c r="NQ320" s="15"/>
      <c r="NR320" s="15"/>
      <c r="NS320" s="15"/>
      <c r="NT320" s="15"/>
      <c r="NU320" s="15"/>
      <c r="NV320" s="15"/>
      <c r="NW320" s="15"/>
      <c r="NX320" s="15"/>
      <c r="NY320" s="15"/>
      <c r="NZ320" s="15"/>
      <c r="OA320" s="15"/>
      <c r="OB320" s="15"/>
      <c r="OC320" s="15"/>
      <c r="OD320" s="15"/>
      <c r="OE320" s="15"/>
      <c r="OF320" s="15"/>
      <c r="OG320" s="15"/>
      <c r="OH320" s="15"/>
      <c r="OI320" s="15"/>
      <c r="OJ320" s="15"/>
      <c r="OK320" s="15"/>
      <c r="OL320" s="15"/>
      <c r="OM320" s="15"/>
      <c r="ON320" s="15"/>
      <c r="OO320" s="15"/>
      <c r="OP320" s="15"/>
      <c r="OQ320" s="15"/>
      <c r="OR320" s="15"/>
      <c r="OS320" s="15"/>
      <c r="OT320" s="15"/>
      <c r="OU320" s="15"/>
      <c r="OV320" s="15"/>
      <c r="OW320" s="15"/>
      <c r="OX320" s="15"/>
      <c r="OY320" s="15"/>
      <c r="OZ320" s="15"/>
      <c r="PA320" s="15"/>
      <c r="PB320" s="15"/>
      <c r="PC320" s="15"/>
      <c r="PD320" s="15"/>
      <c r="PE320" s="15"/>
      <c r="PF320" s="15"/>
      <c r="PG320" s="15"/>
      <c r="PH320" s="15"/>
      <c r="PI320" s="15"/>
      <c r="PJ320" s="15"/>
      <c r="PK320" s="15"/>
      <c r="PL320" s="15"/>
      <c r="PM320" s="15"/>
      <c r="PN320" s="15"/>
      <c r="PO320" s="15"/>
      <c r="PP320" s="15"/>
      <c r="PQ320" s="15"/>
      <c r="PR320" s="15"/>
      <c r="PS320" s="15"/>
      <c r="PT320" s="15"/>
      <c r="PU320" s="15"/>
      <c r="PV320" s="15"/>
      <c r="PW320" s="15"/>
      <c r="PX320" s="15"/>
      <c r="PY320" s="15"/>
      <c r="PZ320" s="15"/>
      <c r="QA320" s="15"/>
      <c r="QB320" s="15"/>
      <c r="QC320" s="15"/>
      <c r="QD320" s="15"/>
      <c r="QE320" s="15"/>
      <c r="QF320" s="15"/>
      <c r="QG320" s="15"/>
      <c r="QH320" s="15"/>
      <c r="QI320" s="15"/>
      <c r="QJ320" s="15"/>
      <c r="QK320" s="15"/>
      <c r="QL320" s="15"/>
      <c r="QM320" s="15"/>
      <c r="QN320" s="15"/>
      <c r="QO320" s="15"/>
      <c r="QP320" s="15"/>
      <c r="QQ320" s="15"/>
      <c r="QR320" s="15"/>
      <c r="QS320" s="15"/>
      <c r="QT320" s="15"/>
      <c r="QU320" s="15"/>
      <c r="QV320" s="15"/>
      <c r="QW320" s="15"/>
      <c r="QX320" s="15"/>
      <c r="QY320" s="15"/>
      <c r="QZ320" s="15"/>
      <c r="RA320" s="15"/>
      <c r="RB320" s="15"/>
      <c r="RC320" s="15"/>
      <c r="RD320" s="15"/>
      <c r="RE320" s="15"/>
      <c r="RF320" s="15"/>
      <c r="RG320" s="15"/>
      <c r="RH320" s="15"/>
      <c r="RI320" s="15"/>
      <c r="RJ320" s="15"/>
      <c r="RK320" s="15"/>
      <c r="RL320" s="15"/>
      <c r="RM320" s="15"/>
      <c r="RN320" s="15"/>
      <c r="RO320" s="15"/>
      <c r="RP320" s="15"/>
      <c r="RQ320" s="15"/>
      <c r="RR320" s="15"/>
      <c r="RS320" s="15"/>
      <c r="RT320" s="15"/>
      <c r="RU320" s="15"/>
      <c r="RV320" s="15"/>
      <c r="RW320" s="15"/>
      <c r="RX320" s="15"/>
      <c r="RY320" s="15"/>
      <c r="RZ320" s="15"/>
      <c r="SA320" s="15"/>
      <c r="SB320" s="15"/>
      <c r="SC320" s="15"/>
      <c r="SD320" s="15"/>
      <c r="SE320" s="15"/>
      <c r="SF320" s="15"/>
      <c r="SG320" s="15"/>
      <c r="SH320" s="15"/>
      <c r="SI320" s="15"/>
      <c r="SJ320" s="15"/>
      <c r="SK320" s="15"/>
      <c r="SL320" s="15"/>
      <c r="SM320" s="15"/>
      <c r="SN320" s="15"/>
      <c r="SO320" s="15"/>
      <c r="SP320" s="15"/>
      <c r="SQ320" s="15"/>
      <c r="SR320" s="15"/>
      <c r="SS320" s="15"/>
      <c r="ST320" s="15"/>
      <c r="SU320" s="15"/>
      <c r="SV320" s="15"/>
      <c r="SW320" s="15"/>
      <c r="SX320" s="15"/>
      <c r="SY320" s="15"/>
      <c r="SZ320" s="15"/>
      <c r="TA320" s="15"/>
      <c r="TB320" s="15"/>
      <c r="TC320" s="15"/>
      <c r="TD320" s="15"/>
      <c r="TE320" s="15"/>
      <c r="TF320" s="15"/>
      <c r="TG320" s="15"/>
      <c r="TH320" s="15"/>
      <c r="TI320" s="15"/>
      <c r="TJ320" s="15"/>
      <c r="TK320" s="15"/>
      <c r="TL320" s="15"/>
      <c r="TM320" s="15"/>
      <c r="TN320" s="15"/>
      <c r="TO320" s="15"/>
      <c r="TP320" s="15"/>
      <c r="TQ320" s="15"/>
      <c r="TR320" s="15"/>
      <c r="TS320" s="15"/>
      <c r="TT320" s="15"/>
      <c r="TU320" s="15"/>
      <c r="TV320" s="15"/>
      <c r="TW320" s="15"/>
      <c r="TX320" s="15"/>
      <c r="TY320" s="15"/>
      <c r="TZ320" s="15"/>
      <c r="UA320" s="15"/>
      <c r="UB320" s="15"/>
      <c r="UC320" s="15"/>
      <c r="UD320" s="15"/>
      <c r="UE320" s="15"/>
      <c r="UF320" s="15"/>
      <c r="UG320" s="15"/>
      <c r="UH320" s="15"/>
      <c r="UI320" s="15"/>
      <c r="UJ320" s="15"/>
      <c r="UK320" s="15"/>
      <c r="UL320" s="15"/>
      <c r="UM320" s="15"/>
      <c r="UN320" s="15"/>
      <c r="UO320" s="15"/>
      <c r="UP320" s="15"/>
      <c r="UQ320" s="15"/>
      <c r="UR320" s="15"/>
      <c r="US320" s="15"/>
      <c r="UT320" s="15"/>
      <c r="UU320" s="15"/>
      <c r="UV320" s="15"/>
      <c r="UW320" s="15"/>
      <c r="UX320" s="15"/>
      <c r="UY320" s="15"/>
      <c r="UZ320" s="15"/>
      <c r="VA320" s="15"/>
      <c r="VB320" s="15"/>
      <c r="VC320" s="15"/>
      <c r="VD320" s="15"/>
      <c r="VE320" s="15"/>
      <c r="VF320" s="15"/>
      <c r="VG320" s="15"/>
      <c r="VH320" s="15"/>
      <c r="VI320" s="15"/>
      <c r="VJ320" s="15"/>
      <c r="VK320" s="15"/>
      <c r="VL320" s="15"/>
      <c r="VM320" s="15"/>
      <c r="VN320" s="15"/>
      <c r="VO320" s="15"/>
      <c r="VP320" s="15"/>
      <c r="VQ320" s="15"/>
      <c r="VR320" s="15"/>
      <c r="VS320" s="15"/>
      <c r="VT320" s="15"/>
      <c r="VU320" s="15"/>
      <c r="VV320" s="15"/>
      <c r="VW320" s="15"/>
      <c r="VX320" s="15"/>
      <c r="VY320" s="15"/>
      <c r="VZ320" s="15"/>
      <c r="WA320" s="15"/>
      <c r="WB320" s="15"/>
      <c r="WC320" s="15"/>
      <c r="WD320" s="15"/>
      <c r="WE320" s="15"/>
      <c r="WF320" s="15"/>
      <c r="WG320" s="15"/>
      <c r="WH320" s="15"/>
      <c r="WI320" s="15"/>
      <c r="WJ320" s="15"/>
      <c r="WK320" s="15"/>
      <c r="WL320" s="15"/>
      <c r="WM320" s="15"/>
      <c r="WN320" s="15"/>
      <c r="WO320" s="15"/>
      <c r="WP320" s="15"/>
      <c r="WQ320" s="15"/>
      <c r="WR320" s="15"/>
      <c r="WS320" s="15"/>
      <c r="WT320" s="15"/>
      <c r="WU320" s="15"/>
      <c r="WV320" s="15"/>
      <c r="WW320" s="15"/>
      <c r="WX320" s="15"/>
      <c r="WY320" s="15"/>
      <c r="WZ320" s="15"/>
      <c r="XA320" s="15"/>
      <c r="XB320" s="15"/>
      <c r="XC320" s="15"/>
      <c r="XD320" s="15"/>
      <c r="XE320" s="15"/>
      <c r="XF320" s="15"/>
      <c r="XG320" s="15"/>
      <c r="XH320" s="15"/>
      <c r="XI320" s="15"/>
      <c r="XJ320" s="15"/>
      <c r="XK320" s="15"/>
      <c r="XL320" s="15"/>
      <c r="XM320" s="15"/>
      <c r="XN320" s="15"/>
      <c r="XO320" s="15"/>
      <c r="XP320" s="15"/>
      <c r="XQ320" s="15"/>
      <c r="XR320" s="15"/>
      <c r="XS320" s="15"/>
      <c r="XT320" s="15"/>
      <c r="XU320" s="15"/>
      <c r="XV320" s="15"/>
      <c r="XW320" s="15"/>
      <c r="XX320" s="15"/>
      <c r="XY320" s="15"/>
      <c r="XZ320" s="15"/>
      <c r="YA320" s="15"/>
      <c r="YB320" s="15"/>
      <c r="YC320" s="15"/>
      <c r="YD320" s="15"/>
      <c r="YE320" s="15"/>
      <c r="YF320" s="15"/>
      <c r="YG320" s="15"/>
      <c r="YH320" s="15"/>
      <c r="YI320" s="15"/>
      <c r="YJ320" s="15"/>
      <c r="YK320" s="15"/>
      <c r="YL320" s="15"/>
      <c r="YM320" s="15"/>
      <c r="YN320" s="15"/>
      <c r="YO320" s="15"/>
      <c r="YP320" s="15"/>
      <c r="YQ320" s="15"/>
      <c r="YR320" s="15"/>
      <c r="YS320" s="15"/>
      <c r="YT320" s="15"/>
      <c r="YU320" s="15"/>
      <c r="YV320" s="15"/>
      <c r="YW320" s="15"/>
      <c r="YX320" s="15"/>
      <c r="YY320" s="15"/>
      <c r="YZ320" s="15"/>
      <c r="ZA320" s="15"/>
      <c r="ZB320" s="15"/>
      <c r="ZC320" s="15"/>
      <c r="ZD320" s="15"/>
      <c r="ZE320" s="15"/>
      <c r="ZF320" s="15"/>
      <c r="ZG320" s="15"/>
      <c r="ZH320" s="15"/>
      <c r="ZI320" s="15"/>
      <c r="ZJ320" s="15"/>
      <c r="ZK320" s="15"/>
      <c r="ZL320" s="15"/>
      <c r="ZM320" s="15"/>
      <c r="ZN320" s="15"/>
      <c r="ZO320" s="15"/>
      <c r="ZP320" s="15"/>
      <c r="ZQ320" s="15"/>
      <c r="ZR320" s="15"/>
      <c r="ZS320" s="15"/>
      <c r="ZT320" s="15"/>
      <c r="ZU320" s="15"/>
      <c r="ZV320" s="15"/>
      <c r="ZW320" s="15"/>
      <c r="ZX320" s="15"/>
      <c r="ZY320" s="15"/>
      <c r="ZZ320" s="15"/>
      <c r="AAA320" s="15"/>
      <c r="AAB320" s="15"/>
      <c r="AAC320" s="15"/>
      <c r="AAD320" s="15"/>
      <c r="AAE320" s="15"/>
      <c r="AAF320" s="15"/>
      <c r="AAG320" s="15"/>
      <c r="AAH320" s="15"/>
      <c r="AAI320" s="15"/>
      <c r="AAJ320" s="15"/>
      <c r="AAK320" s="15"/>
      <c r="AAL320" s="15"/>
      <c r="AAM320" s="15"/>
      <c r="AAN320" s="15"/>
      <c r="AAO320" s="15"/>
      <c r="AAP320" s="15"/>
      <c r="AAQ320" s="15"/>
      <c r="AAR320" s="15"/>
      <c r="AAS320" s="15"/>
      <c r="AAT320" s="15"/>
      <c r="AAU320" s="15"/>
      <c r="AAV320" s="15"/>
      <c r="AAW320" s="15"/>
      <c r="AAX320" s="15"/>
      <c r="AAY320" s="15"/>
      <c r="AAZ320" s="15"/>
      <c r="ABA320" s="15"/>
      <c r="ABB320" s="15"/>
      <c r="ABC320" s="15"/>
      <c r="ABD320" s="15"/>
      <c r="ABE320" s="15"/>
      <c r="ABF320" s="15"/>
      <c r="ABG320" s="15"/>
      <c r="ABH320" s="15"/>
      <c r="ABI320" s="15"/>
      <c r="ABJ320" s="15"/>
      <c r="ABK320" s="15"/>
      <c r="ABL320" s="15"/>
      <c r="ABM320" s="15"/>
      <c r="ABN320" s="15"/>
      <c r="ABO320" s="15"/>
      <c r="ABP320" s="15"/>
      <c r="ABQ320" s="15"/>
      <c r="ABR320" s="15"/>
      <c r="ABS320" s="15"/>
      <c r="ABT320" s="15"/>
      <c r="ABU320" s="15"/>
      <c r="ABV320" s="15"/>
      <c r="ABW320" s="15"/>
      <c r="ABX320" s="15"/>
      <c r="ABY320" s="15"/>
      <c r="ABZ320" s="15"/>
      <c r="ACA320" s="15"/>
      <c r="ACB320" s="15"/>
      <c r="ACC320" s="15"/>
      <c r="ACD320" s="15"/>
      <c r="ACE320" s="15"/>
      <c r="ACF320" s="15"/>
      <c r="ACG320" s="15"/>
      <c r="ACH320" s="15"/>
      <c r="ACI320" s="15"/>
      <c r="ACJ320" s="15"/>
      <c r="ACK320" s="15"/>
      <c r="ACL320" s="15"/>
      <c r="ACM320" s="15"/>
      <c r="ACN320" s="15"/>
      <c r="ACO320" s="15"/>
      <c r="ACP320" s="15"/>
      <c r="ACQ320" s="15"/>
      <c r="ACR320" s="15"/>
      <c r="ACS320" s="15"/>
      <c r="ACT320" s="15"/>
      <c r="ACU320" s="15"/>
      <c r="ACV320" s="15"/>
      <c r="ACW320" s="15"/>
      <c r="ACX320" s="15"/>
      <c r="ACY320" s="15"/>
      <c r="ACZ320" s="15"/>
      <c r="ADA320" s="15"/>
      <c r="ADB320" s="15"/>
      <c r="ADC320" s="15"/>
      <c r="ADD320" s="15"/>
      <c r="ADE320" s="15"/>
      <c r="ADF320" s="15"/>
      <c r="ADG320" s="15"/>
      <c r="ADH320" s="15"/>
      <c r="ADI320" s="15"/>
      <c r="ADJ320" s="15"/>
      <c r="ADK320" s="15"/>
      <c r="ADL320" s="15"/>
      <c r="ADM320" s="15"/>
      <c r="ADN320" s="15"/>
      <c r="ADO320" s="15"/>
      <c r="ADP320" s="15"/>
      <c r="ADQ320" s="15"/>
      <c r="ADR320" s="15"/>
      <c r="ADS320" s="15"/>
      <c r="ADT320" s="15"/>
      <c r="ADU320" s="15"/>
      <c r="ADV320" s="15"/>
      <c r="ADW320" s="15"/>
      <c r="ADX320" s="15"/>
      <c r="ADY320" s="15"/>
      <c r="ADZ320" s="15"/>
      <c r="AEA320" s="15"/>
      <c r="AEB320" s="15"/>
      <c r="AEC320" s="15"/>
      <c r="AED320" s="15"/>
      <c r="AEE320" s="15"/>
      <c r="AEF320" s="15"/>
      <c r="AEG320" s="15"/>
      <c r="AEH320" s="15"/>
      <c r="AEI320" s="15"/>
      <c r="AEJ320" s="15"/>
      <c r="AEK320" s="15"/>
      <c r="AEL320" s="15"/>
      <c r="AEM320" s="15"/>
      <c r="AEN320" s="15"/>
      <c r="AEO320" s="15"/>
      <c r="AEP320" s="15"/>
      <c r="AEQ320" s="15"/>
      <c r="AER320" s="15"/>
      <c r="AES320" s="15"/>
      <c r="AET320" s="15"/>
      <c r="AEU320" s="15"/>
      <c r="AEV320" s="15"/>
      <c r="AEW320" s="15"/>
      <c r="AEX320" s="15"/>
      <c r="AEY320" s="15"/>
      <c r="AEZ320" s="15"/>
      <c r="AFA320" s="15"/>
      <c r="AFB320" s="15"/>
      <c r="AFC320" s="15"/>
      <c r="AFD320" s="15"/>
      <c r="AFE320" s="15"/>
      <c r="AFF320" s="15"/>
      <c r="AFG320" s="15"/>
      <c r="AFH320" s="15"/>
      <c r="AFI320" s="15"/>
      <c r="AFJ320" s="15"/>
      <c r="AFK320" s="15"/>
      <c r="AFL320" s="15"/>
      <c r="AFM320" s="15"/>
      <c r="AFN320" s="15"/>
      <c r="AFO320" s="15"/>
      <c r="AFP320" s="15"/>
      <c r="AFQ320" s="15"/>
      <c r="AFR320" s="15"/>
      <c r="AFS320" s="15"/>
      <c r="AFT320" s="15"/>
      <c r="AFU320" s="15"/>
      <c r="AFV320" s="15"/>
      <c r="AFW320" s="15"/>
      <c r="AFX320" s="15"/>
      <c r="AFY320" s="15"/>
      <c r="AFZ320" s="15"/>
      <c r="AGA320" s="15"/>
      <c r="AGB320" s="15"/>
      <c r="AGC320" s="15"/>
      <c r="AGD320" s="15"/>
      <c r="AGE320" s="15"/>
      <c r="AGF320" s="15"/>
      <c r="AGG320" s="15"/>
      <c r="AGH320" s="15"/>
      <c r="AGI320" s="15"/>
      <c r="AGJ320" s="15"/>
      <c r="AGK320" s="15"/>
      <c r="AGL320" s="15"/>
      <c r="AGM320" s="15"/>
      <c r="AGN320" s="15"/>
      <c r="AGO320" s="15"/>
      <c r="AGP320" s="15"/>
      <c r="AGQ320" s="15"/>
      <c r="AGR320" s="15"/>
      <c r="AGS320" s="15"/>
      <c r="AGT320" s="15"/>
      <c r="AGU320" s="15"/>
      <c r="AGV320" s="15"/>
      <c r="AGW320" s="15"/>
      <c r="AGX320" s="15"/>
      <c r="AGY320" s="15"/>
      <c r="AGZ320" s="15"/>
      <c r="AHA320" s="15"/>
      <c r="AHB320" s="15"/>
      <c r="AHC320" s="15"/>
      <c r="AHD320" s="15"/>
      <c r="AHE320" s="15"/>
      <c r="AHF320" s="15"/>
      <c r="AHG320" s="15"/>
      <c r="AHH320" s="15"/>
      <c r="AHI320" s="15"/>
      <c r="AHJ320" s="15"/>
      <c r="AHK320" s="15"/>
      <c r="AHL320" s="15"/>
      <c r="AHM320" s="15"/>
      <c r="AHN320" s="15"/>
      <c r="AHO320" s="15"/>
      <c r="AHP320" s="15"/>
      <c r="AHQ320" s="15"/>
      <c r="AHR320" s="15"/>
      <c r="AHS320" s="15"/>
      <c r="AHT320" s="15"/>
      <c r="AHU320" s="15"/>
      <c r="AHV320" s="15"/>
      <c r="AHW320" s="15"/>
      <c r="AHX320" s="15"/>
      <c r="AHY320" s="15"/>
      <c r="AHZ320" s="15"/>
      <c r="AIA320" s="15"/>
      <c r="AIB320" s="15"/>
      <c r="AIC320" s="15"/>
      <c r="AID320" s="15"/>
      <c r="AIE320" s="15"/>
      <c r="AIF320" s="15"/>
      <c r="AIG320" s="15"/>
      <c r="AIH320" s="15"/>
      <c r="AII320" s="15"/>
      <c r="AIJ320" s="15"/>
      <c r="AIK320" s="15"/>
      <c r="AIL320" s="15"/>
      <c r="AIM320" s="15"/>
      <c r="AIN320" s="15"/>
      <c r="AIO320" s="15"/>
      <c r="AIP320" s="15"/>
      <c r="AIQ320" s="15"/>
      <c r="AIR320" s="15"/>
      <c r="AIS320" s="15"/>
      <c r="AIT320" s="15"/>
      <c r="AIU320" s="15"/>
      <c r="AIV320" s="15"/>
      <c r="AIW320" s="15"/>
      <c r="AIX320" s="15"/>
      <c r="AIY320" s="15"/>
      <c r="AIZ320" s="15"/>
      <c r="AJA320" s="15"/>
      <c r="AJB320" s="15"/>
      <c r="AJC320" s="15"/>
      <c r="AJD320" s="15"/>
      <c r="AJE320" s="15"/>
      <c r="AJF320" s="15"/>
      <c r="AJG320" s="15"/>
      <c r="AJH320" s="15"/>
      <c r="AJI320" s="15"/>
      <c r="AJJ320" s="15"/>
      <c r="AJK320" s="15"/>
      <c r="AJL320" s="15"/>
      <c r="AJM320" s="15"/>
      <c r="AJN320" s="15"/>
      <c r="AJO320" s="15"/>
      <c r="AJP320" s="15"/>
      <c r="AJQ320" s="15"/>
      <c r="AJR320" s="15"/>
      <c r="AJS320" s="15"/>
      <c r="AJT320" s="15"/>
      <c r="AJU320" s="15"/>
      <c r="AJV320" s="15"/>
      <c r="AJW320" s="15"/>
      <c r="AJX320" s="15"/>
      <c r="AJY320" s="15"/>
      <c r="AJZ320" s="15"/>
      <c r="AKA320" s="15"/>
      <c r="AKB320" s="15"/>
      <c r="AKC320" s="15"/>
      <c r="AKD320" s="15"/>
      <c r="AKE320" s="15"/>
      <c r="AKF320" s="15"/>
      <c r="AKG320" s="15"/>
      <c r="AKH320" s="15"/>
      <c r="AKI320" s="15"/>
      <c r="AKJ320" s="15"/>
      <c r="AKK320" s="15"/>
      <c r="AKL320" s="15"/>
      <c r="AKM320" s="15"/>
      <c r="AKN320" s="15"/>
      <c r="AKO320" s="15"/>
      <c r="AKP320" s="15"/>
      <c r="AKQ320" s="15"/>
      <c r="AKR320" s="15"/>
      <c r="AKS320" s="15"/>
      <c r="AKT320" s="15"/>
      <c r="AKU320" s="15"/>
      <c r="AKV320" s="15"/>
      <c r="AKW320" s="15"/>
      <c r="AKX320" s="15"/>
      <c r="AKY320" s="15"/>
      <c r="AKZ320" s="15"/>
      <c r="ALA320" s="15"/>
      <c r="ALB320" s="15"/>
      <c r="ALC320" s="15"/>
      <c r="ALD320" s="15"/>
      <c r="ALE320" s="15"/>
      <c r="ALF320" s="15"/>
      <c r="ALG320" s="15"/>
      <c r="ALH320" s="15"/>
      <c r="ALI320" s="15"/>
      <c r="ALJ320" s="15"/>
      <c r="ALK320" s="15"/>
      <c r="ALL320" s="15"/>
      <c r="ALM320" s="15"/>
      <c r="ALN320" s="15"/>
      <c r="ALO320" s="15"/>
      <c r="ALP320" s="15"/>
      <c r="ALQ320" s="15"/>
      <c r="ALR320" s="15"/>
      <c r="ALS320" s="15"/>
      <c r="ALT320" s="15"/>
      <c r="ALU320" s="15"/>
      <c r="ALV320" s="15"/>
      <c r="ALW320" s="15"/>
      <c r="ALX320" s="11"/>
      <c r="ALY320" s="11"/>
      <c r="ALZ320" s="11"/>
      <c r="AMA320" s="11"/>
    </row>
    <row r="321" spans="1:1015" ht="12.75" customHeight="1">
      <c r="A321" s="9" t="s">
        <v>403</v>
      </c>
      <c r="B321" s="9" t="s">
        <v>403</v>
      </c>
      <c r="C321" s="5" t="s">
        <v>169</v>
      </c>
      <c r="D321" s="4"/>
      <c r="E321" s="9" t="s">
        <v>16</v>
      </c>
      <c r="F321" s="4" t="s">
        <v>17</v>
      </c>
      <c r="G321" s="4" t="s">
        <v>170</v>
      </c>
      <c r="H321" s="6">
        <v>14.4</v>
      </c>
      <c r="I321" s="6">
        <v>654.71</v>
      </c>
      <c r="J321" s="6">
        <v>713</v>
      </c>
      <c r="K321" s="6">
        <v>712.92</v>
      </c>
      <c r="L321" s="7">
        <v>713</v>
      </c>
      <c r="M321" s="6">
        <v>713</v>
      </c>
      <c r="N321" s="6">
        <v>713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</row>
    <row r="322" spans="1:1015" ht="12.75" customHeight="1">
      <c r="A322" s="9" t="s">
        <v>403</v>
      </c>
      <c r="B322" s="9" t="s">
        <v>403</v>
      </c>
      <c r="C322" s="9" t="s">
        <v>256</v>
      </c>
      <c r="D322" s="8"/>
      <c r="E322" s="9" t="s">
        <v>16</v>
      </c>
      <c r="F322" s="8" t="s">
        <v>17</v>
      </c>
      <c r="G322" s="8" t="s">
        <v>386</v>
      </c>
      <c r="H322" s="10">
        <v>11019.65</v>
      </c>
      <c r="I322" s="10">
        <v>8301.2900000000009</v>
      </c>
      <c r="J322" s="10">
        <v>11200</v>
      </c>
      <c r="K322" s="10">
        <v>9054.99</v>
      </c>
      <c r="L322" s="7">
        <v>9317</v>
      </c>
      <c r="M322" s="10">
        <f t="shared" ref="M322:N324" si="47">L322</f>
        <v>9317</v>
      </c>
      <c r="N322" s="10">
        <f t="shared" si="47"/>
        <v>9317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</row>
    <row r="323" spans="1:1015" ht="12.75" customHeight="1">
      <c r="A323" s="9" t="s">
        <v>403</v>
      </c>
      <c r="B323" s="9" t="s">
        <v>403</v>
      </c>
      <c r="C323" s="9" t="s">
        <v>173</v>
      </c>
      <c r="D323" s="8"/>
      <c r="E323" s="9" t="s">
        <v>16</v>
      </c>
      <c r="F323" s="8" t="s">
        <v>17</v>
      </c>
      <c r="G323" s="8" t="s">
        <v>174</v>
      </c>
      <c r="H323" s="10">
        <v>1663.62</v>
      </c>
      <c r="I323" s="10">
        <v>756.88</v>
      </c>
      <c r="J323" s="10">
        <v>500</v>
      </c>
      <c r="K323" s="10">
        <v>1335.88</v>
      </c>
      <c r="L323" s="7">
        <v>2000</v>
      </c>
      <c r="M323" s="10">
        <f t="shared" si="47"/>
        <v>2000</v>
      </c>
      <c r="N323" s="10">
        <f t="shared" si="47"/>
        <v>2000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</row>
    <row r="324" spans="1:1015" ht="12.75" customHeight="1">
      <c r="A324" s="9" t="s">
        <v>403</v>
      </c>
      <c r="B324" s="9" t="s">
        <v>403</v>
      </c>
      <c r="C324" s="9" t="s">
        <v>214</v>
      </c>
      <c r="D324" s="8"/>
      <c r="E324" s="9" t="s">
        <v>16</v>
      </c>
      <c r="F324" s="8" t="s">
        <v>17</v>
      </c>
      <c r="G324" s="8" t="s">
        <v>215</v>
      </c>
      <c r="H324" s="10">
        <v>1800</v>
      </c>
      <c r="I324" s="10">
        <v>2020</v>
      </c>
      <c r="J324" s="10">
        <v>2040</v>
      </c>
      <c r="K324" s="10">
        <v>2040</v>
      </c>
      <c r="L324" s="7">
        <v>2040</v>
      </c>
      <c r="M324" s="10">
        <f t="shared" si="47"/>
        <v>2040</v>
      </c>
      <c r="N324" s="10">
        <f t="shared" si="47"/>
        <v>2040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</row>
    <row r="325" spans="1:1015" ht="12.75" customHeight="1">
      <c r="A325" s="12" t="s">
        <v>404</v>
      </c>
      <c r="B325" s="12"/>
      <c r="C325" s="12"/>
      <c r="D325" s="12"/>
      <c r="E325" s="13" t="s">
        <v>31</v>
      </c>
      <c r="F325" s="13"/>
      <c r="G325" s="12" t="s">
        <v>405</v>
      </c>
      <c r="H325" s="14">
        <f t="shared" ref="H325:N325" si="48">H321+SUM(H322:H324)</f>
        <v>14497.67</v>
      </c>
      <c r="I325" s="14">
        <f t="shared" si="48"/>
        <v>11732.880000000001</v>
      </c>
      <c r="J325" s="14">
        <f t="shared" si="48"/>
        <v>14453</v>
      </c>
      <c r="K325" s="14">
        <f t="shared" si="48"/>
        <v>13143.789999999999</v>
      </c>
      <c r="L325" s="3">
        <f t="shared" si="48"/>
        <v>14070</v>
      </c>
      <c r="M325" s="14">
        <f t="shared" si="48"/>
        <v>14070</v>
      </c>
      <c r="N325" s="14">
        <f t="shared" si="48"/>
        <v>14070</v>
      </c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  <c r="IW325" s="15"/>
      <c r="IX325" s="15"/>
      <c r="IY325" s="15"/>
      <c r="IZ325" s="15"/>
      <c r="JA325" s="15"/>
      <c r="JB325" s="15"/>
      <c r="JC325" s="15"/>
      <c r="JD325" s="15"/>
      <c r="JE325" s="15"/>
      <c r="JF325" s="15"/>
      <c r="JG325" s="15"/>
      <c r="JH325" s="15"/>
      <c r="JI325" s="15"/>
      <c r="JJ325" s="15"/>
      <c r="JK325" s="15"/>
      <c r="JL325" s="15"/>
      <c r="JM325" s="15"/>
      <c r="JN325" s="15"/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  <c r="JY325" s="15"/>
      <c r="JZ325" s="15"/>
      <c r="KA325" s="15"/>
      <c r="KB325" s="15"/>
      <c r="KC325" s="15"/>
      <c r="KD325" s="15"/>
      <c r="KE325" s="15"/>
      <c r="KF325" s="15"/>
      <c r="KG325" s="15"/>
      <c r="KH325" s="15"/>
      <c r="KI325" s="15"/>
      <c r="KJ325" s="15"/>
      <c r="KK325" s="15"/>
      <c r="KL325" s="15"/>
      <c r="KM325" s="15"/>
      <c r="KN325" s="15"/>
      <c r="KO325" s="15"/>
      <c r="KP325" s="15"/>
      <c r="KQ325" s="15"/>
      <c r="KR325" s="15"/>
      <c r="KS325" s="15"/>
      <c r="KT325" s="15"/>
      <c r="KU325" s="15"/>
      <c r="KV325" s="15"/>
      <c r="KW325" s="15"/>
      <c r="KX325" s="15"/>
      <c r="KY325" s="15"/>
      <c r="KZ325" s="15"/>
      <c r="LA325" s="15"/>
      <c r="LB325" s="15"/>
      <c r="LC325" s="15"/>
      <c r="LD325" s="15"/>
      <c r="LE325" s="15"/>
      <c r="LF325" s="15"/>
      <c r="LG325" s="15"/>
      <c r="LH325" s="15"/>
      <c r="LI325" s="15"/>
      <c r="LJ325" s="15"/>
      <c r="LK325" s="15"/>
      <c r="LL325" s="15"/>
      <c r="LM325" s="15"/>
      <c r="LN325" s="15"/>
      <c r="LO325" s="15"/>
      <c r="LP325" s="15"/>
      <c r="LQ325" s="15"/>
      <c r="LR325" s="15"/>
      <c r="LS325" s="15"/>
      <c r="LT325" s="15"/>
      <c r="LU325" s="15"/>
      <c r="LV325" s="15"/>
      <c r="LW325" s="15"/>
      <c r="LX325" s="15"/>
      <c r="LY325" s="15"/>
      <c r="LZ325" s="15"/>
      <c r="MA325" s="15"/>
      <c r="MB325" s="15"/>
      <c r="MC325" s="15"/>
      <c r="MD325" s="15"/>
      <c r="ME325" s="15"/>
      <c r="MF325" s="15"/>
      <c r="MG325" s="15"/>
      <c r="MH325" s="15"/>
      <c r="MI325" s="15"/>
      <c r="MJ325" s="15"/>
      <c r="MK325" s="15"/>
      <c r="ML325" s="15"/>
      <c r="MM325" s="15"/>
      <c r="MN325" s="15"/>
      <c r="MO325" s="15"/>
      <c r="MP325" s="15"/>
      <c r="MQ325" s="15"/>
      <c r="MR325" s="15"/>
      <c r="MS325" s="15"/>
      <c r="MT325" s="15"/>
      <c r="MU325" s="15"/>
      <c r="MV325" s="15"/>
      <c r="MW325" s="15"/>
      <c r="MX325" s="15"/>
      <c r="MY325" s="15"/>
      <c r="MZ325" s="15"/>
      <c r="NA325" s="15"/>
      <c r="NB325" s="15"/>
      <c r="NC325" s="15"/>
      <c r="ND325" s="15"/>
      <c r="NE325" s="15"/>
      <c r="NF325" s="15"/>
      <c r="NG325" s="15"/>
      <c r="NH325" s="15"/>
      <c r="NI325" s="15"/>
      <c r="NJ325" s="15"/>
      <c r="NK325" s="15"/>
      <c r="NL325" s="15"/>
      <c r="NM325" s="15"/>
      <c r="NN325" s="15"/>
      <c r="NO325" s="15"/>
      <c r="NP325" s="15"/>
      <c r="NQ325" s="15"/>
      <c r="NR325" s="15"/>
      <c r="NS325" s="15"/>
      <c r="NT325" s="15"/>
      <c r="NU325" s="15"/>
      <c r="NV325" s="15"/>
      <c r="NW325" s="15"/>
      <c r="NX325" s="15"/>
      <c r="NY325" s="15"/>
      <c r="NZ325" s="15"/>
      <c r="OA325" s="15"/>
      <c r="OB325" s="15"/>
      <c r="OC325" s="15"/>
      <c r="OD325" s="15"/>
      <c r="OE325" s="15"/>
      <c r="OF325" s="15"/>
      <c r="OG325" s="15"/>
      <c r="OH325" s="15"/>
      <c r="OI325" s="15"/>
      <c r="OJ325" s="15"/>
      <c r="OK325" s="15"/>
      <c r="OL325" s="15"/>
      <c r="OM325" s="15"/>
      <c r="ON325" s="15"/>
      <c r="OO325" s="15"/>
      <c r="OP325" s="15"/>
      <c r="OQ325" s="15"/>
      <c r="OR325" s="15"/>
      <c r="OS325" s="15"/>
      <c r="OT325" s="15"/>
      <c r="OU325" s="15"/>
      <c r="OV325" s="15"/>
      <c r="OW325" s="15"/>
      <c r="OX325" s="15"/>
      <c r="OY325" s="15"/>
      <c r="OZ325" s="15"/>
      <c r="PA325" s="15"/>
      <c r="PB325" s="15"/>
      <c r="PC325" s="15"/>
      <c r="PD325" s="15"/>
      <c r="PE325" s="15"/>
      <c r="PF325" s="15"/>
      <c r="PG325" s="15"/>
      <c r="PH325" s="15"/>
      <c r="PI325" s="15"/>
      <c r="PJ325" s="15"/>
      <c r="PK325" s="15"/>
      <c r="PL325" s="15"/>
      <c r="PM325" s="15"/>
      <c r="PN325" s="15"/>
      <c r="PO325" s="15"/>
      <c r="PP325" s="15"/>
      <c r="PQ325" s="15"/>
      <c r="PR325" s="15"/>
      <c r="PS325" s="15"/>
      <c r="PT325" s="15"/>
      <c r="PU325" s="15"/>
      <c r="PV325" s="15"/>
      <c r="PW325" s="15"/>
      <c r="PX325" s="15"/>
      <c r="PY325" s="15"/>
      <c r="PZ325" s="15"/>
      <c r="QA325" s="15"/>
      <c r="QB325" s="15"/>
      <c r="QC325" s="15"/>
      <c r="QD325" s="15"/>
      <c r="QE325" s="15"/>
      <c r="QF325" s="15"/>
      <c r="QG325" s="15"/>
      <c r="QH325" s="15"/>
      <c r="QI325" s="15"/>
      <c r="QJ325" s="15"/>
      <c r="QK325" s="15"/>
      <c r="QL325" s="15"/>
      <c r="QM325" s="15"/>
      <c r="QN325" s="15"/>
      <c r="QO325" s="15"/>
      <c r="QP325" s="15"/>
      <c r="QQ325" s="15"/>
      <c r="QR325" s="15"/>
      <c r="QS325" s="15"/>
      <c r="QT325" s="15"/>
      <c r="QU325" s="15"/>
      <c r="QV325" s="15"/>
      <c r="QW325" s="15"/>
      <c r="QX325" s="15"/>
      <c r="QY325" s="15"/>
      <c r="QZ325" s="15"/>
      <c r="RA325" s="15"/>
      <c r="RB325" s="15"/>
      <c r="RC325" s="15"/>
      <c r="RD325" s="15"/>
      <c r="RE325" s="15"/>
      <c r="RF325" s="15"/>
      <c r="RG325" s="15"/>
      <c r="RH325" s="15"/>
      <c r="RI325" s="15"/>
      <c r="RJ325" s="15"/>
      <c r="RK325" s="15"/>
      <c r="RL325" s="15"/>
      <c r="RM325" s="15"/>
      <c r="RN325" s="15"/>
      <c r="RO325" s="15"/>
      <c r="RP325" s="15"/>
      <c r="RQ325" s="15"/>
      <c r="RR325" s="15"/>
      <c r="RS325" s="15"/>
      <c r="RT325" s="15"/>
      <c r="RU325" s="15"/>
      <c r="RV325" s="15"/>
      <c r="RW325" s="15"/>
      <c r="RX325" s="15"/>
      <c r="RY325" s="15"/>
      <c r="RZ325" s="15"/>
      <c r="SA325" s="15"/>
      <c r="SB325" s="15"/>
      <c r="SC325" s="15"/>
      <c r="SD325" s="15"/>
      <c r="SE325" s="15"/>
      <c r="SF325" s="15"/>
      <c r="SG325" s="15"/>
      <c r="SH325" s="15"/>
      <c r="SI325" s="15"/>
      <c r="SJ325" s="15"/>
      <c r="SK325" s="15"/>
      <c r="SL325" s="15"/>
      <c r="SM325" s="15"/>
      <c r="SN325" s="15"/>
      <c r="SO325" s="15"/>
      <c r="SP325" s="15"/>
      <c r="SQ325" s="15"/>
      <c r="SR325" s="15"/>
      <c r="SS325" s="15"/>
      <c r="ST325" s="15"/>
      <c r="SU325" s="15"/>
      <c r="SV325" s="15"/>
      <c r="SW325" s="15"/>
      <c r="SX325" s="15"/>
      <c r="SY325" s="15"/>
      <c r="SZ325" s="15"/>
      <c r="TA325" s="15"/>
      <c r="TB325" s="15"/>
      <c r="TC325" s="15"/>
      <c r="TD325" s="15"/>
      <c r="TE325" s="15"/>
      <c r="TF325" s="15"/>
      <c r="TG325" s="15"/>
      <c r="TH325" s="15"/>
      <c r="TI325" s="15"/>
      <c r="TJ325" s="15"/>
      <c r="TK325" s="15"/>
      <c r="TL325" s="15"/>
      <c r="TM325" s="15"/>
      <c r="TN325" s="15"/>
      <c r="TO325" s="15"/>
      <c r="TP325" s="15"/>
      <c r="TQ325" s="15"/>
      <c r="TR325" s="15"/>
      <c r="TS325" s="15"/>
      <c r="TT325" s="15"/>
      <c r="TU325" s="15"/>
      <c r="TV325" s="15"/>
      <c r="TW325" s="15"/>
      <c r="TX325" s="15"/>
      <c r="TY325" s="15"/>
      <c r="TZ325" s="15"/>
      <c r="UA325" s="15"/>
      <c r="UB325" s="15"/>
      <c r="UC325" s="15"/>
      <c r="UD325" s="15"/>
      <c r="UE325" s="15"/>
      <c r="UF325" s="15"/>
      <c r="UG325" s="15"/>
      <c r="UH325" s="15"/>
      <c r="UI325" s="15"/>
      <c r="UJ325" s="15"/>
      <c r="UK325" s="15"/>
      <c r="UL325" s="15"/>
      <c r="UM325" s="15"/>
      <c r="UN325" s="15"/>
      <c r="UO325" s="15"/>
      <c r="UP325" s="15"/>
      <c r="UQ325" s="15"/>
      <c r="UR325" s="15"/>
      <c r="US325" s="15"/>
      <c r="UT325" s="15"/>
      <c r="UU325" s="15"/>
      <c r="UV325" s="15"/>
      <c r="UW325" s="15"/>
      <c r="UX325" s="15"/>
      <c r="UY325" s="15"/>
      <c r="UZ325" s="15"/>
      <c r="VA325" s="15"/>
      <c r="VB325" s="15"/>
      <c r="VC325" s="15"/>
      <c r="VD325" s="15"/>
      <c r="VE325" s="15"/>
      <c r="VF325" s="15"/>
      <c r="VG325" s="15"/>
      <c r="VH325" s="15"/>
      <c r="VI325" s="15"/>
      <c r="VJ325" s="15"/>
      <c r="VK325" s="15"/>
      <c r="VL325" s="15"/>
      <c r="VM325" s="15"/>
      <c r="VN325" s="15"/>
      <c r="VO325" s="15"/>
      <c r="VP325" s="15"/>
      <c r="VQ325" s="15"/>
      <c r="VR325" s="15"/>
      <c r="VS325" s="15"/>
      <c r="VT325" s="15"/>
      <c r="VU325" s="15"/>
      <c r="VV325" s="15"/>
      <c r="VW325" s="15"/>
      <c r="VX325" s="15"/>
      <c r="VY325" s="15"/>
      <c r="VZ325" s="15"/>
      <c r="WA325" s="15"/>
      <c r="WB325" s="15"/>
      <c r="WC325" s="15"/>
      <c r="WD325" s="15"/>
      <c r="WE325" s="15"/>
      <c r="WF325" s="15"/>
      <c r="WG325" s="15"/>
      <c r="WH325" s="15"/>
      <c r="WI325" s="15"/>
      <c r="WJ325" s="15"/>
      <c r="WK325" s="15"/>
      <c r="WL325" s="15"/>
      <c r="WM325" s="15"/>
      <c r="WN325" s="15"/>
      <c r="WO325" s="15"/>
      <c r="WP325" s="15"/>
      <c r="WQ325" s="15"/>
      <c r="WR325" s="15"/>
      <c r="WS325" s="15"/>
      <c r="WT325" s="15"/>
      <c r="WU325" s="15"/>
      <c r="WV325" s="15"/>
      <c r="WW325" s="15"/>
      <c r="WX325" s="15"/>
      <c r="WY325" s="15"/>
      <c r="WZ325" s="15"/>
      <c r="XA325" s="15"/>
      <c r="XB325" s="15"/>
      <c r="XC325" s="15"/>
      <c r="XD325" s="15"/>
      <c r="XE325" s="15"/>
      <c r="XF325" s="15"/>
      <c r="XG325" s="15"/>
      <c r="XH325" s="15"/>
      <c r="XI325" s="15"/>
      <c r="XJ325" s="15"/>
      <c r="XK325" s="15"/>
      <c r="XL325" s="15"/>
      <c r="XM325" s="15"/>
      <c r="XN325" s="15"/>
      <c r="XO325" s="15"/>
      <c r="XP325" s="15"/>
      <c r="XQ325" s="15"/>
      <c r="XR325" s="15"/>
      <c r="XS325" s="15"/>
      <c r="XT325" s="15"/>
      <c r="XU325" s="15"/>
      <c r="XV325" s="15"/>
      <c r="XW325" s="15"/>
      <c r="XX325" s="15"/>
      <c r="XY325" s="15"/>
      <c r="XZ325" s="15"/>
      <c r="YA325" s="15"/>
      <c r="YB325" s="15"/>
      <c r="YC325" s="15"/>
      <c r="YD325" s="15"/>
      <c r="YE325" s="15"/>
      <c r="YF325" s="15"/>
      <c r="YG325" s="15"/>
      <c r="YH325" s="15"/>
      <c r="YI325" s="15"/>
      <c r="YJ325" s="15"/>
      <c r="YK325" s="15"/>
      <c r="YL325" s="15"/>
      <c r="YM325" s="15"/>
      <c r="YN325" s="15"/>
      <c r="YO325" s="15"/>
      <c r="YP325" s="15"/>
      <c r="YQ325" s="15"/>
      <c r="YR325" s="15"/>
      <c r="YS325" s="15"/>
      <c r="YT325" s="15"/>
      <c r="YU325" s="15"/>
      <c r="YV325" s="15"/>
      <c r="YW325" s="15"/>
      <c r="YX325" s="15"/>
      <c r="YY325" s="15"/>
      <c r="YZ325" s="15"/>
      <c r="ZA325" s="15"/>
      <c r="ZB325" s="15"/>
      <c r="ZC325" s="15"/>
      <c r="ZD325" s="15"/>
      <c r="ZE325" s="15"/>
      <c r="ZF325" s="15"/>
      <c r="ZG325" s="15"/>
      <c r="ZH325" s="15"/>
      <c r="ZI325" s="15"/>
      <c r="ZJ325" s="15"/>
      <c r="ZK325" s="15"/>
      <c r="ZL325" s="15"/>
      <c r="ZM325" s="15"/>
      <c r="ZN325" s="15"/>
      <c r="ZO325" s="15"/>
      <c r="ZP325" s="15"/>
      <c r="ZQ325" s="15"/>
      <c r="ZR325" s="15"/>
      <c r="ZS325" s="15"/>
      <c r="ZT325" s="15"/>
      <c r="ZU325" s="15"/>
      <c r="ZV325" s="15"/>
      <c r="ZW325" s="15"/>
      <c r="ZX325" s="15"/>
      <c r="ZY325" s="15"/>
      <c r="ZZ325" s="15"/>
      <c r="AAA325" s="15"/>
      <c r="AAB325" s="15"/>
      <c r="AAC325" s="15"/>
      <c r="AAD325" s="15"/>
      <c r="AAE325" s="15"/>
      <c r="AAF325" s="15"/>
      <c r="AAG325" s="15"/>
      <c r="AAH325" s="15"/>
      <c r="AAI325" s="15"/>
      <c r="AAJ325" s="15"/>
      <c r="AAK325" s="15"/>
      <c r="AAL325" s="15"/>
      <c r="AAM325" s="15"/>
      <c r="AAN325" s="15"/>
      <c r="AAO325" s="15"/>
      <c r="AAP325" s="15"/>
      <c r="AAQ325" s="15"/>
      <c r="AAR325" s="15"/>
      <c r="AAS325" s="15"/>
      <c r="AAT325" s="15"/>
      <c r="AAU325" s="15"/>
      <c r="AAV325" s="15"/>
      <c r="AAW325" s="15"/>
      <c r="AAX325" s="15"/>
      <c r="AAY325" s="15"/>
      <c r="AAZ325" s="15"/>
      <c r="ABA325" s="15"/>
      <c r="ABB325" s="15"/>
      <c r="ABC325" s="15"/>
      <c r="ABD325" s="15"/>
      <c r="ABE325" s="15"/>
      <c r="ABF325" s="15"/>
      <c r="ABG325" s="15"/>
      <c r="ABH325" s="15"/>
      <c r="ABI325" s="15"/>
      <c r="ABJ325" s="15"/>
      <c r="ABK325" s="15"/>
      <c r="ABL325" s="15"/>
      <c r="ABM325" s="15"/>
      <c r="ABN325" s="15"/>
      <c r="ABO325" s="15"/>
      <c r="ABP325" s="15"/>
      <c r="ABQ325" s="15"/>
      <c r="ABR325" s="15"/>
      <c r="ABS325" s="15"/>
      <c r="ABT325" s="15"/>
      <c r="ABU325" s="15"/>
      <c r="ABV325" s="15"/>
      <c r="ABW325" s="15"/>
      <c r="ABX325" s="15"/>
      <c r="ABY325" s="15"/>
      <c r="ABZ325" s="15"/>
      <c r="ACA325" s="15"/>
      <c r="ACB325" s="15"/>
      <c r="ACC325" s="15"/>
      <c r="ACD325" s="15"/>
      <c r="ACE325" s="15"/>
      <c r="ACF325" s="15"/>
      <c r="ACG325" s="15"/>
      <c r="ACH325" s="15"/>
      <c r="ACI325" s="15"/>
      <c r="ACJ325" s="15"/>
      <c r="ACK325" s="15"/>
      <c r="ACL325" s="15"/>
      <c r="ACM325" s="15"/>
      <c r="ACN325" s="15"/>
      <c r="ACO325" s="15"/>
      <c r="ACP325" s="15"/>
      <c r="ACQ325" s="15"/>
      <c r="ACR325" s="15"/>
      <c r="ACS325" s="15"/>
      <c r="ACT325" s="15"/>
      <c r="ACU325" s="15"/>
      <c r="ACV325" s="15"/>
      <c r="ACW325" s="15"/>
      <c r="ACX325" s="15"/>
      <c r="ACY325" s="15"/>
      <c r="ACZ325" s="15"/>
      <c r="ADA325" s="15"/>
      <c r="ADB325" s="15"/>
      <c r="ADC325" s="15"/>
      <c r="ADD325" s="15"/>
      <c r="ADE325" s="15"/>
      <c r="ADF325" s="15"/>
      <c r="ADG325" s="15"/>
      <c r="ADH325" s="15"/>
      <c r="ADI325" s="15"/>
      <c r="ADJ325" s="15"/>
      <c r="ADK325" s="15"/>
      <c r="ADL325" s="15"/>
      <c r="ADM325" s="15"/>
      <c r="ADN325" s="15"/>
      <c r="ADO325" s="15"/>
      <c r="ADP325" s="15"/>
      <c r="ADQ325" s="15"/>
      <c r="ADR325" s="15"/>
      <c r="ADS325" s="15"/>
      <c r="ADT325" s="15"/>
      <c r="ADU325" s="15"/>
      <c r="ADV325" s="15"/>
      <c r="ADW325" s="15"/>
      <c r="ADX325" s="15"/>
      <c r="ADY325" s="15"/>
      <c r="ADZ325" s="15"/>
      <c r="AEA325" s="15"/>
      <c r="AEB325" s="15"/>
      <c r="AEC325" s="15"/>
      <c r="AED325" s="15"/>
      <c r="AEE325" s="15"/>
      <c r="AEF325" s="15"/>
      <c r="AEG325" s="15"/>
      <c r="AEH325" s="15"/>
      <c r="AEI325" s="15"/>
      <c r="AEJ325" s="15"/>
      <c r="AEK325" s="15"/>
      <c r="AEL325" s="15"/>
      <c r="AEM325" s="15"/>
      <c r="AEN325" s="15"/>
      <c r="AEO325" s="15"/>
      <c r="AEP325" s="15"/>
      <c r="AEQ325" s="15"/>
      <c r="AER325" s="15"/>
      <c r="AES325" s="15"/>
      <c r="AET325" s="15"/>
      <c r="AEU325" s="15"/>
      <c r="AEV325" s="15"/>
      <c r="AEW325" s="15"/>
      <c r="AEX325" s="15"/>
      <c r="AEY325" s="15"/>
      <c r="AEZ325" s="15"/>
      <c r="AFA325" s="15"/>
      <c r="AFB325" s="15"/>
      <c r="AFC325" s="15"/>
      <c r="AFD325" s="15"/>
      <c r="AFE325" s="15"/>
      <c r="AFF325" s="15"/>
      <c r="AFG325" s="15"/>
      <c r="AFH325" s="15"/>
      <c r="AFI325" s="15"/>
      <c r="AFJ325" s="15"/>
      <c r="AFK325" s="15"/>
      <c r="AFL325" s="15"/>
      <c r="AFM325" s="15"/>
      <c r="AFN325" s="15"/>
      <c r="AFO325" s="15"/>
      <c r="AFP325" s="15"/>
      <c r="AFQ325" s="15"/>
      <c r="AFR325" s="15"/>
      <c r="AFS325" s="15"/>
      <c r="AFT325" s="15"/>
      <c r="AFU325" s="15"/>
      <c r="AFV325" s="15"/>
      <c r="AFW325" s="15"/>
      <c r="AFX325" s="15"/>
      <c r="AFY325" s="15"/>
      <c r="AFZ325" s="15"/>
      <c r="AGA325" s="15"/>
      <c r="AGB325" s="15"/>
      <c r="AGC325" s="15"/>
      <c r="AGD325" s="15"/>
      <c r="AGE325" s="15"/>
      <c r="AGF325" s="15"/>
      <c r="AGG325" s="15"/>
      <c r="AGH325" s="15"/>
      <c r="AGI325" s="15"/>
      <c r="AGJ325" s="15"/>
      <c r="AGK325" s="15"/>
      <c r="AGL325" s="15"/>
      <c r="AGM325" s="15"/>
      <c r="AGN325" s="15"/>
      <c r="AGO325" s="15"/>
      <c r="AGP325" s="15"/>
      <c r="AGQ325" s="15"/>
      <c r="AGR325" s="15"/>
      <c r="AGS325" s="15"/>
      <c r="AGT325" s="15"/>
      <c r="AGU325" s="15"/>
      <c r="AGV325" s="15"/>
      <c r="AGW325" s="15"/>
      <c r="AGX325" s="15"/>
      <c r="AGY325" s="15"/>
      <c r="AGZ325" s="15"/>
      <c r="AHA325" s="15"/>
      <c r="AHB325" s="15"/>
      <c r="AHC325" s="15"/>
      <c r="AHD325" s="15"/>
      <c r="AHE325" s="15"/>
      <c r="AHF325" s="15"/>
      <c r="AHG325" s="15"/>
      <c r="AHH325" s="15"/>
      <c r="AHI325" s="15"/>
      <c r="AHJ325" s="15"/>
      <c r="AHK325" s="15"/>
      <c r="AHL325" s="15"/>
      <c r="AHM325" s="15"/>
      <c r="AHN325" s="15"/>
      <c r="AHO325" s="15"/>
      <c r="AHP325" s="15"/>
      <c r="AHQ325" s="15"/>
      <c r="AHR325" s="15"/>
      <c r="AHS325" s="15"/>
      <c r="AHT325" s="15"/>
      <c r="AHU325" s="15"/>
      <c r="AHV325" s="15"/>
      <c r="AHW325" s="15"/>
      <c r="AHX325" s="15"/>
      <c r="AHY325" s="15"/>
      <c r="AHZ325" s="15"/>
      <c r="AIA325" s="15"/>
      <c r="AIB325" s="15"/>
      <c r="AIC325" s="15"/>
      <c r="AID325" s="15"/>
      <c r="AIE325" s="15"/>
      <c r="AIF325" s="15"/>
      <c r="AIG325" s="15"/>
      <c r="AIH325" s="15"/>
      <c r="AII325" s="15"/>
      <c r="AIJ325" s="15"/>
      <c r="AIK325" s="15"/>
      <c r="AIL325" s="15"/>
      <c r="AIM325" s="15"/>
      <c r="AIN325" s="15"/>
      <c r="AIO325" s="15"/>
      <c r="AIP325" s="15"/>
      <c r="AIQ325" s="15"/>
      <c r="AIR325" s="15"/>
      <c r="AIS325" s="15"/>
      <c r="AIT325" s="15"/>
      <c r="AIU325" s="15"/>
      <c r="AIV325" s="15"/>
      <c r="AIW325" s="15"/>
      <c r="AIX325" s="15"/>
      <c r="AIY325" s="15"/>
      <c r="AIZ325" s="15"/>
      <c r="AJA325" s="15"/>
      <c r="AJB325" s="15"/>
      <c r="AJC325" s="15"/>
      <c r="AJD325" s="15"/>
      <c r="AJE325" s="15"/>
      <c r="AJF325" s="15"/>
      <c r="AJG325" s="15"/>
      <c r="AJH325" s="15"/>
      <c r="AJI325" s="15"/>
      <c r="AJJ325" s="15"/>
      <c r="AJK325" s="15"/>
      <c r="AJL325" s="15"/>
      <c r="AJM325" s="15"/>
      <c r="AJN325" s="15"/>
      <c r="AJO325" s="15"/>
      <c r="AJP325" s="15"/>
      <c r="AJQ325" s="15"/>
      <c r="AJR325" s="15"/>
      <c r="AJS325" s="15"/>
      <c r="AJT325" s="15"/>
      <c r="AJU325" s="15"/>
      <c r="AJV325" s="15"/>
      <c r="AJW325" s="15"/>
      <c r="AJX325" s="15"/>
      <c r="AJY325" s="15"/>
      <c r="AJZ325" s="15"/>
      <c r="AKA325" s="15"/>
      <c r="AKB325" s="15"/>
      <c r="AKC325" s="15"/>
      <c r="AKD325" s="15"/>
      <c r="AKE325" s="15"/>
      <c r="AKF325" s="15"/>
      <c r="AKG325" s="15"/>
      <c r="AKH325" s="15"/>
      <c r="AKI325" s="15"/>
      <c r="AKJ325" s="15"/>
      <c r="AKK325" s="15"/>
      <c r="AKL325" s="15"/>
      <c r="AKM325" s="15"/>
      <c r="AKN325" s="15"/>
      <c r="AKO325" s="15"/>
      <c r="AKP325" s="15"/>
      <c r="AKQ325" s="15"/>
      <c r="AKR325" s="15"/>
      <c r="AKS325" s="15"/>
      <c r="AKT325" s="15"/>
      <c r="AKU325" s="15"/>
      <c r="AKV325" s="15"/>
      <c r="AKW325" s="15"/>
      <c r="AKX325" s="15"/>
      <c r="AKY325" s="15"/>
      <c r="AKZ325" s="15"/>
      <c r="ALA325" s="15"/>
      <c r="ALB325" s="15"/>
      <c r="ALC325" s="15"/>
      <c r="ALD325" s="15"/>
      <c r="ALE325" s="15"/>
      <c r="ALF325" s="15"/>
      <c r="ALG325" s="15"/>
      <c r="ALH325" s="15"/>
      <c r="ALI325" s="15"/>
      <c r="ALJ325" s="15"/>
      <c r="ALK325" s="15"/>
      <c r="ALL325" s="15"/>
      <c r="ALM325" s="15"/>
      <c r="ALN325" s="15"/>
      <c r="ALO325" s="15"/>
      <c r="ALP325" s="15"/>
      <c r="ALQ325" s="15"/>
      <c r="ALR325" s="15"/>
      <c r="ALS325" s="15"/>
      <c r="ALT325" s="15"/>
      <c r="ALU325" s="15"/>
      <c r="ALV325" s="15"/>
      <c r="ALW325" s="15"/>
      <c r="ALX325" s="11"/>
      <c r="ALY325" s="11"/>
      <c r="ALZ325" s="11"/>
      <c r="AMA325" s="11"/>
    </row>
    <row r="326" spans="1:1015" ht="12.75" customHeight="1">
      <c r="A326" s="12"/>
      <c r="B326" s="9" t="s">
        <v>406</v>
      </c>
      <c r="C326" s="9" t="s">
        <v>333</v>
      </c>
      <c r="D326" s="9"/>
      <c r="E326" s="9" t="s">
        <v>16</v>
      </c>
      <c r="F326" s="8" t="s">
        <v>17</v>
      </c>
      <c r="G326" s="8" t="s">
        <v>407</v>
      </c>
      <c r="H326" s="10">
        <v>0</v>
      </c>
      <c r="I326" s="10">
        <v>0</v>
      </c>
      <c r="J326" s="10">
        <v>0</v>
      </c>
      <c r="K326" s="10">
        <v>0</v>
      </c>
      <c r="L326" s="7">
        <v>250</v>
      </c>
      <c r="M326" s="10">
        <v>0</v>
      </c>
      <c r="N326" s="10">
        <v>0</v>
      </c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  <c r="IW326" s="15"/>
      <c r="IX326" s="15"/>
      <c r="IY326" s="15"/>
      <c r="IZ326" s="15"/>
      <c r="JA326" s="15"/>
      <c r="JB326" s="15"/>
      <c r="JC326" s="15"/>
      <c r="JD326" s="15"/>
      <c r="JE326" s="15"/>
      <c r="JF326" s="15"/>
      <c r="JG326" s="15"/>
      <c r="JH326" s="15"/>
      <c r="JI326" s="15"/>
      <c r="JJ326" s="15"/>
      <c r="JK326" s="15"/>
      <c r="JL326" s="15"/>
      <c r="JM326" s="15"/>
      <c r="JN326" s="15"/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  <c r="JY326" s="15"/>
      <c r="JZ326" s="15"/>
      <c r="KA326" s="15"/>
      <c r="KB326" s="15"/>
      <c r="KC326" s="15"/>
      <c r="KD326" s="15"/>
      <c r="KE326" s="15"/>
      <c r="KF326" s="15"/>
      <c r="KG326" s="15"/>
      <c r="KH326" s="15"/>
      <c r="KI326" s="15"/>
      <c r="KJ326" s="15"/>
      <c r="KK326" s="15"/>
      <c r="KL326" s="15"/>
      <c r="KM326" s="15"/>
      <c r="KN326" s="15"/>
      <c r="KO326" s="15"/>
      <c r="KP326" s="15"/>
      <c r="KQ326" s="15"/>
      <c r="KR326" s="15"/>
      <c r="KS326" s="15"/>
      <c r="KT326" s="15"/>
      <c r="KU326" s="15"/>
      <c r="KV326" s="15"/>
      <c r="KW326" s="15"/>
      <c r="KX326" s="15"/>
      <c r="KY326" s="15"/>
      <c r="KZ326" s="15"/>
      <c r="LA326" s="15"/>
      <c r="LB326" s="15"/>
      <c r="LC326" s="15"/>
      <c r="LD326" s="15"/>
      <c r="LE326" s="15"/>
      <c r="LF326" s="15"/>
      <c r="LG326" s="15"/>
      <c r="LH326" s="15"/>
      <c r="LI326" s="15"/>
      <c r="LJ326" s="15"/>
      <c r="LK326" s="15"/>
      <c r="LL326" s="15"/>
      <c r="LM326" s="15"/>
      <c r="LN326" s="15"/>
      <c r="LO326" s="15"/>
      <c r="LP326" s="15"/>
      <c r="LQ326" s="15"/>
      <c r="LR326" s="15"/>
      <c r="LS326" s="15"/>
      <c r="LT326" s="15"/>
      <c r="LU326" s="15"/>
      <c r="LV326" s="15"/>
      <c r="LW326" s="15"/>
      <c r="LX326" s="15"/>
      <c r="LY326" s="15"/>
      <c r="LZ326" s="15"/>
      <c r="MA326" s="15"/>
      <c r="MB326" s="15"/>
      <c r="MC326" s="15"/>
      <c r="MD326" s="15"/>
      <c r="ME326" s="15"/>
      <c r="MF326" s="15"/>
      <c r="MG326" s="15"/>
      <c r="MH326" s="15"/>
      <c r="MI326" s="15"/>
      <c r="MJ326" s="15"/>
      <c r="MK326" s="15"/>
      <c r="ML326" s="15"/>
      <c r="MM326" s="15"/>
      <c r="MN326" s="15"/>
      <c r="MO326" s="15"/>
      <c r="MP326" s="15"/>
      <c r="MQ326" s="15"/>
      <c r="MR326" s="15"/>
      <c r="MS326" s="15"/>
      <c r="MT326" s="15"/>
      <c r="MU326" s="15"/>
      <c r="MV326" s="15"/>
      <c r="MW326" s="15"/>
      <c r="MX326" s="15"/>
      <c r="MY326" s="15"/>
      <c r="MZ326" s="15"/>
      <c r="NA326" s="15"/>
      <c r="NB326" s="15"/>
      <c r="NC326" s="15"/>
      <c r="ND326" s="15"/>
      <c r="NE326" s="15"/>
      <c r="NF326" s="15"/>
      <c r="NG326" s="15"/>
      <c r="NH326" s="15"/>
      <c r="NI326" s="15"/>
      <c r="NJ326" s="15"/>
      <c r="NK326" s="15"/>
      <c r="NL326" s="15"/>
      <c r="NM326" s="15"/>
      <c r="NN326" s="15"/>
      <c r="NO326" s="15"/>
      <c r="NP326" s="15"/>
      <c r="NQ326" s="15"/>
      <c r="NR326" s="15"/>
      <c r="NS326" s="15"/>
      <c r="NT326" s="15"/>
      <c r="NU326" s="15"/>
      <c r="NV326" s="15"/>
      <c r="NW326" s="15"/>
      <c r="NX326" s="15"/>
      <c r="NY326" s="15"/>
      <c r="NZ326" s="15"/>
      <c r="OA326" s="15"/>
      <c r="OB326" s="15"/>
      <c r="OC326" s="15"/>
      <c r="OD326" s="15"/>
      <c r="OE326" s="15"/>
      <c r="OF326" s="15"/>
      <c r="OG326" s="15"/>
      <c r="OH326" s="15"/>
      <c r="OI326" s="15"/>
      <c r="OJ326" s="15"/>
      <c r="OK326" s="15"/>
      <c r="OL326" s="15"/>
      <c r="OM326" s="15"/>
      <c r="ON326" s="15"/>
      <c r="OO326" s="15"/>
      <c r="OP326" s="15"/>
      <c r="OQ326" s="15"/>
      <c r="OR326" s="15"/>
      <c r="OS326" s="15"/>
      <c r="OT326" s="15"/>
      <c r="OU326" s="15"/>
      <c r="OV326" s="15"/>
      <c r="OW326" s="15"/>
      <c r="OX326" s="15"/>
      <c r="OY326" s="15"/>
      <c r="OZ326" s="15"/>
      <c r="PA326" s="15"/>
      <c r="PB326" s="15"/>
      <c r="PC326" s="15"/>
      <c r="PD326" s="15"/>
      <c r="PE326" s="15"/>
      <c r="PF326" s="15"/>
      <c r="PG326" s="15"/>
      <c r="PH326" s="15"/>
      <c r="PI326" s="15"/>
      <c r="PJ326" s="15"/>
      <c r="PK326" s="15"/>
      <c r="PL326" s="15"/>
      <c r="PM326" s="15"/>
      <c r="PN326" s="15"/>
      <c r="PO326" s="15"/>
      <c r="PP326" s="15"/>
      <c r="PQ326" s="15"/>
      <c r="PR326" s="15"/>
      <c r="PS326" s="15"/>
      <c r="PT326" s="15"/>
      <c r="PU326" s="15"/>
      <c r="PV326" s="15"/>
      <c r="PW326" s="15"/>
      <c r="PX326" s="15"/>
      <c r="PY326" s="15"/>
      <c r="PZ326" s="15"/>
      <c r="QA326" s="15"/>
      <c r="QB326" s="15"/>
      <c r="QC326" s="15"/>
      <c r="QD326" s="15"/>
      <c r="QE326" s="15"/>
      <c r="QF326" s="15"/>
      <c r="QG326" s="15"/>
      <c r="QH326" s="15"/>
      <c r="QI326" s="15"/>
      <c r="QJ326" s="15"/>
      <c r="QK326" s="15"/>
      <c r="QL326" s="15"/>
      <c r="QM326" s="15"/>
      <c r="QN326" s="15"/>
      <c r="QO326" s="15"/>
      <c r="QP326" s="15"/>
      <c r="QQ326" s="15"/>
      <c r="QR326" s="15"/>
      <c r="QS326" s="15"/>
      <c r="QT326" s="15"/>
      <c r="QU326" s="15"/>
      <c r="QV326" s="15"/>
      <c r="QW326" s="15"/>
      <c r="QX326" s="15"/>
      <c r="QY326" s="15"/>
      <c r="QZ326" s="15"/>
      <c r="RA326" s="15"/>
      <c r="RB326" s="15"/>
      <c r="RC326" s="15"/>
      <c r="RD326" s="15"/>
      <c r="RE326" s="15"/>
      <c r="RF326" s="15"/>
      <c r="RG326" s="15"/>
      <c r="RH326" s="15"/>
      <c r="RI326" s="15"/>
      <c r="RJ326" s="15"/>
      <c r="RK326" s="15"/>
      <c r="RL326" s="15"/>
      <c r="RM326" s="15"/>
      <c r="RN326" s="15"/>
      <c r="RO326" s="15"/>
      <c r="RP326" s="15"/>
      <c r="RQ326" s="15"/>
      <c r="RR326" s="15"/>
      <c r="RS326" s="15"/>
      <c r="RT326" s="15"/>
      <c r="RU326" s="15"/>
      <c r="RV326" s="15"/>
      <c r="RW326" s="15"/>
      <c r="RX326" s="15"/>
      <c r="RY326" s="15"/>
      <c r="RZ326" s="15"/>
      <c r="SA326" s="15"/>
      <c r="SB326" s="15"/>
      <c r="SC326" s="15"/>
      <c r="SD326" s="15"/>
      <c r="SE326" s="15"/>
      <c r="SF326" s="15"/>
      <c r="SG326" s="15"/>
      <c r="SH326" s="15"/>
      <c r="SI326" s="15"/>
      <c r="SJ326" s="15"/>
      <c r="SK326" s="15"/>
      <c r="SL326" s="15"/>
      <c r="SM326" s="15"/>
      <c r="SN326" s="15"/>
      <c r="SO326" s="15"/>
      <c r="SP326" s="15"/>
      <c r="SQ326" s="15"/>
      <c r="SR326" s="15"/>
      <c r="SS326" s="15"/>
      <c r="ST326" s="15"/>
      <c r="SU326" s="15"/>
      <c r="SV326" s="15"/>
      <c r="SW326" s="15"/>
      <c r="SX326" s="15"/>
      <c r="SY326" s="15"/>
      <c r="SZ326" s="15"/>
      <c r="TA326" s="15"/>
      <c r="TB326" s="15"/>
      <c r="TC326" s="15"/>
      <c r="TD326" s="15"/>
      <c r="TE326" s="15"/>
      <c r="TF326" s="15"/>
      <c r="TG326" s="15"/>
      <c r="TH326" s="15"/>
      <c r="TI326" s="15"/>
      <c r="TJ326" s="15"/>
      <c r="TK326" s="15"/>
      <c r="TL326" s="15"/>
      <c r="TM326" s="15"/>
      <c r="TN326" s="15"/>
      <c r="TO326" s="15"/>
      <c r="TP326" s="15"/>
      <c r="TQ326" s="15"/>
      <c r="TR326" s="15"/>
      <c r="TS326" s="15"/>
      <c r="TT326" s="15"/>
      <c r="TU326" s="15"/>
      <c r="TV326" s="15"/>
      <c r="TW326" s="15"/>
      <c r="TX326" s="15"/>
      <c r="TY326" s="15"/>
      <c r="TZ326" s="15"/>
      <c r="UA326" s="15"/>
      <c r="UB326" s="15"/>
      <c r="UC326" s="15"/>
      <c r="UD326" s="15"/>
      <c r="UE326" s="15"/>
      <c r="UF326" s="15"/>
      <c r="UG326" s="15"/>
      <c r="UH326" s="15"/>
      <c r="UI326" s="15"/>
      <c r="UJ326" s="15"/>
      <c r="UK326" s="15"/>
      <c r="UL326" s="15"/>
      <c r="UM326" s="15"/>
      <c r="UN326" s="15"/>
      <c r="UO326" s="15"/>
      <c r="UP326" s="15"/>
      <c r="UQ326" s="15"/>
      <c r="UR326" s="15"/>
      <c r="US326" s="15"/>
      <c r="UT326" s="15"/>
      <c r="UU326" s="15"/>
      <c r="UV326" s="15"/>
      <c r="UW326" s="15"/>
      <c r="UX326" s="15"/>
      <c r="UY326" s="15"/>
      <c r="UZ326" s="15"/>
      <c r="VA326" s="15"/>
      <c r="VB326" s="15"/>
      <c r="VC326" s="15"/>
      <c r="VD326" s="15"/>
      <c r="VE326" s="15"/>
      <c r="VF326" s="15"/>
      <c r="VG326" s="15"/>
      <c r="VH326" s="15"/>
      <c r="VI326" s="15"/>
      <c r="VJ326" s="15"/>
      <c r="VK326" s="15"/>
      <c r="VL326" s="15"/>
      <c r="VM326" s="15"/>
      <c r="VN326" s="15"/>
      <c r="VO326" s="15"/>
      <c r="VP326" s="15"/>
      <c r="VQ326" s="15"/>
      <c r="VR326" s="15"/>
      <c r="VS326" s="15"/>
      <c r="VT326" s="15"/>
      <c r="VU326" s="15"/>
      <c r="VV326" s="15"/>
      <c r="VW326" s="15"/>
      <c r="VX326" s="15"/>
      <c r="VY326" s="15"/>
      <c r="VZ326" s="15"/>
      <c r="WA326" s="15"/>
      <c r="WB326" s="15"/>
      <c r="WC326" s="15"/>
      <c r="WD326" s="15"/>
      <c r="WE326" s="15"/>
      <c r="WF326" s="15"/>
      <c r="WG326" s="15"/>
      <c r="WH326" s="15"/>
      <c r="WI326" s="15"/>
      <c r="WJ326" s="15"/>
      <c r="WK326" s="15"/>
      <c r="WL326" s="15"/>
      <c r="WM326" s="15"/>
      <c r="WN326" s="15"/>
      <c r="WO326" s="15"/>
      <c r="WP326" s="15"/>
      <c r="WQ326" s="15"/>
      <c r="WR326" s="15"/>
      <c r="WS326" s="15"/>
      <c r="WT326" s="15"/>
      <c r="WU326" s="15"/>
      <c r="WV326" s="15"/>
      <c r="WW326" s="15"/>
      <c r="WX326" s="15"/>
      <c r="WY326" s="15"/>
      <c r="WZ326" s="15"/>
      <c r="XA326" s="15"/>
      <c r="XB326" s="15"/>
      <c r="XC326" s="15"/>
      <c r="XD326" s="15"/>
      <c r="XE326" s="15"/>
      <c r="XF326" s="15"/>
      <c r="XG326" s="15"/>
      <c r="XH326" s="15"/>
      <c r="XI326" s="15"/>
      <c r="XJ326" s="15"/>
      <c r="XK326" s="15"/>
      <c r="XL326" s="15"/>
      <c r="XM326" s="15"/>
      <c r="XN326" s="15"/>
      <c r="XO326" s="15"/>
      <c r="XP326" s="15"/>
      <c r="XQ326" s="15"/>
      <c r="XR326" s="15"/>
      <c r="XS326" s="15"/>
      <c r="XT326" s="15"/>
      <c r="XU326" s="15"/>
      <c r="XV326" s="15"/>
      <c r="XW326" s="15"/>
      <c r="XX326" s="15"/>
      <c r="XY326" s="15"/>
      <c r="XZ326" s="15"/>
      <c r="YA326" s="15"/>
      <c r="YB326" s="15"/>
      <c r="YC326" s="15"/>
      <c r="YD326" s="15"/>
      <c r="YE326" s="15"/>
      <c r="YF326" s="15"/>
      <c r="YG326" s="15"/>
      <c r="YH326" s="15"/>
      <c r="YI326" s="15"/>
      <c r="YJ326" s="15"/>
      <c r="YK326" s="15"/>
      <c r="YL326" s="15"/>
      <c r="YM326" s="15"/>
      <c r="YN326" s="15"/>
      <c r="YO326" s="15"/>
      <c r="YP326" s="15"/>
      <c r="YQ326" s="15"/>
      <c r="YR326" s="15"/>
      <c r="YS326" s="15"/>
      <c r="YT326" s="15"/>
      <c r="YU326" s="15"/>
      <c r="YV326" s="15"/>
      <c r="YW326" s="15"/>
      <c r="YX326" s="15"/>
      <c r="YY326" s="15"/>
      <c r="YZ326" s="15"/>
      <c r="ZA326" s="15"/>
      <c r="ZB326" s="15"/>
      <c r="ZC326" s="15"/>
      <c r="ZD326" s="15"/>
      <c r="ZE326" s="15"/>
      <c r="ZF326" s="15"/>
      <c r="ZG326" s="15"/>
      <c r="ZH326" s="15"/>
      <c r="ZI326" s="15"/>
      <c r="ZJ326" s="15"/>
      <c r="ZK326" s="15"/>
      <c r="ZL326" s="15"/>
      <c r="ZM326" s="15"/>
      <c r="ZN326" s="15"/>
      <c r="ZO326" s="15"/>
      <c r="ZP326" s="15"/>
      <c r="ZQ326" s="15"/>
      <c r="ZR326" s="15"/>
      <c r="ZS326" s="15"/>
      <c r="ZT326" s="15"/>
      <c r="ZU326" s="15"/>
      <c r="ZV326" s="15"/>
      <c r="ZW326" s="15"/>
      <c r="ZX326" s="15"/>
      <c r="ZY326" s="15"/>
      <c r="ZZ326" s="15"/>
      <c r="AAA326" s="15"/>
      <c r="AAB326" s="15"/>
      <c r="AAC326" s="15"/>
      <c r="AAD326" s="15"/>
      <c r="AAE326" s="15"/>
      <c r="AAF326" s="15"/>
      <c r="AAG326" s="15"/>
      <c r="AAH326" s="15"/>
      <c r="AAI326" s="15"/>
      <c r="AAJ326" s="15"/>
      <c r="AAK326" s="15"/>
      <c r="AAL326" s="15"/>
      <c r="AAM326" s="15"/>
      <c r="AAN326" s="15"/>
      <c r="AAO326" s="15"/>
      <c r="AAP326" s="15"/>
      <c r="AAQ326" s="15"/>
      <c r="AAR326" s="15"/>
      <c r="AAS326" s="15"/>
      <c r="AAT326" s="15"/>
      <c r="AAU326" s="15"/>
      <c r="AAV326" s="15"/>
      <c r="AAW326" s="15"/>
      <c r="AAX326" s="15"/>
      <c r="AAY326" s="15"/>
      <c r="AAZ326" s="15"/>
      <c r="ABA326" s="15"/>
      <c r="ABB326" s="15"/>
      <c r="ABC326" s="15"/>
      <c r="ABD326" s="15"/>
      <c r="ABE326" s="15"/>
      <c r="ABF326" s="15"/>
      <c r="ABG326" s="15"/>
      <c r="ABH326" s="15"/>
      <c r="ABI326" s="15"/>
      <c r="ABJ326" s="15"/>
      <c r="ABK326" s="15"/>
      <c r="ABL326" s="15"/>
      <c r="ABM326" s="15"/>
      <c r="ABN326" s="15"/>
      <c r="ABO326" s="15"/>
      <c r="ABP326" s="15"/>
      <c r="ABQ326" s="15"/>
      <c r="ABR326" s="15"/>
      <c r="ABS326" s="15"/>
      <c r="ABT326" s="15"/>
      <c r="ABU326" s="15"/>
      <c r="ABV326" s="15"/>
      <c r="ABW326" s="15"/>
      <c r="ABX326" s="15"/>
      <c r="ABY326" s="15"/>
      <c r="ABZ326" s="15"/>
      <c r="ACA326" s="15"/>
      <c r="ACB326" s="15"/>
      <c r="ACC326" s="15"/>
      <c r="ACD326" s="15"/>
      <c r="ACE326" s="15"/>
      <c r="ACF326" s="15"/>
      <c r="ACG326" s="15"/>
      <c r="ACH326" s="15"/>
      <c r="ACI326" s="15"/>
      <c r="ACJ326" s="15"/>
      <c r="ACK326" s="15"/>
      <c r="ACL326" s="15"/>
      <c r="ACM326" s="15"/>
      <c r="ACN326" s="15"/>
      <c r="ACO326" s="15"/>
      <c r="ACP326" s="15"/>
      <c r="ACQ326" s="15"/>
      <c r="ACR326" s="15"/>
      <c r="ACS326" s="15"/>
      <c r="ACT326" s="15"/>
      <c r="ACU326" s="15"/>
      <c r="ACV326" s="15"/>
      <c r="ACW326" s="15"/>
      <c r="ACX326" s="15"/>
      <c r="ACY326" s="15"/>
      <c r="ACZ326" s="15"/>
      <c r="ADA326" s="15"/>
      <c r="ADB326" s="15"/>
      <c r="ADC326" s="15"/>
      <c r="ADD326" s="15"/>
      <c r="ADE326" s="15"/>
      <c r="ADF326" s="15"/>
      <c r="ADG326" s="15"/>
      <c r="ADH326" s="15"/>
      <c r="ADI326" s="15"/>
      <c r="ADJ326" s="15"/>
      <c r="ADK326" s="15"/>
      <c r="ADL326" s="15"/>
      <c r="ADM326" s="15"/>
      <c r="ADN326" s="15"/>
      <c r="ADO326" s="15"/>
      <c r="ADP326" s="15"/>
      <c r="ADQ326" s="15"/>
      <c r="ADR326" s="15"/>
      <c r="ADS326" s="15"/>
      <c r="ADT326" s="15"/>
      <c r="ADU326" s="15"/>
      <c r="ADV326" s="15"/>
      <c r="ADW326" s="15"/>
      <c r="ADX326" s="15"/>
      <c r="ADY326" s="15"/>
      <c r="ADZ326" s="15"/>
      <c r="AEA326" s="15"/>
      <c r="AEB326" s="15"/>
      <c r="AEC326" s="15"/>
      <c r="AED326" s="15"/>
      <c r="AEE326" s="15"/>
      <c r="AEF326" s="15"/>
      <c r="AEG326" s="15"/>
      <c r="AEH326" s="15"/>
      <c r="AEI326" s="15"/>
      <c r="AEJ326" s="15"/>
      <c r="AEK326" s="15"/>
      <c r="AEL326" s="15"/>
      <c r="AEM326" s="15"/>
      <c r="AEN326" s="15"/>
      <c r="AEO326" s="15"/>
      <c r="AEP326" s="15"/>
      <c r="AEQ326" s="15"/>
      <c r="AER326" s="15"/>
      <c r="AES326" s="15"/>
      <c r="AET326" s="15"/>
      <c r="AEU326" s="15"/>
      <c r="AEV326" s="15"/>
      <c r="AEW326" s="15"/>
      <c r="AEX326" s="15"/>
      <c r="AEY326" s="15"/>
      <c r="AEZ326" s="15"/>
      <c r="AFA326" s="15"/>
      <c r="AFB326" s="15"/>
      <c r="AFC326" s="15"/>
      <c r="AFD326" s="15"/>
      <c r="AFE326" s="15"/>
      <c r="AFF326" s="15"/>
      <c r="AFG326" s="15"/>
      <c r="AFH326" s="15"/>
      <c r="AFI326" s="15"/>
      <c r="AFJ326" s="15"/>
      <c r="AFK326" s="15"/>
      <c r="AFL326" s="15"/>
      <c r="AFM326" s="15"/>
      <c r="AFN326" s="15"/>
      <c r="AFO326" s="15"/>
      <c r="AFP326" s="15"/>
      <c r="AFQ326" s="15"/>
      <c r="AFR326" s="15"/>
      <c r="AFS326" s="15"/>
      <c r="AFT326" s="15"/>
      <c r="AFU326" s="15"/>
      <c r="AFV326" s="15"/>
      <c r="AFW326" s="15"/>
      <c r="AFX326" s="15"/>
      <c r="AFY326" s="15"/>
      <c r="AFZ326" s="15"/>
      <c r="AGA326" s="15"/>
      <c r="AGB326" s="15"/>
      <c r="AGC326" s="15"/>
      <c r="AGD326" s="15"/>
      <c r="AGE326" s="15"/>
      <c r="AGF326" s="15"/>
      <c r="AGG326" s="15"/>
      <c r="AGH326" s="15"/>
      <c r="AGI326" s="15"/>
      <c r="AGJ326" s="15"/>
      <c r="AGK326" s="15"/>
      <c r="AGL326" s="15"/>
      <c r="AGM326" s="15"/>
      <c r="AGN326" s="15"/>
      <c r="AGO326" s="15"/>
      <c r="AGP326" s="15"/>
      <c r="AGQ326" s="15"/>
      <c r="AGR326" s="15"/>
      <c r="AGS326" s="15"/>
      <c r="AGT326" s="15"/>
      <c r="AGU326" s="15"/>
      <c r="AGV326" s="15"/>
      <c r="AGW326" s="15"/>
      <c r="AGX326" s="15"/>
      <c r="AGY326" s="15"/>
      <c r="AGZ326" s="15"/>
      <c r="AHA326" s="15"/>
      <c r="AHB326" s="15"/>
      <c r="AHC326" s="15"/>
      <c r="AHD326" s="15"/>
      <c r="AHE326" s="15"/>
      <c r="AHF326" s="15"/>
      <c r="AHG326" s="15"/>
      <c r="AHH326" s="15"/>
      <c r="AHI326" s="15"/>
      <c r="AHJ326" s="15"/>
      <c r="AHK326" s="15"/>
      <c r="AHL326" s="15"/>
      <c r="AHM326" s="15"/>
      <c r="AHN326" s="15"/>
      <c r="AHO326" s="15"/>
      <c r="AHP326" s="15"/>
      <c r="AHQ326" s="15"/>
      <c r="AHR326" s="15"/>
      <c r="AHS326" s="15"/>
      <c r="AHT326" s="15"/>
      <c r="AHU326" s="15"/>
      <c r="AHV326" s="15"/>
      <c r="AHW326" s="15"/>
      <c r="AHX326" s="15"/>
      <c r="AHY326" s="15"/>
      <c r="AHZ326" s="15"/>
      <c r="AIA326" s="15"/>
      <c r="AIB326" s="15"/>
      <c r="AIC326" s="15"/>
      <c r="AID326" s="15"/>
      <c r="AIE326" s="15"/>
      <c r="AIF326" s="15"/>
      <c r="AIG326" s="15"/>
      <c r="AIH326" s="15"/>
      <c r="AII326" s="15"/>
      <c r="AIJ326" s="15"/>
      <c r="AIK326" s="15"/>
      <c r="AIL326" s="15"/>
      <c r="AIM326" s="15"/>
      <c r="AIN326" s="15"/>
      <c r="AIO326" s="15"/>
      <c r="AIP326" s="15"/>
      <c r="AIQ326" s="15"/>
      <c r="AIR326" s="15"/>
      <c r="AIS326" s="15"/>
      <c r="AIT326" s="15"/>
      <c r="AIU326" s="15"/>
      <c r="AIV326" s="15"/>
      <c r="AIW326" s="15"/>
      <c r="AIX326" s="15"/>
      <c r="AIY326" s="15"/>
      <c r="AIZ326" s="15"/>
      <c r="AJA326" s="15"/>
      <c r="AJB326" s="15"/>
      <c r="AJC326" s="15"/>
      <c r="AJD326" s="15"/>
      <c r="AJE326" s="15"/>
      <c r="AJF326" s="15"/>
      <c r="AJG326" s="15"/>
      <c r="AJH326" s="15"/>
      <c r="AJI326" s="15"/>
      <c r="AJJ326" s="15"/>
      <c r="AJK326" s="15"/>
      <c r="AJL326" s="15"/>
      <c r="AJM326" s="15"/>
      <c r="AJN326" s="15"/>
      <c r="AJO326" s="15"/>
      <c r="AJP326" s="15"/>
      <c r="AJQ326" s="15"/>
      <c r="AJR326" s="15"/>
      <c r="AJS326" s="15"/>
      <c r="AJT326" s="15"/>
      <c r="AJU326" s="15"/>
      <c r="AJV326" s="15"/>
      <c r="AJW326" s="15"/>
      <c r="AJX326" s="15"/>
      <c r="AJY326" s="15"/>
      <c r="AJZ326" s="15"/>
      <c r="AKA326" s="15"/>
      <c r="AKB326" s="15"/>
      <c r="AKC326" s="15"/>
      <c r="AKD326" s="15"/>
      <c r="AKE326" s="15"/>
      <c r="AKF326" s="15"/>
      <c r="AKG326" s="15"/>
      <c r="AKH326" s="15"/>
      <c r="AKI326" s="15"/>
      <c r="AKJ326" s="15"/>
      <c r="AKK326" s="15"/>
      <c r="AKL326" s="15"/>
      <c r="AKM326" s="15"/>
      <c r="AKN326" s="15"/>
      <c r="AKO326" s="15"/>
      <c r="AKP326" s="15"/>
      <c r="AKQ326" s="15"/>
      <c r="AKR326" s="15"/>
      <c r="AKS326" s="15"/>
      <c r="AKT326" s="15"/>
      <c r="AKU326" s="15"/>
      <c r="AKV326" s="15"/>
      <c r="AKW326" s="15"/>
      <c r="AKX326" s="15"/>
      <c r="AKY326" s="15"/>
      <c r="AKZ326" s="15"/>
      <c r="ALA326" s="15"/>
      <c r="ALB326" s="15"/>
      <c r="ALC326" s="15"/>
      <c r="ALD326" s="15"/>
      <c r="ALE326" s="15"/>
      <c r="ALF326" s="15"/>
      <c r="ALG326" s="15"/>
      <c r="ALH326" s="15"/>
      <c r="ALI326" s="15"/>
      <c r="ALJ326" s="15"/>
      <c r="ALK326" s="15"/>
      <c r="ALL326" s="15"/>
      <c r="ALM326" s="15"/>
      <c r="ALN326" s="15"/>
      <c r="ALO326" s="15"/>
      <c r="ALP326" s="15"/>
      <c r="ALQ326" s="15"/>
      <c r="ALR326" s="15"/>
      <c r="ALS326" s="15"/>
      <c r="ALT326" s="15"/>
      <c r="ALU326" s="15"/>
      <c r="ALV326" s="15"/>
      <c r="ALW326" s="15"/>
      <c r="ALX326" s="11"/>
      <c r="ALY326" s="11"/>
      <c r="ALZ326" s="11"/>
      <c r="AMA326" s="11"/>
    </row>
    <row r="327" spans="1:1015" ht="12.75" customHeight="1">
      <c r="A327" s="8"/>
      <c r="B327" s="9" t="s">
        <v>406</v>
      </c>
      <c r="C327" s="9" t="s">
        <v>408</v>
      </c>
      <c r="D327" s="9"/>
      <c r="E327" s="39" t="s">
        <v>154</v>
      </c>
      <c r="F327" s="8" t="s">
        <v>99</v>
      </c>
      <c r="G327" s="8" t="s">
        <v>310</v>
      </c>
      <c r="H327" s="10">
        <v>0</v>
      </c>
      <c r="I327" s="10">
        <v>0</v>
      </c>
      <c r="J327" s="10">
        <v>0</v>
      </c>
      <c r="K327" s="10">
        <v>0</v>
      </c>
      <c r="L327" s="7">
        <v>9703.68</v>
      </c>
      <c r="M327" s="10">
        <v>0</v>
      </c>
      <c r="N327" s="10">
        <v>0</v>
      </c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  <c r="IW327" s="15"/>
      <c r="IX327" s="15"/>
      <c r="IY327" s="15"/>
      <c r="IZ327" s="15"/>
      <c r="JA327" s="15"/>
      <c r="JB327" s="15"/>
      <c r="JC327" s="15"/>
      <c r="JD327" s="15"/>
      <c r="JE327" s="15"/>
      <c r="JF327" s="15"/>
      <c r="JG327" s="15"/>
      <c r="JH327" s="15"/>
      <c r="JI327" s="15"/>
      <c r="JJ327" s="15"/>
      <c r="JK327" s="15"/>
      <c r="JL327" s="15"/>
      <c r="JM327" s="15"/>
      <c r="JN327" s="15"/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  <c r="JY327" s="15"/>
      <c r="JZ327" s="15"/>
      <c r="KA327" s="15"/>
      <c r="KB327" s="15"/>
      <c r="KC327" s="15"/>
      <c r="KD327" s="15"/>
      <c r="KE327" s="15"/>
      <c r="KF327" s="15"/>
      <c r="KG327" s="15"/>
      <c r="KH327" s="15"/>
      <c r="KI327" s="15"/>
      <c r="KJ327" s="15"/>
      <c r="KK327" s="15"/>
      <c r="KL327" s="15"/>
      <c r="KM327" s="15"/>
      <c r="KN327" s="15"/>
      <c r="KO327" s="15"/>
      <c r="KP327" s="15"/>
      <c r="KQ327" s="15"/>
      <c r="KR327" s="15"/>
      <c r="KS327" s="15"/>
      <c r="KT327" s="15"/>
      <c r="KU327" s="15"/>
      <c r="KV327" s="15"/>
      <c r="KW327" s="15"/>
      <c r="KX327" s="15"/>
      <c r="KY327" s="15"/>
      <c r="KZ327" s="15"/>
      <c r="LA327" s="15"/>
      <c r="LB327" s="15"/>
      <c r="LC327" s="15"/>
      <c r="LD327" s="15"/>
      <c r="LE327" s="15"/>
      <c r="LF327" s="15"/>
      <c r="LG327" s="15"/>
      <c r="LH327" s="15"/>
      <c r="LI327" s="15"/>
      <c r="LJ327" s="15"/>
      <c r="LK327" s="15"/>
      <c r="LL327" s="15"/>
      <c r="LM327" s="15"/>
      <c r="LN327" s="15"/>
      <c r="LO327" s="15"/>
      <c r="LP327" s="15"/>
      <c r="LQ327" s="15"/>
      <c r="LR327" s="15"/>
      <c r="LS327" s="15"/>
      <c r="LT327" s="15"/>
      <c r="LU327" s="15"/>
      <c r="LV327" s="15"/>
      <c r="LW327" s="15"/>
      <c r="LX327" s="15"/>
      <c r="LY327" s="15"/>
      <c r="LZ327" s="15"/>
      <c r="MA327" s="15"/>
      <c r="MB327" s="15"/>
      <c r="MC327" s="15"/>
      <c r="MD327" s="15"/>
      <c r="ME327" s="15"/>
      <c r="MF327" s="15"/>
      <c r="MG327" s="15"/>
      <c r="MH327" s="15"/>
      <c r="MI327" s="15"/>
      <c r="MJ327" s="15"/>
      <c r="MK327" s="15"/>
      <c r="ML327" s="15"/>
      <c r="MM327" s="15"/>
      <c r="MN327" s="15"/>
      <c r="MO327" s="15"/>
      <c r="MP327" s="15"/>
      <c r="MQ327" s="15"/>
      <c r="MR327" s="15"/>
      <c r="MS327" s="15"/>
      <c r="MT327" s="15"/>
      <c r="MU327" s="15"/>
      <c r="MV327" s="15"/>
      <c r="MW327" s="15"/>
      <c r="MX327" s="15"/>
      <c r="MY327" s="15"/>
      <c r="MZ327" s="15"/>
      <c r="NA327" s="15"/>
      <c r="NB327" s="15"/>
      <c r="NC327" s="15"/>
      <c r="ND327" s="15"/>
      <c r="NE327" s="15"/>
      <c r="NF327" s="15"/>
      <c r="NG327" s="15"/>
      <c r="NH327" s="15"/>
      <c r="NI327" s="15"/>
      <c r="NJ327" s="15"/>
      <c r="NK327" s="15"/>
      <c r="NL327" s="15"/>
      <c r="NM327" s="15"/>
      <c r="NN327" s="15"/>
      <c r="NO327" s="15"/>
      <c r="NP327" s="15"/>
      <c r="NQ327" s="15"/>
      <c r="NR327" s="15"/>
      <c r="NS327" s="15"/>
      <c r="NT327" s="15"/>
      <c r="NU327" s="15"/>
      <c r="NV327" s="15"/>
      <c r="NW327" s="15"/>
      <c r="NX327" s="15"/>
      <c r="NY327" s="15"/>
      <c r="NZ327" s="15"/>
      <c r="OA327" s="15"/>
      <c r="OB327" s="15"/>
      <c r="OC327" s="15"/>
      <c r="OD327" s="15"/>
      <c r="OE327" s="15"/>
      <c r="OF327" s="15"/>
      <c r="OG327" s="15"/>
      <c r="OH327" s="15"/>
      <c r="OI327" s="15"/>
      <c r="OJ327" s="15"/>
      <c r="OK327" s="15"/>
      <c r="OL327" s="15"/>
      <c r="OM327" s="15"/>
      <c r="ON327" s="15"/>
      <c r="OO327" s="15"/>
      <c r="OP327" s="15"/>
      <c r="OQ327" s="15"/>
      <c r="OR327" s="15"/>
      <c r="OS327" s="15"/>
      <c r="OT327" s="15"/>
      <c r="OU327" s="15"/>
      <c r="OV327" s="15"/>
      <c r="OW327" s="15"/>
      <c r="OX327" s="15"/>
      <c r="OY327" s="15"/>
      <c r="OZ327" s="15"/>
      <c r="PA327" s="15"/>
      <c r="PB327" s="15"/>
      <c r="PC327" s="15"/>
      <c r="PD327" s="15"/>
      <c r="PE327" s="15"/>
      <c r="PF327" s="15"/>
      <c r="PG327" s="15"/>
      <c r="PH327" s="15"/>
      <c r="PI327" s="15"/>
      <c r="PJ327" s="15"/>
      <c r="PK327" s="15"/>
      <c r="PL327" s="15"/>
      <c r="PM327" s="15"/>
      <c r="PN327" s="15"/>
      <c r="PO327" s="15"/>
      <c r="PP327" s="15"/>
      <c r="PQ327" s="15"/>
      <c r="PR327" s="15"/>
      <c r="PS327" s="15"/>
      <c r="PT327" s="15"/>
      <c r="PU327" s="15"/>
      <c r="PV327" s="15"/>
      <c r="PW327" s="15"/>
      <c r="PX327" s="15"/>
      <c r="PY327" s="15"/>
      <c r="PZ327" s="15"/>
      <c r="QA327" s="15"/>
      <c r="QB327" s="15"/>
      <c r="QC327" s="15"/>
      <c r="QD327" s="15"/>
      <c r="QE327" s="15"/>
      <c r="QF327" s="15"/>
      <c r="QG327" s="15"/>
      <c r="QH327" s="15"/>
      <c r="QI327" s="15"/>
      <c r="QJ327" s="15"/>
      <c r="QK327" s="15"/>
      <c r="QL327" s="15"/>
      <c r="QM327" s="15"/>
      <c r="QN327" s="15"/>
      <c r="QO327" s="15"/>
      <c r="QP327" s="15"/>
      <c r="QQ327" s="15"/>
      <c r="QR327" s="15"/>
      <c r="QS327" s="15"/>
      <c r="QT327" s="15"/>
      <c r="QU327" s="15"/>
      <c r="QV327" s="15"/>
      <c r="QW327" s="15"/>
      <c r="QX327" s="15"/>
      <c r="QY327" s="15"/>
      <c r="QZ327" s="15"/>
      <c r="RA327" s="15"/>
      <c r="RB327" s="15"/>
      <c r="RC327" s="15"/>
      <c r="RD327" s="15"/>
      <c r="RE327" s="15"/>
      <c r="RF327" s="15"/>
      <c r="RG327" s="15"/>
      <c r="RH327" s="15"/>
      <c r="RI327" s="15"/>
      <c r="RJ327" s="15"/>
      <c r="RK327" s="15"/>
      <c r="RL327" s="15"/>
      <c r="RM327" s="15"/>
      <c r="RN327" s="15"/>
      <c r="RO327" s="15"/>
      <c r="RP327" s="15"/>
      <c r="RQ327" s="15"/>
      <c r="RR327" s="15"/>
      <c r="RS327" s="15"/>
      <c r="RT327" s="15"/>
      <c r="RU327" s="15"/>
      <c r="RV327" s="15"/>
      <c r="RW327" s="15"/>
      <c r="RX327" s="15"/>
      <c r="RY327" s="15"/>
      <c r="RZ327" s="15"/>
      <c r="SA327" s="15"/>
      <c r="SB327" s="15"/>
      <c r="SC327" s="15"/>
      <c r="SD327" s="15"/>
      <c r="SE327" s="15"/>
      <c r="SF327" s="15"/>
      <c r="SG327" s="15"/>
      <c r="SH327" s="15"/>
      <c r="SI327" s="15"/>
      <c r="SJ327" s="15"/>
      <c r="SK327" s="15"/>
      <c r="SL327" s="15"/>
      <c r="SM327" s="15"/>
      <c r="SN327" s="15"/>
      <c r="SO327" s="15"/>
      <c r="SP327" s="15"/>
      <c r="SQ327" s="15"/>
      <c r="SR327" s="15"/>
      <c r="SS327" s="15"/>
      <c r="ST327" s="15"/>
      <c r="SU327" s="15"/>
      <c r="SV327" s="15"/>
      <c r="SW327" s="15"/>
      <c r="SX327" s="15"/>
      <c r="SY327" s="15"/>
      <c r="SZ327" s="15"/>
      <c r="TA327" s="15"/>
      <c r="TB327" s="15"/>
      <c r="TC327" s="15"/>
      <c r="TD327" s="15"/>
      <c r="TE327" s="15"/>
      <c r="TF327" s="15"/>
      <c r="TG327" s="15"/>
      <c r="TH327" s="15"/>
      <c r="TI327" s="15"/>
      <c r="TJ327" s="15"/>
      <c r="TK327" s="15"/>
      <c r="TL327" s="15"/>
      <c r="TM327" s="15"/>
      <c r="TN327" s="15"/>
      <c r="TO327" s="15"/>
      <c r="TP327" s="15"/>
      <c r="TQ327" s="15"/>
      <c r="TR327" s="15"/>
      <c r="TS327" s="15"/>
      <c r="TT327" s="15"/>
      <c r="TU327" s="15"/>
      <c r="TV327" s="15"/>
      <c r="TW327" s="15"/>
      <c r="TX327" s="15"/>
      <c r="TY327" s="15"/>
      <c r="TZ327" s="15"/>
      <c r="UA327" s="15"/>
      <c r="UB327" s="15"/>
      <c r="UC327" s="15"/>
      <c r="UD327" s="15"/>
      <c r="UE327" s="15"/>
      <c r="UF327" s="15"/>
      <c r="UG327" s="15"/>
      <c r="UH327" s="15"/>
      <c r="UI327" s="15"/>
      <c r="UJ327" s="15"/>
      <c r="UK327" s="15"/>
      <c r="UL327" s="15"/>
      <c r="UM327" s="15"/>
      <c r="UN327" s="15"/>
      <c r="UO327" s="15"/>
      <c r="UP327" s="15"/>
      <c r="UQ327" s="15"/>
      <c r="UR327" s="15"/>
      <c r="US327" s="15"/>
      <c r="UT327" s="15"/>
      <c r="UU327" s="15"/>
      <c r="UV327" s="15"/>
      <c r="UW327" s="15"/>
      <c r="UX327" s="15"/>
      <c r="UY327" s="15"/>
      <c r="UZ327" s="15"/>
      <c r="VA327" s="15"/>
      <c r="VB327" s="15"/>
      <c r="VC327" s="15"/>
      <c r="VD327" s="15"/>
      <c r="VE327" s="15"/>
      <c r="VF327" s="15"/>
      <c r="VG327" s="15"/>
      <c r="VH327" s="15"/>
      <c r="VI327" s="15"/>
      <c r="VJ327" s="15"/>
      <c r="VK327" s="15"/>
      <c r="VL327" s="15"/>
      <c r="VM327" s="15"/>
      <c r="VN327" s="15"/>
      <c r="VO327" s="15"/>
      <c r="VP327" s="15"/>
      <c r="VQ327" s="15"/>
      <c r="VR327" s="15"/>
      <c r="VS327" s="15"/>
      <c r="VT327" s="15"/>
      <c r="VU327" s="15"/>
      <c r="VV327" s="15"/>
      <c r="VW327" s="15"/>
      <c r="VX327" s="15"/>
      <c r="VY327" s="15"/>
      <c r="VZ327" s="15"/>
      <c r="WA327" s="15"/>
      <c r="WB327" s="15"/>
      <c r="WC327" s="15"/>
      <c r="WD327" s="15"/>
      <c r="WE327" s="15"/>
      <c r="WF327" s="15"/>
      <c r="WG327" s="15"/>
      <c r="WH327" s="15"/>
      <c r="WI327" s="15"/>
      <c r="WJ327" s="15"/>
      <c r="WK327" s="15"/>
      <c r="WL327" s="15"/>
      <c r="WM327" s="15"/>
      <c r="WN327" s="15"/>
      <c r="WO327" s="15"/>
      <c r="WP327" s="15"/>
      <c r="WQ327" s="15"/>
      <c r="WR327" s="15"/>
      <c r="WS327" s="15"/>
      <c r="WT327" s="15"/>
      <c r="WU327" s="15"/>
      <c r="WV327" s="15"/>
      <c r="WW327" s="15"/>
      <c r="WX327" s="15"/>
      <c r="WY327" s="15"/>
      <c r="WZ327" s="15"/>
      <c r="XA327" s="15"/>
      <c r="XB327" s="15"/>
      <c r="XC327" s="15"/>
      <c r="XD327" s="15"/>
      <c r="XE327" s="15"/>
      <c r="XF327" s="15"/>
      <c r="XG327" s="15"/>
      <c r="XH327" s="15"/>
      <c r="XI327" s="15"/>
      <c r="XJ327" s="15"/>
      <c r="XK327" s="15"/>
      <c r="XL327" s="15"/>
      <c r="XM327" s="15"/>
      <c r="XN327" s="15"/>
      <c r="XO327" s="15"/>
      <c r="XP327" s="15"/>
      <c r="XQ327" s="15"/>
      <c r="XR327" s="15"/>
      <c r="XS327" s="15"/>
      <c r="XT327" s="15"/>
      <c r="XU327" s="15"/>
      <c r="XV327" s="15"/>
      <c r="XW327" s="15"/>
      <c r="XX327" s="15"/>
      <c r="XY327" s="15"/>
      <c r="XZ327" s="15"/>
      <c r="YA327" s="15"/>
      <c r="YB327" s="15"/>
      <c r="YC327" s="15"/>
      <c r="YD327" s="15"/>
      <c r="YE327" s="15"/>
      <c r="YF327" s="15"/>
      <c r="YG327" s="15"/>
      <c r="YH327" s="15"/>
      <c r="YI327" s="15"/>
      <c r="YJ327" s="15"/>
      <c r="YK327" s="15"/>
      <c r="YL327" s="15"/>
      <c r="YM327" s="15"/>
      <c r="YN327" s="15"/>
      <c r="YO327" s="15"/>
      <c r="YP327" s="15"/>
      <c r="YQ327" s="15"/>
      <c r="YR327" s="15"/>
      <c r="YS327" s="15"/>
      <c r="YT327" s="15"/>
      <c r="YU327" s="15"/>
      <c r="YV327" s="15"/>
      <c r="YW327" s="15"/>
      <c r="YX327" s="15"/>
      <c r="YY327" s="15"/>
      <c r="YZ327" s="15"/>
      <c r="ZA327" s="15"/>
      <c r="ZB327" s="15"/>
      <c r="ZC327" s="15"/>
      <c r="ZD327" s="15"/>
      <c r="ZE327" s="15"/>
      <c r="ZF327" s="15"/>
      <c r="ZG327" s="15"/>
      <c r="ZH327" s="15"/>
      <c r="ZI327" s="15"/>
      <c r="ZJ327" s="15"/>
      <c r="ZK327" s="15"/>
      <c r="ZL327" s="15"/>
      <c r="ZM327" s="15"/>
      <c r="ZN327" s="15"/>
      <c r="ZO327" s="15"/>
      <c r="ZP327" s="15"/>
      <c r="ZQ327" s="15"/>
      <c r="ZR327" s="15"/>
      <c r="ZS327" s="15"/>
      <c r="ZT327" s="15"/>
      <c r="ZU327" s="15"/>
      <c r="ZV327" s="15"/>
      <c r="ZW327" s="15"/>
      <c r="ZX327" s="15"/>
      <c r="ZY327" s="15"/>
      <c r="ZZ327" s="15"/>
      <c r="AAA327" s="15"/>
      <c r="AAB327" s="15"/>
      <c r="AAC327" s="15"/>
      <c r="AAD327" s="15"/>
      <c r="AAE327" s="15"/>
      <c r="AAF327" s="15"/>
      <c r="AAG327" s="15"/>
      <c r="AAH327" s="15"/>
      <c r="AAI327" s="15"/>
      <c r="AAJ327" s="15"/>
      <c r="AAK327" s="15"/>
      <c r="AAL327" s="15"/>
      <c r="AAM327" s="15"/>
      <c r="AAN327" s="15"/>
      <c r="AAO327" s="15"/>
      <c r="AAP327" s="15"/>
      <c r="AAQ327" s="15"/>
      <c r="AAR327" s="15"/>
      <c r="AAS327" s="15"/>
      <c r="AAT327" s="15"/>
      <c r="AAU327" s="15"/>
      <c r="AAV327" s="15"/>
      <c r="AAW327" s="15"/>
      <c r="AAX327" s="15"/>
      <c r="AAY327" s="15"/>
      <c r="AAZ327" s="15"/>
      <c r="ABA327" s="15"/>
      <c r="ABB327" s="15"/>
      <c r="ABC327" s="15"/>
      <c r="ABD327" s="15"/>
      <c r="ABE327" s="15"/>
      <c r="ABF327" s="15"/>
      <c r="ABG327" s="15"/>
      <c r="ABH327" s="15"/>
      <c r="ABI327" s="15"/>
      <c r="ABJ327" s="15"/>
      <c r="ABK327" s="15"/>
      <c r="ABL327" s="15"/>
      <c r="ABM327" s="15"/>
      <c r="ABN327" s="15"/>
      <c r="ABO327" s="15"/>
      <c r="ABP327" s="15"/>
      <c r="ABQ327" s="15"/>
      <c r="ABR327" s="15"/>
      <c r="ABS327" s="15"/>
      <c r="ABT327" s="15"/>
      <c r="ABU327" s="15"/>
      <c r="ABV327" s="15"/>
      <c r="ABW327" s="15"/>
      <c r="ABX327" s="15"/>
      <c r="ABY327" s="15"/>
      <c r="ABZ327" s="15"/>
      <c r="ACA327" s="15"/>
      <c r="ACB327" s="15"/>
      <c r="ACC327" s="15"/>
      <c r="ACD327" s="15"/>
      <c r="ACE327" s="15"/>
      <c r="ACF327" s="15"/>
      <c r="ACG327" s="15"/>
      <c r="ACH327" s="15"/>
      <c r="ACI327" s="15"/>
      <c r="ACJ327" s="15"/>
      <c r="ACK327" s="15"/>
      <c r="ACL327" s="15"/>
      <c r="ACM327" s="15"/>
      <c r="ACN327" s="15"/>
      <c r="ACO327" s="15"/>
      <c r="ACP327" s="15"/>
      <c r="ACQ327" s="15"/>
      <c r="ACR327" s="15"/>
      <c r="ACS327" s="15"/>
      <c r="ACT327" s="15"/>
      <c r="ACU327" s="15"/>
      <c r="ACV327" s="15"/>
      <c r="ACW327" s="15"/>
      <c r="ACX327" s="15"/>
      <c r="ACY327" s="15"/>
      <c r="ACZ327" s="15"/>
      <c r="ADA327" s="15"/>
      <c r="ADB327" s="15"/>
      <c r="ADC327" s="15"/>
      <c r="ADD327" s="15"/>
      <c r="ADE327" s="15"/>
      <c r="ADF327" s="15"/>
      <c r="ADG327" s="15"/>
      <c r="ADH327" s="15"/>
      <c r="ADI327" s="15"/>
      <c r="ADJ327" s="15"/>
      <c r="ADK327" s="15"/>
      <c r="ADL327" s="15"/>
      <c r="ADM327" s="15"/>
      <c r="ADN327" s="15"/>
      <c r="ADO327" s="15"/>
      <c r="ADP327" s="15"/>
      <c r="ADQ327" s="15"/>
      <c r="ADR327" s="15"/>
      <c r="ADS327" s="15"/>
      <c r="ADT327" s="15"/>
      <c r="ADU327" s="15"/>
      <c r="ADV327" s="15"/>
      <c r="ADW327" s="15"/>
      <c r="ADX327" s="15"/>
      <c r="ADY327" s="15"/>
      <c r="ADZ327" s="15"/>
      <c r="AEA327" s="15"/>
      <c r="AEB327" s="15"/>
      <c r="AEC327" s="15"/>
      <c r="AED327" s="15"/>
      <c r="AEE327" s="15"/>
      <c r="AEF327" s="15"/>
      <c r="AEG327" s="15"/>
      <c r="AEH327" s="15"/>
      <c r="AEI327" s="15"/>
      <c r="AEJ327" s="15"/>
      <c r="AEK327" s="15"/>
      <c r="AEL327" s="15"/>
      <c r="AEM327" s="15"/>
      <c r="AEN327" s="15"/>
      <c r="AEO327" s="15"/>
      <c r="AEP327" s="15"/>
      <c r="AEQ327" s="15"/>
      <c r="AER327" s="15"/>
      <c r="AES327" s="15"/>
      <c r="AET327" s="15"/>
      <c r="AEU327" s="15"/>
      <c r="AEV327" s="15"/>
      <c r="AEW327" s="15"/>
      <c r="AEX327" s="15"/>
      <c r="AEY327" s="15"/>
      <c r="AEZ327" s="15"/>
      <c r="AFA327" s="15"/>
      <c r="AFB327" s="15"/>
      <c r="AFC327" s="15"/>
      <c r="AFD327" s="15"/>
      <c r="AFE327" s="15"/>
      <c r="AFF327" s="15"/>
      <c r="AFG327" s="15"/>
      <c r="AFH327" s="15"/>
      <c r="AFI327" s="15"/>
      <c r="AFJ327" s="15"/>
      <c r="AFK327" s="15"/>
      <c r="AFL327" s="15"/>
      <c r="AFM327" s="15"/>
      <c r="AFN327" s="15"/>
      <c r="AFO327" s="15"/>
      <c r="AFP327" s="15"/>
      <c r="AFQ327" s="15"/>
      <c r="AFR327" s="15"/>
      <c r="AFS327" s="15"/>
      <c r="AFT327" s="15"/>
      <c r="AFU327" s="15"/>
      <c r="AFV327" s="15"/>
      <c r="AFW327" s="15"/>
      <c r="AFX327" s="15"/>
      <c r="AFY327" s="15"/>
      <c r="AFZ327" s="15"/>
      <c r="AGA327" s="15"/>
      <c r="AGB327" s="15"/>
      <c r="AGC327" s="15"/>
      <c r="AGD327" s="15"/>
      <c r="AGE327" s="15"/>
      <c r="AGF327" s="15"/>
      <c r="AGG327" s="15"/>
      <c r="AGH327" s="15"/>
      <c r="AGI327" s="15"/>
      <c r="AGJ327" s="15"/>
      <c r="AGK327" s="15"/>
      <c r="AGL327" s="15"/>
      <c r="AGM327" s="15"/>
      <c r="AGN327" s="15"/>
      <c r="AGO327" s="15"/>
      <c r="AGP327" s="15"/>
      <c r="AGQ327" s="15"/>
      <c r="AGR327" s="15"/>
      <c r="AGS327" s="15"/>
      <c r="AGT327" s="15"/>
      <c r="AGU327" s="15"/>
      <c r="AGV327" s="15"/>
      <c r="AGW327" s="15"/>
      <c r="AGX327" s="15"/>
      <c r="AGY327" s="15"/>
      <c r="AGZ327" s="15"/>
      <c r="AHA327" s="15"/>
      <c r="AHB327" s="15"/>
      <c r="AHC327" s="15"/>
      <c r="AHD327" s="15"/>
      <c r="AHE327" s="15"/>
      <c r="AHF327" s="15"/>
      <c r="AHG327" s="15"/>
      <c r="AHH327" s="15"/>
      <c r="AHI327" s="15"/>
      <c r="AHJ327" s="15"/>
      <c r="AHK327" s="15"/>
      <c r="AHL327" s="15"/>
      <c r="AHM327" s="15"/>
      <c r="AHN327" s="15"/>
      <c r="AHO327" s="15"/>
      <c r="AHP327" s="15"/>
      <c r="AHQ327" s="15"/>
      <c r="AHR327" s="15"/>
      <c r="AHS327" s="15"/>
      <c r="AHT327" s="15"/>
      <c r="AHU327" s="15"/>
      <c r="AHV327" s="15"/>
      <c r="AHW327" s="15"/>
      <c r="AHX327" s="15"/>
      <c r="AHY327" s="15"/>
      <c r="AHZ327" s="15"/>
      <c r="AIA327" s="15"/>
      <c r="AIB327" s="15"/>
      <c r="AIC327" s="15"/>
      <c r="AID327" s="15"/>
      <c r="AIE327" s="15"/>
      <c r="AIF327" s="15"/>
      <c r="AIG327" s="15"/>
      <c r="AIH327" s="15"/>
      <c r="AII327" s="15"/>
      <c r="AIJ327" s="15"/>
      <c r="AIK327" s="15"/>
      <c r="AIL327" s="15"/>
      <c r="AIM327" s="15"/>
      <c r="AIN327" s="15"/>
      <c r="AIO327" s="15"/>
      <c r="AIP327" s="15"/>
      <c r="AIQ327" s="15"/>
      <c r="AIR327" s="15"/>
      <c r="AIS327" s="15"/>
      <c r="AIT327" s="15"/>
      <c r="AIU327" s="15"/>
      <c r="AIV327" s="15"/>
      <c r="AIW327" s="15"/>
      <c r="AIX327" s="15"/>
      <c r="AIY327" s="15"/>
      <c r="AIZ327" s="15"/>
      <c r="AJA327" s="15"/>
      <c r="AJB327" s="15"/>
      <c r="AJC327" s="15"/>
      <c r="AJD327" s="15"/>
      <c r="AJE327" s="15"/>
      <c r="AJF327" s="15"/>
      <c r="AJG327" s="15"/>
      <c r="AJH327" s="15"/>
      <c r="AJI327" s="15"/>
      <c r="AJJ327" s="15"/>
      <c r="AJK327" s="15"/>
      <c r="AJL327" s="15"/>
      <c r="AJM327" s="15"/>
      <c r="AJN327" s="15"/>
      <c r="AJO327" s="15"/>
      <c r="AJP327" s="15"/>
      <c r="AJQ327" s="15"/>
      <c r="AJR327" s="15"/>
      <c r="AJS327" s="15"/>
      <c r="AJT327" s="15"/>
      <c r="AJU327" s="15"/>
      <c r="AJV327" s="15"/>
      <c r="AJW327" s="15"/>
      <c r="AJX327" s="15"/>
      <c r="AJY327" s="15"/>
      <c r="AJZ327" s="15"/>
      <c r="AKA327" s="15"/>
      <c r="AKB327" s="15"/>
      <c r="AKC327" s="15"/>
      <c r="AKD327" s="15"/>
      <c r="AKE327" s="15"/>
      <c r="AKF327" s="15"/>
      <c r="AKG327" s="15"/>
      <c r="AKH327" s="15"/>
      <c r="AKI327" s="15"/>
      <c r="AKJ327" s="15"/>
      <c r="AKK327" s="15"/>
      <c r="AKL327" s="15"/>
      <c r="AKM327" s="15"/>
      <c r="AKN327" s="15"/>
      <c r="AKO327" s="15"/>
      <c r="AKP327" s="15"/>
      <c r="AKQ327" s="15"/>
      <c r="AKR327" s="15"/>
      <c r="AKS327" s="15"/>
      <c r="AKT327" s="15"/>
      <c r="AKU327" s="15"/>
      <c r="AKV327" s="15"/>
      <c r="AKW327" s="15"/>
      <c r="AKX327" s="15"/>
      <c r="AKY327" s="15"/>
      <c r="AKZ327" s="15"/>
      <c r="ALA327" s="15"/>
      <c r="ALB327" s="15"/>
      <c r="ALC327" s="15"/>
      <c r="ALD327" s="15"/>
      <c r="ALE327" s="15"/>
      <c r="ALF327" s="15"/>
      <c r="ALG327" s="15"/>
      <c r="ALH327" s="15"/>
      <c r="ALI327" s="15"/>
      <c r="ALJ327" s="15"/>
      <c r="ALK327" s="15"/>
      <c r="ALL327" s="15"/>
      <c r="ALM327" s="15"/>
      <c r="ALN327" s="15"/>
      <c r="ALO327" s="15"/>
      <c r="ALP327" s="15"/>
      <c r="ALQ327" s="15"/>
      <c r="ALR327" s="15"/>
      <c r="ALS327" s="15"/>
      <c r="ALT327" s="15"/>
      <c r="ALU327" s="15"/>
      <c r="ALV327" s="15"/>
      <c r="ALW327" s="15"/>
      <c r="ALX327" s="11"/>
      <c r="ALY327" s="11"/>
      <c r="ALZ327" s="11"/>
      <c r="AMA327" s="11"/>
    </row>
    <row r="328" spans="1:1015" ht="12.75" customHeight="1">
      <c r="A328" s="8"/>
      <c r="B328" s="9" t="s">
        <v>406</v>
      </c>
      <c r="C328" s="9" t="s">
        <v>408</v>
      </c>
      <c r="D328" s="9"/>
      <c r="E328" s="9" t="s">
        <v>16</v>
      </c>
      <c r="F328" s="8" t="s">
        <v>99</v>
      </c>
      <c r="G328" s="8" t="s">
        <v>310</v>
      </c>
      <c r="H328" s="10">
        <v>0</v>
      </c>
      <c r="I328" s="10">
        <v>0</v>
      </c>
      <c r="J328" s="10">
        <v>0</v>
      </c>
      <c r="K328" s="10">
        <v>0</v>
      </c>
      <c r="L328" s="7">
        <v>2426</v>
      </c>
      <c r="M328" s="10">
        <v>0</v>
      </c>
      <c r="N328" s="10">
        <v>0</v>
      </c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  <c r="IW328" s="15"/>
      <c r="IX328" s="15"/>
      <c r="IY328" s="15"/>
      <c r="IZ328" s="15"/>
      <c r="JA328" s="15"/>
      <c r="JB328" s="15"/>
      <c r="JC328" s="15"/>
      <c r="JD328" s="15"/>
      <c r="JE328" s="15"/>
      <c r="JF328" s="15"/>
      <c r="JG328" s="15"/>
      <c r="JH328" s="15"/>
      <c r="JI328" s="15"/>
      <c r="JJ328" s="15"/>
      <c r="JK328" s="15"/>
      <c r="JL328" s="15"/>
      <c r="JM328" s="15"/>
      <c r="JN328" s="15"/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5"/>
      <c r="KB328" s="15"/>
      <c r="KC328" s="15"/>
      <c r="KD328" s="15"/>
      <c r="KE328" s="15"/>
      <c r="KF328" s="15"/>
      <c r="KG328" s="15"/>
      <c r="KH328" s="15"/>
      <c r="KI328" s="15"/>
      <c r="KJ328" s="15"/>
      <c r="KK328" s="15"/>
      <c r="KL328" s="15"/>
      <c r="KM328" s="15"/>
      <c r="KN328" s="15"/>
      <c r="KO328" s="15"/>
      <c r="KP328" s="15"/>
      <c r="KQ328" s="15"/>
      <c r="KR328" s="15"/>
      <c r="KS328" s="15"/>
      <c r="KT328" s="15"/>
      <c r="KU328" s="15"/>
      <c r="KV328" s="15"/>
      <c r="KW328" s="15"/>
      <c r="KX328" s="15"/>
      <c r="KY328" s="15"/>
      <c r="KZ328" s="15"/>
      <c r="LA328" s="15"/>
      <c r="LB328" s="15"/>
      <c r="LC328" s="15"/>
      <c r="LD328" s="15"/>
      <c r="LE328" s="15"/>
      <c r="LF328" s="15"/>
      <c r="LG328" s="15"/>
      <c r="LH328" s="15"/>
      <c r="LI328" s="15"/>
      <c r="LJ328" s="15"/>
      <c r="LK328" s="15"/>
      <c r="LL328" s="15"/>
      <c r="LM328" s="15"/>
      <c r="LN328" s="15"/>
      <c r="LO328" s="15"/>
      <c r="LP328" s="15"/>
      <c r="LQ328" s="15"/>
      <c r="LR328" s="15"/>
      <c r="LS328" s="15"/>
      <c r="LT328" s="15"/>
      <c r="LU328" s="15"/>
      <c r="LV328" s="15"/>
      <c r="LW328" s="15"/>
      <c r="LX328" s="15"/>
      <c r="LY328" s="15"/>
      <c r="LZ328" s="15"/>
      <c r="MA328" s="15"/>
      <c r="MB328" s="15"/>
      <c r="MC328" s="15"/>
      <c r="MD328" s="15"/>
      <c r="ME328" s="15"/>
      <c r="MF328" s="15"/>
      <c r="MG328" s="15"/>
      <c r="MH328" s="15"/>
      <c r="MI328" s="15"/>
      <c r="MJ328" s="15"/>
      <c r="MK328" s="15"/>
      <c r="ML328" s="15"/>
      <c r="MM328" s="15"/>
      <c r="MN328" s="15"/>
      <c r="MO328" s="15"/>
      <c r="MP328" s="15"/>
      <c r="MQ328" s="15"/>
      <c r="MR328" s="15"/>
      <c r="MS328" s="15"/>
      <c r="MT328" s="15"/>
      <c r="MU328" s="15"/>
      <c r="MV328" s="15"/>
      <c r="MW328" s="15"/>
      <c r="MX328" s="15"/>
      <c r="MY328" s="15"/>
      <c r="MZ328" s="15"/>
      <c r="NA328" s="15"/>
      <c r="NB328" s="15"/>
      <c r="NC328" s="15"/>
      <c r="ND328" s="15"/>
      <c r="NE328" s="15"/>
      <c r="NF328" s="15"/>
      <c r="NG328" s="15"/>
      <c r="NH328" s="15"/>
      <c r="NI328" s="15"/>
      <c r="NJ328" s="15"/>
      <c r="NK328" s="15"/>
      <c r="NL328" s="15"/>
      <c r="NM328" s="15"/>
      <c r="NN328" s="15"/>
      <c r="NO328" s="15"/>
      <c r="NP328" s="15"/>
      <c r="NQ328" s="15"/>
      <c r="NR328" s="15"/>
      <c r="NS328" s="15"/>
      <c r="NT328" s="15"/>
      <c r="NU328" s="15"/>
      <c r="NV328" s="15"/>
      <c r="NW328" s="15"/>
      <c r="NX328" s="15"/>
      <c r="NY328" s="15"/>
      <c r="NZ328" s="15"/>
      <c r="OA328" s="15"/>
      <c r="OB328" s="15"/>
      <c r="OC328" s="15"/>
      <c r="OD328" s="15"/>
      <c r="OE328" s="15"/>
      <c r="OF328" s="15"/>
      <c r="OG328" s="15"/>
      <c r="OH328" s="15"/>
      <c r="OI328" s="15"/>
      <c r="OJ328" s="15"/>
      <c r="OK328" s="15"/>
      <c r="OL328" s="15"/>
      <c r="OM328" s="15"/>
      <c r="ON328" s="15"/>
      <c r="OO328" s="15"/>
      <c r="OP328" s="15"/>
      <c r="OQ328" s="15"/>
      <c r="OR328" s="15"/>
      <c r="OS328" s="15"/>
      <c r="OT328" s="15"/>
      <c r="OU328" s="15"/>
      <c r="OV328" s="15"/>
      <c r="OW328" s="15"/>
      <c r="OX328" s="15"/>
      <c r="OY328" s="15"/>
      <c r="OZ328" s="15"/>
      <c r="PA328" s="15"/>
      <c r="PB328" s="15"/>
      <c r="PC328" s="15"/>
      <c r="PD328" s="15"/>
      <c r="PE328" s="15"/>
      <c r="PF328" s="15"/>
      <c r="PG328" s="15"/>
      <c r="PH328" s="15"/>
      <c r="PI328" s="15"/>
      <c r="PJ328" s="15"/>
      <c r="PK328" s="15"/>
      <c r="PL328" s="15"/>
      <c r="PM328" s="15"/>
      <c r="PN328" s="15"/>
      <c r="PO328" s="15"/>
      <c r="PP328" s="15"/>
      <c r="PQ328" s="15"/>
      <c r="PR328" s="15"/>
      <c r="PS328" s="15"/>
      <c r="PT328" s="15"/>
      <c r="PU328" s="15"/>
      <c r="PV328" s="15"/>
      <c r="PW328" s="15"/>
      <c r="PX328" s="15"/>
      <c r="PY328" s="15"/>
      <c r="PZ328" s="15"/>
      <c r="QA328" s="15"/>
      <c r="QB328" s="15"/>
      <c r="QC328" s="15"/>
      <c r="QD328" s="15"/>
      <c r="QE328" s="15"/>
      <c r="QF328" s="15"/>
      <c r="QG328" s="15"/>
      <c r="QH328" s="15"/>
      <c r="QI328" s="15"/>
      <c r="QJ328" s="15"/>
      <c r="QK328" s="15"/>
      <c r="QL328" s="15"/>
      <c r="QM328" s="15"/>
      <c r="QN328" s="15"/>
      <c r="QO328" s="15"/>
      <c r="QP328" s="15"/>
      <c r="QQ328" s="15"/>
      <c r="QR328" s="15"/>
      <c r="QS328" s="15"/>
      <c r="QT328" s="15"/>
      <c r="QU328" s="15"/>
      <c r="QV328" s="15"/>
      <c r="QW328" s="15"/>
      <c r="QX328" s="15"/>
      <c r="QY328" s="15"/>
      <c r="QZ328" s="15"/>
      <c r="RA328" s="15"/>
      <c r="RB328" s="15"/>
      <c r="RC328" s="15"/>
      <c r="RD328" s="15"/>
      <c r="RE328" s="15"/>
      <c r="RF328" s="15"/>
      <c r="RG328" s="15"/>
      <c r="RH328" s="15"/>
      <c r="RI328" s="15"/>
      <c r="RJ328" s="15"/>
      <c r="RK328" s="15"/>
      <c r="RL328" s="15"/>
      <c r="RM328" s="15"/>
      <c r="RN328" s="15"/>
      <c r="RO328" s="15"/>
      <c r="RP328" s="15"/>
      <c r="RQ328" s="15"/>
      <c r="RR328" s="15"/>
      <c r="RS328" s="15"/>
      <c r="RT328" s="15"/>
      <c r="RU328" s="15"/>
      <c r="RV328" s="15"/>
      <c r="RW328" s="15"/>
      <c r="RX328" s="15"/>
      <c r="RY328" s="15"/>
      <c r="RZ328" s="15"/>
      <c r="SA328" s="15"/>
      <c r="SB328" s="15"/>
      <c r="SC328" s="15"/>
      <c r="SD328" s="15"/>
      <c r="SE328" s="15"/>
      <c r="SF328" s="15"/>
      <c r="SG328" s="15"/>
      <c r="SH328" s="15"/>
      <c r="SI328" s="15"/>
      <c r="SJ328" s="15"/>
      <c r="SK328" s="15"/>
      <c r="SL328" s="15"/>
      <c r="SM328" s="15"/>
      <c r="SN328" s="15"/>
      <c r="SO328" s="15"/>
      <c r="SP328" s="15"/>
      <c r="SQ328" s="15"/>
      <c r="SR328" s="15"/>
      <c r="SS328" s="15"/>
      <c r="ST328" s="15"/>
      <c r="SU328" s="15"/>
      <c r="SV328" s="15"/>
      <c r="SW328" s="15"/>
      <c r="SX328" s="15"/>
      <c r="SY328" s="15"/>
      <c r="SZ328" s="15"/>
      <c r="TA328" s="15"/>
      <c r="TB328" s="15"/>
      <c r="TC328" s="15"/>
      <c r="TD328" s="15"/>
      <c r="TE328" s="15"/>
      <c r="TF328" s="15"/>
      <c r="TG328" s="15"/>
      <c r="TH328" s="15"/>
      <c r="TI328" s="15"/>
      <c r="TJ328" s="15"/>
      <c r="TK328" s="15"/>
      <c r="TL328" s="15"/>
      <c r="TM328" s="15"/>
      <c r="TN328" s="15"/>
      <c r="TO328" s="15"/>
      <c r="TP328" s="15"/>
      <c r="TQ328" s="15"/>
      <c r="TR328" s="15"/>
      <c r="TS328" s="15"/>
      <c r="TT328" s="15"/>
      <c r="TU328" s="15"/>
      <c r="TV328" s="15"/>
      <c r="TW328" s="15"/>
      <c r="TX328" s="15"/>
      <c r="TY328" s="15"/>
      <c r="TZ328" s="15"/>
      <c r="UA328" s="15"/>
      <c r="UB328" s="15"/>
      <c r="UC328" s="15"/>
      <c r="UD328" s="15"/>
      <c r="UE328" s="15"/>
      <c r="UF328" s="15"/>
      <c r="UG328" s="15"/>
      <c r="UH328" s="15"/>
      <c r="UI328" s="15"/>
      <c r="UJ328" s="15"/>
      <c r="UK328" s="15"/>
      <c r="UL328" s="15"/>
      <c r="UM328" s="15"/>
      <c r="UN328" s="15"/>
      <c r="UO328" s="15"/>
      <c r="UP328" s="15"/>
      <c r="UQ328" s="15"/>
      <c r="UR328" s="15"/>
      <c r="US328" s="15"/>
      <c r="UT328" s="15"/>
      <c r="UU328" s="15"/>
      <c r="UV328" s="15"/>
      <c r="UW328" s="15"/>
      <c r="UX328" s="15"/>
      <c r="UY328" s="15"/>
      <c r="UZ328" s="15"/>
      <c r="VA328" s="15"/>
      <c r="VB328" s="15"/>
      <c r="VC328" s="15"/>
      <c r="VD328" s="15"/>
      <c r="VE328" s="15"/>
      <c r="VF328" s="15"/>
      <c r="VG328" s="15"/>
      <c r="VH328" s="15"/>
      <c r="VI328" s="15"/>
      <c r="VJ328" s="15"/>
      <c r="VK328" s="15"/>
      <c r="VL328" s="15"/>
      <c r="VM328" s="15"/>
      <c r="VN328" s="15"/>
      <c r="VO328" s="15"/>
      <c r="VP328" s="15"/>
      <c r="VQ328" s="15"/>
      <c r="VR328" s="15"/>
      <c r="VS328" s="15"/>
      <c r="VT328" s="15"/>
      <c r="VU328" s="15"/>
      <c r="VV328" s="15"/>
      <c r="VW328" s="15"/>
      <c r="VX328" s="15"/>
      <c r="VY328" s="15"/>
      <c r="VZ328" s="15"/>
      <c r="WA328" s="15"/>
      <c r="WB328" s="15"/>
      <c r="WC328" s="15"/>
      <c r="WD328" s="15"/>
      <c r="WE328" s="15"/>
      <c r="WF328" s="15"/>
      <c r="WG328" s="15"/>
      <c r="WH328" s="15"/>
      <c r="WI328" s="15"/>
      <c r="WJ328" s="15"/>
      <c r="WK328" s="15"/>
      <c r="WL328" s="15"/>
      <c r="WM328" s="15"/>
      <c r="WN328" s="15"/>
      <c r="WO328" s="15"/>
      <c r="WP328" s="15"/>
      <c r="WQ328" s="15"/>
      <c r="WR328" s="15"/>
      <c r="WS328" s="15"/>
      <c r="WT328" s="15"/>
      <c r="WU328" s="15"/>
      <c r="WV328" s="15"/>
      <c r="WW328" s="15"/>
      <c r="WX328" s="15"/>
      <c r="WY328" s="15"/>
      <c r="WZ328" s="15"/>
      <c r="XA328" s="15"/>
      <c r="XB328" s="15"/>
      <c r="XC328" s="15"/>
      <c r="XD328" s="15"/>
      <c r="XE328" s="15"/>
      <c r="XF328" s="15"/>
      <c r="XG328" s="15"/>
      <c r="XH328" s="15"/>
      <c r="XI328" s="15"/>
      <c r="XJ328" s="15"/>
      <c r="XK328" s="15"/>
      <c r="XL328" s="15"/>
      <c r="XM328" s="15"/>
      <c r="XN328" s="15"/>
      <c r="XO328" s="15"/>
      <c r="XP328" s="15"/>
      <c r="XQ328" s="15"/>
      <c r="XR328" s="15"/>
      <c r="XS328" s="15"/>
      <c r="XT328" s="15"/>
      <c r="XU328" s="15"/>
      <c r="XV328" s="15"/>
      <c r="XW328" s="15"/>
      <c r="XX328" s="15"/>
      <c r="XY328" s="15"/>
      <c r="XZ328" s="15"/>
      <c r="YA328" s="15"/>
      <c r="YB328" s="15"/>
      <c r="YC328" s="15"/>
      <c r="YD328" s="15"/>
      <c r="YE328" s="15"/>
      <c r="YF328" s="15"/>
      <c r="YG328" s="15"/>
      <c r="YH328" s="15"/>
      <c r="YI328" s="15"/>
      <c r="YJ328" s="15"/>
      <c r="YK328" s="15"/>
      <c r="YL328" s="15"/>
      <c r="YM328" s="15"/>
      <c r="YN328" s="15"/>
      <c r="YO328" s="15"/>
      <c r="YP328" s="15"/>
      <c r="YQ328" s="15"/>
      <c r="YR328" s="15"/>
      <c r="YS328" s="15"/>
      <c r="YT328" s="15"/>
      <c r="YU328" s="15"/>
      <c r="YV328" s="15"/>
      <c r="YW328" s="15"/>
      <c r="YX328" s="15"/>
      <c r="YY328" s="15"/>
      <c r="YZ328" s="15"/>
      <c r="ZA328" s="15"/>
      <c r="ZB328" s="15"/>
      <c r="ZC328" s="15"/>
      <c r="ZD328" s="15"/>
      <c r="ZE328" s="15"/>
      <c r="ZF328" s="15"/>
      <c r="ZG328" s="15"/>
      <c r="ZH328" s="15"/>
      <c r="ZI328" s="15"/>
      <c r="ZJ328" s="15"/>
      <c r="ZK328" s="15"/>
      <c r="ZL328" s="15"/>
      <c r="ZM328" s="15"/>
      <c r="ZN328" s="15"/>
      <c r="ZO328" s="15"/>
      <c r="ZP328" s="15"/>
      <c r="ZQ328" s="15"/>
      <c r="ZR328" s="15"/>
      <c r="ZS328" s="15"/>
      <c r="ZT328" s="15"/>
      <c r="ZU328" s="15"/>
      <c r="ZV328" s="15"/>
      <c r="ZW328" s="15"/>
      <c r="ZX328" s="15"/>
      <c r="ZY328" s="15"/>
      <c r="ZZ328" s="15"/>
      <c r="AAA328" s="15"/>
      <c r="AAB328" s="15"/>
      <c r="AAC328" s="15"/>
      <c r="AAD328" s="15"/>
      <c r="AAE328" s="15"/>
      <c r="AAF328" s="15"/>
      <c r="AAG328" s="15"/>
      <c r="AAH328" s="15"/>
      <c r="AAI328" s="15"/>
      <c r="AAJ328" s="15"/>
      <c r="AAK328" s="15"/>
      <c r="AAL328" s="15"/>
      <c r="AAM328" s="15"/>
      <c r="AAN328" s="15"/>
      <c r="AAO328" s="15"/>
      <c r="AAP328" s="15"/>
      <c r="AAQ328" s="15"/>
      <c r="AAR328" s="15"/>
      <c r="AAS328" s="15"/>
      <c r="AAT328" s="15"/>
      <c r="AAU328" s="15"/>
      <c r="AAV328" s="15"/>
      <c r="AAW328" s="15"/>
      <c r="AAX328" s="15"/>
      <c r="AAY328" s="15"/>
      <c r="AAZ328" s="15"/>
      <c r="ABA328" s="15"/>
      <c r="ABB328" s="15"/>
      <c r="ABC328" s="15"/>
      <c r="ABD328" s="15"/>
      <c r="ABE328" s="15"/>
      <c r="ABF328" s="15"/>
      <c r="ABG328" s="15"/>
      <c r="ABH328" s="15"/>
      <c r="ABI328" s="15"/>
      <c r="ABJ328" s="15"/>
      <c r="ABK328" s="15"/>
      <c r="ABL328" s="15"/>
      <c r="ABM328" s="15"/>
      <c r="ABN328" s="15"/>
      <c r="ABO328" s="15"/>
      <c r="ABP328" s="15"/>
      <c r="ABQ328" s="15"/>
      <c r="ABR328" s="15"/>
      <c r="ABS328" s="15"/>
      <c r="ABT328" s="15"/>
      <c r="ABU328" s="15"/>
      <c r="ABV328" s="15"/>
      <c r="ABW328" s="15"/>
      <c r="ABX328" s="15"/>
      <c r="ABY328" s="15"/>
      <c r="ABZ328" s="15"/>
      <c r="ACA328" s="15"/>
      <c r="ACB328" s="15"/>
      <c r="ACC328" s="15"/>
      <c r="ACD328" s="15"/>
      <c r="ACE328" s="15"/>
      <c r="ACF328" s="15"/>
      <c r="ACG328" s="15"/>
      <c r="ACH328" s="15"/>
      <c r="ACI328" s="15"/>
      <c r="ACJ328" s="15"/>
      <c r="ACK328" s="15"/>
      <c r="ACL328" s="15"/>
      <c r="ACM328" s="15"/>
      <c r="ACN328" s="15"/>
      <c r="ACO328" s="15"/>
      <c r="ACP328" s="15"/>
      <c r="ACQ328" s="15"/>
      <c r="ACR328" s="15"/>
      <c r="ACS328" s="15"/>
      <c r="ACT328" s="15"/>
      <c r="ACU328" s="15"/>
      <c r="ACV328" s="15"/>
      <c r="ACW328" s="15"/>
      <c r="ACX328" s="15"/>
      <c r="ACY328" s="15"/>
      <c r="ACZ328" s="15"/>
      <c r="ADA328" s="15"/>
      <c r="ADB328" s="15"/>
      <c r="ADC328" s="15"/>
      <c r="ADD328" s="15"/>
      <c r="ADE328" s="15"/>
      <c r="ADF328" s="15"/>
      <c r="ADG328" s="15"/>
      <c r="ADH328" s="15"/>
      <c r="ADI328" s="15"/>
      <c r="ADJ328" s="15"/>
      <c r="ADK328" s="15"/>
      <c r="ADL328" s="15"/>
      <c r="ADM328" s="15"/>
      <c r="ADN328" s="15"/>
      <c r="ADO328" s="15"/>
      <c r="ADP328" s="15"/>
      <c r="ADQ328" s="15"/>
      <c r="ADR328" s="15"/>
      <c r="ADS328" s="15"/>
      <c r="ADT328" s="15"/>
      <c r="ADU328" s="15"/>
      <c r="ADV328" s="15"/>
      <c r="ADW328" s="15"/>
      <c r="ADX328" s="15"/>
      <c r="ADY328" s="15"/>
      <c r="ADZ328" s="15"/>
      <c r="AEA328" s="15"/>
      <c r="AEB328" s="15"/>
      <c r="AEC328" s="15"/>
      <c r="AED328" s="15"/>
      <c r="AEE328" s="15"/>
      <c r="AEF328" s="15"/>
      <c r="AEG328" s="15"/>
      <c r="AEH328" s="15"/>
      <c r="AEI328" s="15"/>
      <c r="AEJ328" s="15"/>
      <c r="AEK328" s="15"/>
      <c r="AEL328" s="15"/>
      <c r="AEM328" s="15"/>
      <c r="AEN328" s="15"/>
      <c r="AEO328" s="15"/>
      <c r="AEP328" s="15"/>
      <c r="AEQ328" s="15"/>
      <c r="AER328" s="15"/>
      <c r="AES328" s="15"/>
      <c r="AET328" s="15"/>
      <c r="AEU328" s="15"/>
      <c r="AEV328" s="15"/>
      <c r="AEW328" s="15"/>
      <c r="AEX328" s="15"/>
      <c r="AEY328" s="15"/>
      <c r="AEZ328" s="15"/>
      <c r="AFA328" s="15"/>
      <c r="AFB328" s="15"/>
      <c r="AFC328" s="15"/>
      <c r="AFD328" s="15"/>
      <c r="AFE328" s="15"/>
      <c r="AFF328" s="15"/>
      <c r="AFG328" s="15"/>
      <c r="AFH328" s="15"/>
      <c r="AFI328" s="15"/>
      <c r="AFJ328" s="15"/>
      <c r="AFK328" s="15"/>
      <c r="AFL328" s="15"/>
      <c r="AFM328" s="15"/>
      <c r="AFN328" s="15"/>
      <c r="AFO328" s="15"/>
      <c r="AFP328" s="15"/>
      <c r="AFQ328" s="15"/>
      <c r="AFR328" s="15"/>
      <c r="AFS328" s="15"/>
      <c r="AFT328" s="15"/>
      <c r="AFU328" s="15"/>
      <c r="AFV328" s="15"/>
      <c r="AFW328" s="15"/>
      <c r="AFX328" s="15"/>
      <c r="AFY328" s="15"/>
      <c r="AFZ328" s="15"/>
      <c r="AGA328" s="15"/>
      <c r="AGB328" s="15"/>
      <c r="AGC328" s="15"/>
      <c r="AGD328" s="15"/>
      <c r="AGE328" s="15"/>
      <c r="AGF328" s="15"/>
      <c r="AGG328" s="15"/>
      <c r="AGH328" s="15"/>
      <c r="AGI328" s="15"/>
      <c r="AGJ328" s="15"/>
      <c r="AGK328" s="15"/>
      <c r="AGL328" s="15"/>
      <c r="AGM328" s="15"/>
      <c r="AGN328" s="15"/>
      <c r="AGO328" s="15"/>
      <c r="AGP328" s="15"/>
      <c r="AGQ328" s="15"/>
      <c r="AGR328" s="15"/>
      <c r="AGS328" s="15"/>
      <c r="AGT328" s="15"/>
      <c r="AGU328" s="15"/>
      <c r="AGV328" s="15"/>
      <c r="AGW328" s="15"/>
      <c r="AGX328" s="15"/>
      <c r="AGY328" s="15"/>
      <c r="AGZ328" s="15"/>
      <c r="AHA328" s="15"/>
      <c r="AHB328" s="15"/>
      <c r="AHC328" s="15"/>
      <c r="AHD328" s="15"/>
      <c r="AHE328" s="15"/>
      <c r="AHF328" s="15"/>
      <c r="AHG328" s="15"/>
      <c r="AHH328" s="15"/>
      <c r="AHI328" s="15"/>
      <c r="AHJ328" s="15"/>
      <c r="AHK328" s="15"/>
      <c r="AHL328" s="15"/>
      <c r="AHM328" s="15"/>
      <c r="AHN328" s="15"/>
      <c r="AHO328" s="15"/>
      <c r="AHP328" s="15"/>
      <c r="AHQ328" s="15"/>
      <c r="AHR328" s="15"/>
      <c r="AHS328" s="15"/>
      <c r="AHT328" s="15"/>
      <c r="AHU328" s="15"/>
      <c r="AHV328" s="15"/>
      <c r="AHW328" s="15"/>
      <c r="AHX328" s="15"/>
      <c r="AHY328" s="15"/>
      <c r="AHZ328" s="15"/>
      <c r="AIA328" s="15"/>
      <c r="AIB328" s="15"/>
      <c r="AIC328" s="15"/>
      <c r="AID328" s="15"/>
      <c r="AIE328" s="15"/>
      <c r="AIF328" s="15"/>
      <c r="AIG328" s="15"/>
      <c r="AIH328" s="15"/>
      <c r="AII328" s="15"/>
      <c r="AIJ328" s="15"/>
      <c r="AIK328" s="15"/>
      <c r="AIL328" s="15"/>
      <c r="AIM328" s="15"/>
      <c r="AIN328" s="15"/>
      <c r="AIO328" s="15"/>
      <c r="AIP328" s="15"/>
      <c r="AIQ328" s="15"/>
      <c r="AIR328" s="15"/>
      <c r="AIS328" s="15"/>
      <c r="AIT328" s="15"/>
      <c r="AIU328" s="15"/>
      <c r="AIV328" s="15"/>
      <c r="AIW328" s="15"/>
      <c r="AIX328" s="15"/>
      <c r="AIY328" s="15"/>
      <c r="AIZ328" s="15"/>
      <c r="AJA328" s="15"/>
      <c r="AJB328" s="15"/>
      <c r="AJC328" s="15"/>
      <c r="AJD328" s="15"/>
      <c r="AJE328" s="15"/>
      <c r="AJF328" s="15"/>
      <c r="AJG328" s="15"/>
      <c r="AJH328" s="15"/>
      <c r="AJI328" s="15"/>
      <c r="AJJ328" s="15"/>
      <c r="AJK328" s="15"/>
      <c r="AJL328" s="15"/>
      <c r="AJM328" s="15"/>
      <c r="AJN328" s="15"/>
      <c r="AJO328" s="15"/>
      <c r="AJP328" s="15"/>
      <c r="AJQ328" s="15"/>
      <c r="AJR328" s="15"/>
      <c r="AJS328" s="15"/>
      <c r="AJT328" s="15"/>
      <c r="AJU328" s="15"/>
      <c r="AJV328" s="15"/>
      <c r="AJW328" s="15"/>
      <c r="AJX328" s="15"/>
      <c r="AJY328" s="15"/>
      <c r="AJZ328" s="15"/>
      <c r="AKA328" s="15"/>
      <c r="AKB328" s="15"/>
      <c r="AKC328" s="15"/>
      <c r="AKD328" s="15"/>
      <c r="AKE328" s="15"/>
      <c r="AKF328" s="15"/>
      <c r="AKG328" s="15"/>
      <c r="AKH328" s="15"/>
      <c r="AKI328" s="15"/>
      <c r="AKJ328" s="15"/>
      <c r="AKK328" s="15"/>
      <c r="AKL328" s="15"/>
      <c r="AKM328" s="15"/>
      <c r="AKN328" s="15"/>
      <c r="AKO328" s="15"/>
      <c r="AKP328" s="15"/>
      <c r="AKQ328" s="15"/>
      <c r="AKR328" s="15"/>
      <c r="AKS328" s="15"/>
      <c r="AKT328" s="15"/>
      <c r="AKU328" s="15"/>
      <c r="AKV328" s="15"/>
      <c r="AKW328" s="15"/>
      <c r="AKX328" s="15"/>
      <c r="AKY328" s="15"/>
      <c r="AKZ328" s="15"/>
      <c r="ALA328" s="15"/>
      <c r="ALB328" s="15"/>
      <c r="ALC328" s="15"/>
      <c r="ALD328" s="15"/>
      <c r="ALE328" s="15"/>
      <c r="ALF328" s="15"/>
      <c r="ALG328" s="15"/>
      <c r="ALH328" s="15"/>
      <c r="ALI328" s="15"/>
      <c r="ALJ328" s="15"/>
      <c r="ALK328" s="15"/>
      <c r="ALL328" s="15"/>
      <c r="ALM328" s="15"/>
      <c r="ALN328" s="15"/>
      <c r="ALO328" s="15"/>
      <c r="ALP328" s="15"/>
      <c r="ALQ328" s="15"/>
      <c r="ALR328" s="15"/>
      <c r="ALS328" s="15"/>
      <c r="ALT328" s="15"/>
      <c r="ALU328" s="15"/>
      <c r="ALV328" s="15"/>
      <c r="ALW328" s="15"/>
      <c r="ALX328" s="11"/>
      <c r="ALY328" s="11"/>
      <c r="ALZ328" s="11"/>
      <c r="AMA328" s="11"/>
    </row>
    <row r="329" spans="1:1015" ht="12.75" customHeight="1">
      <c r="A329" s="8"/>
      <c r="B329" s="9" t="s">
        <v>406</v>
      </c>
      <c r="C329" s="9" t="s">
        <v>409</v>
      </c>
      <c r="D329" s="9"/>
      <c r="E329" s="39" t="s">
        <v>154</v>
      </c>
      <c r="F329" s="8" t="s">
        <v>99</v>
      </c>
      <c r="G329" s="8" t="s">
        <v>410</v>
      </c>
      <c r="H329" s="10">
        <v>0</v>
      </c>
      <c r="I329" s="10">
        <v>0</v>
      </c>
      <c r="J329" s="10">
        <v>0</v>
      </c>
      <c r="K329" s="10">
        <v>0</v>
      </c>
      <c r="L329" s="7">
        <v>296.32</v>
      </c>
      <c r="M329" s="10">
        <v>0</v>
      </c>
      <c r="N329" s="10">
        <v>0</v>
      </c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  <c r="IW329" s="15"/>
      <c r="IX329" s="15"/>
      <c r="IY329" s="15"/>
      <c r="IZ329" s="15"/>
      <c r="JA329" s="15"/>
      <c r="JB329" s="15"/>
      <c r="JC329" s="15"/>
      <c r="JD329" s="15"/>
      <c r="JE329" s="15"/>
      <c r="JF329" s="15"/>
      <c r="JG329" s="15"/>
      <c r="JH329" s="15"/>
      <c r="JI329" s="15"/>
      <c r="JJ329" s="15"/>
      <c r="JK329" s="15"/>
      <c r="JL329" s="15"/>
      <c r="JM329" s="15"/>
      <c r="JN329" s="15"/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  <c r="JY329" s="15"/>
      <c r="JZ329" s="15"/>
      <c r="KA329" s="15"/>
      <c r="KB329" s="15"/>
      <c r="KC329" s="15"/>
      <c r="KD329" s="15"/>
      <c r="KE329" s="15"/>
      <c r="KF329" s="15"/>
      <c r="KG329" s="15"/>
      <c r="KH329" s="15"/>
      <c r="KI329" s="15"/>
      <c r="KJ329" s="15"/>
      <c r="KK329" s="15"/>
      <c r="KL329" s="15"/>
      <c r="KM329" s="15"/>
      <c r="KN329" s="15"/>
      <c r="KO329" s="15"/>
      <c r="KP329" s="15"/>
      <c r="KQ329" s="15"/>
      <c r="KR329" s="15"/>
      <c r="KS329" s="15"/>
      <c r="KT329" s="15"/>
      <c r="KU329" s="15"/>
      <c r="KV329" s="15"/>
      <c r="KW329" s="15"/>
      <c r="KX329" s="15"/>
      <c r="KY329" s="15"/>
      <c r="KZ329" s="15"/>
      <c r="LA329" s="15"/>
      <c r="LB329" s="15"/>
      <c r="LC329" s="15"/>
      <c r="LD329" s="15"/>
      <c r="LE329" s="15"/>
      <c r="LF329" s="15"/>
      <c r="LG329" s="15"/>
      <c r="LH329" s="15"/>
      <c r="LI329" s="15"/>
      <c r="LJ329" s="15"/>
      <c r="LK329" s="15"/>
      <c r="LL329" s="15"/>
      <c r="LM329" s="15"/>
      <c r="LN329" s="15"/>
      <c r="LO329" s="15"/>
      <c r="LP329" s="15"/>
      <c r="LQ329" s="15"/>
      <c r="LR329" s="15"/>
      <c r="LS329" s="15"/>
      <c r="LT329" s="15"/>
      <c r="LU329" s="15"/>
      <c r="LV329" s="15"/>
      <c r="LW329" s="15"/>
      <c r="LX329" s="15"/>
      <c r="LY329" s="15"/>
      <c r="LZ329" s="15"/>
      <c r="MA329" s="15"/>
      <c r="MB329" s="15"/>
      <c r="MC329" s="15"/>
      <c r="MD329" s="15"/>
      <c r="ME329" s="15"/>
      <c r="MF329" s="15"/>
      <c r="MG329" s="15"/>
      <c r="MH329" s="15"/>
      <c r="MI329" s="15"/>
      <c r="MJ329" s="15"/>
      <c r="MK329" s="15"/>
      <c r="ML329" s="15"/>
      <c r="MM329" s="15"/>
      <c r="MN329" s="15"/>
      <c r="MO329" s="15"/>
      <c r="MP329" s="15"/>
      <c r="MQ329" s="15"/>
      <c r="MR329" s="15"/>
      <c r="MS329" s="15"/>
      <c r="MT329" s="15"/>
      <c r="MU329" s="15"/>
      <c r="MV329" s="15"/>
      <c r="MW329" s="15"/>
      <c r="MX329" s="15"/>
      <c r="MY329" s="15"/>
      <c r="MZ329" s="15"/>
      <c r="NA329" s="15"/>
      <c r="NB329" s="15"/>
      <c r="NC329" s="15"/>
      <c r="ND329" s="15"/>
      <c r="NE329" s="15"/>
      <c r="NF329" s="15"/>
      <c r="NG329" s="15"/>
      <c r="NH329" s="15"/>
      <c r="NI329" s="15"/>
      <c r="NJ329" s="15"/>
      <c r="NK329" s="15"/>
      <c r="NL329" s="15"/>
      <c r="NM329" s="15"/>
      <c r="NN329" s="15"/>
      <c r="NO329" s="15"/>
      <c r="NP329" s="15"/>
      <c r="NQ329" s="15"/>
      <c r="NR329" s="15"/>
      <c r="NS329" s="15"/>
      <c r="NT329" s="15"/>
      <c r="NU329" s="15"/>
      <c r="NV329" s="15"/>
      <c r="NW329" s="15"/>
      <c r="NX329" s="15"/>
      <c r="NY329" s="15"/>
      <c r="NZ329" s="15"/>
      <c r="OA329" s="15"/>
      <c r="OB329" s="15"/>
      <c r="OC329" s="15"/>
      <c r="OD329" s="15"/>
      <c r="OE329" s="15"/>
      <c r="OF329" s="15"/>
      <c r="OG329" s="15"/>
      <c r="OH329" s="15"/>
      <c r="OI329" s="15"/>
      <c r="OJ329" s="15"/>
      <c r="OK329" s="15"/>
      <c r="OL329" s="15"/>
      <c r="OM329" s="15"/>
      <c r="ON329" s="15"/>
      <c r="OO329" s="15"/>
      <c r="OP329" s="15"/>
      <c r="OQ329" s="15"/>
      <c r="OR329" s="15"/>
      <c r="OS329" s="15"/>
      <c r="OT329" s="15"/>
      <c r="OU329" s="15"/>
      <c r="OV329" s="15"/>
      <c r="OW329" s="15"/>
      <c r="OX329" s="15"/>
      <c r="OY329" s="15"/>
      <c r="OZ329" s="15"/>
      <c r="PA329" s="15"/>
      <c r="PB329" s="15"/>
      <c r="PC329" s="15"/>
      <c r="PD329" s="15"/>
      <c r="PE329" s="15"/>
      <c r="PF329" s="15"/>
      <c r="PG329" s="15"/>
      <c r="PH329" s="15"/>
      <c r="PI329" s="15"/>
      <c r="PJ329" s="15"/>
      <c r="PK329" s="15"/>
      <c r="PL329" s="15"/>
      <c r="PM329" s="15"/>
      <c r="PN329" s="15"/>
      <c r="PO329" s="15"/>
      <c r="PP329" s="15"/>
      <c r="PQ329" s="15"/>
      <c r="PR329" s="15"/>
      <c r="PS329" s="15"/>
      <c r="PT329" s="15"/>
      <c r="PU329" s="15"/>
      <c r="PV329" s="15"/>
      <c r="PW329" s="15"/>
      <c r="PX329" s="15"/>
      <c r="PY329" s="15"/>
      <c r="PZ329" s="15"/>
      <c r="QA329" s="15"/>
      <c r="QB329" s="15"/>
      <c r="QC329" s="15"/>
      <c r="QD329" s="15"/>
      <c r="QE329" s="15"/>
      <c r="QF329" s="15"/>
      <c r="QG329" s="15"/>
      <c r="QH329" s="15"/>
      <c r="QI329" s="15"/>
      <c r="QJ329" s="15"/>
      <c r="QK329" s="15"/>
      <c r="QL329" s="15"/>
      <c r="QM329" s="15"/>
      <c r="QN329" s="15"/>
      <c r="QO329" s="15"/>
      <c r="QP329" s="15"/>
      <c r="QQ329" s="15"/>
      <c r="QR329" s="15"/>
      <c r="QS329" s="15"/>
      <c r="QT329" s="15"/>
      <c r="QU329" s="15"/>
      <c r="QV329" s="15"/>
      <c r="QW329" s="15"/>
      <c r="QX329" s="15"/>
      <c r="QY329" s="15"/>
      <c r="QZ329" s="15"/>
      <c r="RA329" s="15"/>
      <c r="RB329" s="15"/>
      <c r="RC329" s="15"/>
      <c r="RD329" s="15"/>
      <c r="RE329" s="15"/>
      <c r="RF329" s="15"/>
      <c r="RG329" s="15"/>
      <c r="RH329" s="15"/>
      <c r="RI329" s="15"/>
      <c r="RJ329" s="15"/>
      <c r="RK329" s="15"/>
      <c r="RL329" s="15"/>
      <c r="RM329" s="15"/>
      <c r="RN329" s="15"/>
      <c r="RO329" s="15"/>
      <c r="RP329" s="15"/>
      <c r="RQ329" s="15"/>
      <c r="RR329" s="15"/>
      <c r="RS329" s="15"/>
      <c r="RT329" s="15"/>
      <c r="RU329" s="15"/>
      <c r="RV329" s="15"/>
      <c r="RW329" s="15"/>
      <c r="RX329" s="15"/>
      <c r="RY329" s="15"/>
      <c r="RZ329" s="15"/>
      <c r="SA329" s="15"/>
      <c r="SB329" s="15"/>
      <c r="SC329" s="15"/>
      <c r="SD329" s="15"/>
      <c r="SE329" s="15"/>
      <c r="SF329" s="15"/>
      <c r="SG329" s="15"/>
      <c r="SH329" s="15"/>
      <c r="SI329" s="15"/>
      <c r="SJ329" s="15"/>
      <c r="SK329" s="15"/>
      <c r="SL329" s="15"/>
      <c r="SM329" s="15"/>
      <c r="SN329" s="15"/>
      <c r="SO329" s="15"/>
      <c r="SP329" s="15"/>
      <c r="SQ329" s="15"/>
      <c r="SR329" s="15"/>
      <c r="SS329" s="15"/>
      <c r="ST329" s="15"/>
      <c r="SU329" s="15"/>
      <c r="SV329" s="15"/>
      <c r="SW329" s="15"/>
      <c r="SX329" s="15"/>
      <c r="SY329" s="15"/>
      <c r="SZ329" s="15"/>
      <c r="TA329" s="15"/>
      <c r="TB329" s="15"/>
      <c r="TC329" s="15"/>
      <c r="TD329" s="15"/>
      <c r="TE329" s="15"/>
      <c r="TF329" s="15"/>
      <c r="TG329" s="15"/>
      <c r="TH329" s="15"/>
      <c r="TI329" s="15"/>
      <c r="TJ329" s="15"/>
      <c r="TK329" s="15"/>
      <c r="TL329" s="15"/>
      <c r="TM329" s="15"/>
      <c r="TN329" s="15"/>
      <c r="TO329" s="15"/>
      <c r="TP329" s="15"/>
      <c r="TQ329" s="15"/>
      <c r="TR329" s="15"/>
      <c r="TS329" s="15"/>
      <c r="TT329" s="15"/>
      <c r="TU329" s="15"/>
      <c r="TV329" s="15"/>
      <c r="TW329" s="15"/>
      <c r="TX329" s="15"/>
      <c r="TY329" s="15"/>
      <c r="TZ329" s="15"/>
      <c r="UA329" s="15"/>
      <c r="UB329" s="15"/>
      <c r="UC329" s="15"/>
      <c r="UD329" s="15"/>
      <c r="UE329" s="15"/>
      <c r="UF329" s="15"/>
      <c r="UG329" s="15"/>
      <c r="UH329" s="15"/>
      <c r="UI329" s="15"/>
      <c r="UJ329" s="15"/>
      <c r="UK329" s="15"/>
      <c r="UL329" s="15"/>
      <c r="UM329" s="15"/>
      <c r="UN329" s="15"/>
      <c r="UO329" s="15"/>
      <c r="UP329" s="15"/>
      <c r="UQ329" s="15"/>
      <c r="UR329" s="15"/>
      <c r="US329" s="15"/>
      <c r="UT329" s="15"/>
      <c r="UU329" s="15"/>
      <c r="UV329" s="15"/>
      <c r="UW329" s="15"/>
      <c r="UX329" s="15"/>
      <c r="UY329" s="15"/>
      <c r="UZ329" s="15"/>
      <c r="VA329" s="15"/>
      <c r="VB329" s="15"/>
      <c r="VC329" s="15"/>
      <c r="VD329" s="15"/>
      <c r="VE329" s="15"/>
      <c r="VF329" s="15"/>
      <c r="VG329" s="15"/>
      <c r="VH329" s="15"/>
      <c r="VI329" s="15"/>
      <c r="VJ329" s="15"/>
      <c r="VK329" s="15"/>
      <c r="VL329" s="15"/>
      <c r="VM329" s="15"/>
      <c r="VN329" s="15"/>
      <c r="VO329" s="15"/>
      <c r="VP329" s="15"/>
      <c r="VQ329" s="15"/>
      <c r="VR329" s="15"/>
      <c r="VS329" s="15"/>
      <c r="VT329" s="15"/>
      <c r="VU329" s="15"/>
      <c r="VV329" s="15"/>
      <c r="VW329" s="15"/>
      <c r="VX329" s="15"/>
      <c r="VY329" s="15"/>
      <c r="VZ329" s="15"/>
      <c r="WA329" s="15"/>
      <c r="WB329" s="15"/>
      <c r="WC329" s="15"/>
      <c r="WD329" s="15"/>
      <c r="WE329" s="15"/>
      <c r="WF329" s="15"/>
      <c r="WG329" s="15"/>
      <c r="WH329" s="15"/>
      <c r="WI329" s="15"/>
      <c r="WJ329" s="15"/>
      <c r="WK329" s="15"/>
      <c r="WL329" s="15"/>
      <c r="WM329" s="15"/>
      <c r="WN329" s="15"/>
      <c r="WO329" s="15"/>
      <c r="WP329" s="15"/>
      <c r="WQ329" s="15"/>
      <c r="WR329" s="15"/>
      <c r="WS329" s="15"/>
      <c r="WT329" s="15"/>
      <c r="WU329" s="15"/>
      <c r="WV329" s="15"/>
      <c r="WW329" s="15"/>
      <c r="WX329" s="15"/>
      <c r="WY329" s="15"/>
      <c r="WZ329" s="15"/>
      <c r="XA329" s="15"/>
      <c r="XB329" s="15"/>
      <c r="XC329" s="15"/>
      <c r="XD329" s="15"/>
      <c r="XE329" s="15"/>
      <c r="XF329" s="15"/>
      <c r="XG329" s="15"/>
      <c r="XH329" s="15"/>
      <c r="XI329" s="15"/>
      <c r="XJ329" s="15"/>
      <c r="XK329" s="15"/>
      <c r="XL329" s="15"/>
      <c r="XM329" s="15"/>
      <c r="XN329" s="15"/>
      <c r="XO329" s="15"/>
      <c r="XP329" s="15"/>
      <c r="XQ329" s="15"/>
      <c r="XR329" s="15"/>
      <c r="XS329" s="15"/>
      <c r="XT329" s="15"/>
      <c r="XU329" s="15"/>
      <c r="XV329" s="15"/>
      <c r="XW329" s="15"/>
      <c r="XX329" s="15"/>
      <c r="XY329" s="15"/>
      <c r="XZ329" s="15"/>
      <c r="YA329" s="15"/>
      <c r="YB329" s="15"/>
      <c r="YC329" s="15"/>
      <c r="YD329" s="15"/>
      <c r="YE329" s="15"/>
      <c r="YF329" s="15"/>
      <c r="YG329" s="15"/>
      <c r="YH329" s="15"/>
      <c r="YI329" s="15"/>
      <c r="YJ329" s="15"/>
      <c r="YK329" s="15"/>
      <c r="YL329" s="15"/>
      <c r="YM329" s="15"/>
      <c r="YN329" s="15"/>
      <c r="YO329" s="15"/>
      <c r="YP329" s="15"/>
      <c r="YQ329" s="15"/>
      <c r="YR329" s="15"/>
      <c r="YS329" s="15"/>
      <c r="YT329" s="15"/>
      <c r="YU329" s="15"/>
      <c r="YV329" s="15"/>
      <c r="YW329" s="15"/>
      <c r="YX329" s="15"/>
      <c r="YY329" s="15"/>
      <c r="YZ329" s="15"/>
      <c r="ZA329" s="15"/>
      <c r="ZB329" s="15"/>
      <c r="ZC329" s="15"/>
      <c r="ZD329" s="15"/>
      <c r="ZE329" s="15"/>
      <c r="ZF329" s="15"/>
      <c r="ZG329" s="15"/>
      <c r="ZH329" s="15"/>
      <c r="ZI329" s="15"/>
      <c r="ZJ329" s="15"/>
      <c r="ZK329" s="15"/>
      <c r="ZL329" s="15"/>
      <c r="ZM329" s="15"/>
      <c r="ZN329" s="15"/>
      <c r="ZO329" s="15"/>
      <c r="ZP329" s="15"/>
      <c r="ZQ329" s="15"/>
      <c r="ZR329" s="15"/>
      <c r="ZS329" s="15"/>
      <c r="ZT329" s="15"/>
      <c r="ZU329" s="15"/>
      <c r="ZV329" s="15"/>
      <c r="ZW329" s="15"/>
      <c r="ZX329" s="15"/>
      <c r="ZY329" s="15"/>
      <c r="ZZ329" s="15"/>
      <c r="AAA329" s="15"/>
      <c r="AAB329" s="15"/>
      <c r="AAC329" s="15"/>
      <c r="AAD329" s="15"/>
      <c r="AAE329" s="15"/>
      <c r="AAF329" s="15"/>
      <c r="AAG329" s="15"/>
      <c r="AAH329" s="15"/>
      <c r="AAI329" s="15"/>
      <c r="AAJ329" s="15"/>
      <c r="AAK329" s="15"/>
      <c r="AAL329" s="15"/>
      <c r="AAM329" s="15"/>
      <c r="AAN329" s="15"/>
      <c r="AAO329" s="15"/>
      <c r="AAP329" s="15"/>
      <c r="AAQ329" s="15"/>
      <c r="AAR329" s="15"/>
      <c r="AAS329" s="15"/>
      <c r="AAT329" s="15"/>
      <c r="AAU329" s="15"/>
      <c r="AAV329" s="15"/>
      <c r="AAW329" s="15"/>
      <c r="AAX329" s="15"/>
      <c r="AAY329" s="15"/>
      <c r="AAZ329" s="15"/>
      <c r="ABA329" s="15"/>
      <c r="ABB329" s="15"/>
      <c r="ABC329" s="15"/>
      <c r="ABD329" s="15"/>
      <c r="ABE329" s="15"/>
      <c r="ABF329" s="15"/>
      <c r="ABG329" s="15"/>
      <c r="ABH329" s="15"/>
      <c r="ABI329" s="15"/>
      <c r="ABJ329" s="15"/>
      <c r="ABK329" s="15"/>
      <c r="ABL329" s="15"/>
      <c r="ABM329" s="15"/>
      <c r="ABN329" s="15"/>
      <c r="ABO329" s="15"/>
      <c r="ABP329" s="15"/>
      <c r="ABQ329" s="15"/>
      <c r="ABR329" s="15"/>
      <c r="ABS329" s="15"/>
      <c r="ABT329" s="15"/>
      <c r="ABU329" s="15"/>
      <c r="ABV329" s="15"/>
      <c r="ABW329" s="15"/>
      <c r="ABX329" s="15"/>
      <c r="ABY329" s="15"/>
      <c r="ABZ329" s="15"/>
      <c r="ACA329" s="15"/>
      <c r="ACB329" s="15"/>
      <c r="ACC329" s="15"/>
      <c r="ACD329" s="15"/>
      <c r="ACE329" s="15"/>
      <c r="ACF329" s="15"/>
      <c r="ACG329" s="15"/>
      <c r="ACH329" s="15"/>
      <c r="ACI329" s="15"/>
      <c r="ACJ329" s="15"/>
      <c r="ACK329" s="15"/>
      <c r="ACL329" s="15"/>
      <c r="ACM329" s="15"/>
      <c r="ACN329" s="15"/>
      <c r="ACO329" s="15"/>
      <c r="ACP329" s="15"/>
      <c r="ACQ329" s="15"/>
      <c r="ACR329" s="15"/>
      <c r="ACS329" s="15"/>
      <c r="ACT329" s="15"/>
      <c r="ACU329" s="15"/>
      <c r="ACV329" s="15"/>
      <c r="ACW329" s="15"/>
      <c r="ACX329" s="15"/>
      <c r="ACY329" s="15"/>
      <c r="ACZ329" s="15"/>
      <c r="ADA329" s="15"/>
      <c r="ADB329" s="15"/>
      <c r="ADC329" s="15"/>
      <c r="ADD329" s="15"/>
      <c r="ADE329" s="15"/>
      <c r="ADF329" s="15"/>
      <c r="ADG329" s="15"/>
      <c r="ADH329" s="15"/>
      <c r="ADI329" s="15"/>
      <c r="ADJ329" s="15"/>
      <c r="ADK329" s="15"/>
      <c r="ADL329" s="15"/>
      <c r="ADM329" s="15"/>
      <c r="ADN329" s="15"/>
      <c r="ADO329" s="15"/>
      <c r="ADP329" s="15"/>
      <c r="ADQ329" s="15"/>
      <c r="ADR329" s="15"/>
      <c r="ADS329" s="15"/>
      <c r="ADT329" s="15"/>
      <c r="ADU329" s="15"/>
      <c r="ADV329" s="15"/>
      <c r="ADW329" s="15"/>
      <c r="ADX329" s="15"/>
      <c r="ADY329" s="15"/>
      <c r="ADZ329" s="15"/>
      <c r="AEA329" s="15"/>
      <c r="AEB329" s="15"/>
      <c r="AEC329" s="15"/>
      <c r="AED329" s="15"/>
      <c r="AEE329" s="15"/>
      <c r="AEF329" s="15"/>
      <c r="AEG329" s="15"/>
      <c r="AEH329" s="15"/>
      <c r="AEI329" s="15"/>
      <c r="AEJ329" s="15"/>
      <c r="AEK329" s="15"/>
      <c r="AEL329" s="15"/>
      <c r="AEM329" s="15"/>
      <c r="AEN329" s="15"/>
      <c r="AEO329" s="15"/>
      <c r="AEP329" s="15"/>
      <c r="AEQ329" s="15"/>
      <c r="AER329" s="15"/>
      <c r="AES329" s="15"/>
      <c r="AET329" s="15"/>
      <c r="AEU329" s="15"/>
      <c r="AEV329" s="15"/>
      <c r="AEW329" s="15"/>
      <c r="AEX329" s="15"/>
      <c r="AEY329" s="15"/>
      <c r="AEZ329" s="15"/>
      <c r="AFA329" s="15"/>
      <c r="AFB329" s="15"/>
      <c r="AFC329" s="15"/>
      <c r="AFD329" s="15"/>
      <c r="AFE329" s="15"/>
      <c r="AFF329" s="15"/>
      <c r="AFG329" s="15"/>
      <c r="AFH329" s="15"/>
      <c r="AFI329" s="15"/>
      <c r="AFJ329" s="15"/>
      <c r="AFK329" s="15"/>
      <c r="AFL329" s="15"/>
      <c r="AFM329" s="15"/>
      <c r="AFN329" s="15"/>
      <c r="AFO329" s="15"/>
      <c r="AFP329" s="15"/>
      <c r="AFQ329" s="15"/>
      <c r="AFR329" s="15"/>
      <c r="AFS329" s="15"/>
      <c r="AFT329" s="15"/>
      <c r="AFU329" s="15"/>
      <c r="AFV329" s="15"/>
      <c r="AFW329" s="15"/>
      <c r="AFX329" s="15"/>
      <c r="AFY329" s="15"/>
      <c r="AFZ329" s="15"/>
      <c r="AGA329" s="15"/>
      <c r="AGB329" s="15"/>
      <c r="AGC329" s="15"/>
      <c r="AGD329" s="15"/>
      <c r="AGE329" s="15"/>
      <c r="AGF329" s="15"/>
      <c r="AGG329" s="15"/>
      <c r="AGH329" s="15"/>
      <c r="AGI329" s="15"/>
      <c r="AGJ329" s="15"/>
      <c r="AGK329" s="15"/>
      <c r="AGL329" s="15"/>
      <c r="AGM329" s="15"/>
      <c r="AGN329" s="15"/>
      <c r="AGO329" s="15"/>
      <c r="AGP329" s="15"/>
      <c r="AGQ329" s="15"/>
      <c r="AGR329" s="15"/>
      <c r="AGS329" s="15"/>
      <c r="AGT329" s="15"/>
      <c r="AGU329" s="15"/>
      <c r="AGV329" s="15"/>
      <c r="AGW329" s="15"/>
      <c r="AGX329" s="15"/>
      <c r="AGY329" s="15"/>
      <c r="AGZ329" s="15"/>
      <c r="AHA329" s="15"/>
      <c r="AHB329" s="15"/>
      <c r="AHC329" s="15"/>
      <c r="AHD329" s="15"/>
      <c r="AHE329" s="15"/>
      <c r="AHF329" s="15"/>
      <c r="AHG329" s="15"/>
      <c r="AHH329" s="15"/>
      <c r="AHI329" s="15"/>
      <c r="AHJ329" s="15"/>
      <c r="AHK329" s="15"/>
      <c r="AHL329" s="15"/>
      <c r="AHM329" s="15"/>
      <c r="AHN329" s="15"/>
      <c r="AHO329" s="15"/>
      <c r="AHP329" s="15"/>
      <c r="AHQ329" s="15"/>
      <c r="AHR329" s="15"/>
      <c r="AHS329" s="15"/>
      <c r="AHT329" s="15"/>
      <c r="AHU329" s="15"/>
      <c r="AHV329" s="15"/>
      <c r="AHW329" s="15"/>
      <c r="AHX329" s="15"/>
      <c r="AHY329" s="15"/>
      <c r="AHZ329" s="15"/>
      <c r="AIA329" s="15"/>
      <c r="AIB329" s="15"/>
      <c r="AIC329" s="15"/>
      <c r="AID329" s="15"/>
      <c r="AIE329" s="15"/>
      <c r="AIF329" s="15"/>
      <c r="AIG329" s="15"/>
      <c r="AIH329" s="15"/>
      <c r="AII329" s="15"/>
      <c r="AIJ329" s="15"/>
      <c r="AIK329" s="15"/>
      <c r="AIL329" s="15"/>
      <c r="AIM329" s="15"/>
      <c r="AIN329" s="15"/>
      <c r="AIO329" s="15"/>
      <c r="AIP329" s="15"/>
      <c r="AIQ329" s="15"/>
      <c r="AIR329" s="15"/>
      <c r="AIS329" s="15"/>
      <c r="AIT329" s="15"/>
      <c r="AIU329" s="15"/>
      <c r="AIV329" s="15"/>
      <c r="AIW329" s="15"/>
      <c r="AIX329" s="15"/>
      <c r="AIY329" s="15"/>
      <c r="AIZ329" s="15"/>
      <c r="AJA329" s="15"/>
      <c r="AJB329" s="15"/>
      <c r="AJC329" s="15"/>
      <c r="AJD329" s="15"/>
      <c r="AJE329" s="15"/>
      <c r="AJF329" s="15"/>
      <c r="AJG329" s="15"/>
      <c r="AJH329" s="15"/>
      <c r="AJI329" s="15"/>
      <c r="AJJ329" s="15"/>
      <c r="AJK329" s="15"/>
      <c r="AJL329" s="15"/>
      <c r="AJM329" s="15"/>
      <c r="AJN329" s="15"/>
      <c r="AJO329" s="15"/>
      <c r="AJP329" s="15"/>
      <c r="AJQ329" s="15"/>
      <c r="AJR329" s="15"/>
      <c r="AJS329" s="15"/>
      <c r="AJT329" s="15"/>
      <c r="AJU329" s="15"/>
      <c r="AJV329" s="15"/>
      <c r="AJW329" s="15"/>
      <c r="AJX329" s="15"/>
      <c r="AJY329" s="15"/>
      <c r="AJZ329" s="15"/>
      <c r="AKA329" s="15"/>
      <c r="AKB329" s="15"/>
      <c r="AKC329" s="15"/>
      <c r="AKD329" s="15"/>
      <c r="AKE329" s="15"/>
      <c r="AKF329" s="15"/>
      <c r="AKG329" s="15"/>
      <c r="AKH329" s="15"/>
      <c r="AKI329" s="15"/>
      <c r="AKJ329" s="15"/>
      <c r="AKK329" s="15"/>
      <c r="AKL329" s="15"/>
      <c r="AKM329" s="15"/>
      <c r="AKN329" s="15"/>
      <c r="AKO329" s="15"/>
      <c r="AKP329" s="15"/>
      <c r="AKQ329" s="15"/>
      <c r="AKR329" s="15"/>
      <c r="AKS329" s="15"/>
      <c r="AKT329" s="15"/>
      <c r="AKU329" s="15"/>
      <c r="AKV329" s="15"/>
      <c r="AKW329" s="15"/>
      <c r="AKX329" s="15"/>
      <c r="AKY329" s="15"/>
      <c r="AKZ329" s="15"/>
      <c r="ALA329" s="15"/>
      <c r="ALB329" s="15"/>
      <c r="ALC329" s="15"/>
      <c r="ALD329" s="15"/>
      <c r="ALE329" s="15"/>
      <c r="ALF329" s="15"/>
      <c r="ALG329" s="15"/>
      <c r="ALH329" s="15"/>
      <c r="ALI329" s="15"/>
      <c r="ALJ329" s="15"/>
      <c r="ALK329" s="15"/>
      <c r="ALL329" s="15"/>
      <c r="ALM329" s="15"/>
      <c r="ALN329" s="15"/>
      <c r="ALO329" s="15"/>
      <c r="ALP329" s="15"/>
      <c r="ALQ329" s="15"/>
      <c r="ALR329" s="15"/>
      <c r="ALS329" s="15"/>
      <c r="ALT329" s="15"/>
      <c r="ALU329" s="15"/>
      <c r="ALV329" s="15"/>
      <c r="ALW329" s="15"/>
      <c r="ALX329" s="11"/>
      <c r="ALY329" s="11"/>
      <c r="ALZ329" s="11"/>
      <c r="AMA329" s="11"/>
    </row>
    <row r="330" spans="1:1015" ht="12.75" customHeight="1">
      <c r="A330" s="12" t="s">
        <v>411</v>
      </c>
      <c r="B330" s="12"/>
      <c r="C330" s="12"/>
      <c r="D330" s="12"/>
      <c r="E330" s="13" t="s">
        <v>31</v>
      </c>
      <c r="F330" s="13"/>
      <c r="G330" s="12" t="s">
        <v>412</v>
      </c>
      <c r="H330" s="14">
        <f>SUM(H327:H328)</f>
        <v>0</v>
      </c>
      <c r="I330" s="14">
        <f>SUM(I327:I328)</f>
        <v>0</v>
      </c>
      <c r="J330" s="14">
        <f>SUM(J327:J328)</f>
        <v>0</v>
      </c>
      <c r="K330" s="14">
        <f>SUM(K327:K328)</f>
        <v>0</v>
      </c>
      <c r="L330" s="3">
        <f>SUM(L326:L329)</f>
        <v>12676</v>
      </c>
      <c r="M330" s="14">
        <f>SUM(M326:M329)</f>
        <v>0</v>
      </c>
      <c r="N330" s="14">
        <f>SUM(N326:N329)</f>
        <v>0</v>
      </c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  <c r="IW330" s="15"/>
      <c r="IX330" s="15"/>
      <c r="IY330" s="15"/>
      <c r="IZ330" s="15"/>
      <c r="JA330" s="15"/>
      <c r="JB330" s="15"/>
      <c r="JC330" s="15"/>
      <c r="JD330" s="15"/>
      <c r="JE330" s="15"/>
      <c r="JF330" s="15"/>
      <c r="JG330" s="15"/>
      <c r="JH330" s="15"/>
      <c r="JI330" s="15"/>
      <c r="JJ330" s="15"/>
      <c r="JK330" s="15"/>
      <c r="JL330" s="15"/>
      <c r="JM330" s="15"/>
      <c r="JN330" s="15"/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  <c r="JY330" s="15"/>
      <c r="JZ330" s="15"/>
      <c r="KA330" s="15"/>
      <c r="KB330" s="15"/>
      <c r="KC330" s="15"/>
      <c r="KD330" s="15"/>
      <c r="KE330" s="15"/>
      <c r="KF330" s="15"/>
      <c r="KG330" s="15"/>
      <c r="KH330" s="15"/>
      <c r="KI330" s="15"/>
      <c r="KJ330" s="15"/>
      <c r="KK330" s="15"/>
      <c r="KL330" s="15"/>
      <c r="KM330" s="15"/>
      <c r="KN330" s="15"/>
      <c r="KO330" s="15"/>
      <c r="KP330" s="15"/>
      <c r="KQ330" s="15"/>
      <c r="KR330" s="15"/>
      <c r="KS330" s="15"/>
      <c r="KT330" s="15"/>
      <c r="KU330" s="15"/>
      <c r="KV330" s="15"/>
      <c r="KW330" s="15"/>
      <c r="KX330" s="15"/>
      <c r="KY330" s="15"/>
      <c r="KZ330" s="15"/>
      <c r="LA330" s="15"/>
      <c r="LB330" s="15"/>
      <c r="LC330" s="15"/>
      <c r="LD330" s="15"/>
      <c r="LE330" s="15"/>
      <c r="LF330" s="15"/>
      <c r="LG330" s="15"/>
      <c r="LH330" s="15"/>
      <c r="LI330" s="15"/>
      <c r="LJ330" s="15"/>
      <c r="LK330" s="15"/>
      <c r="LL330" s="15"/>
      <c r="LM330" s="15"/>
      <c r="LN330" s="15"/>
      <c r="LO330" s="15"/>
      <c r="LP330" s="15"/>
      <c r="LQ330" s="15"/>
      <c r="LR330" s="15"/>
      <c r="LS330" s="15"/>
      <c r="LT330" s="15"/>
      <c r="LU330" s="15"/>
      <c r="LV330" s="15"/>
      <c r="LW330" s="15"/>
      <c r="LX330" s="15"/>
      <c r="LY330" s="15"/>
      <c r="LZ330" s="15"/>
      <c r="MA330" s="15"/>
      <c r="MB330" s="15"/>
      <c r="MC330" s="15"/>
      <c r="MD330" s="15"/>
      <c r="ME330" s="15"/>
      <c r="MF330" s="15"/>
      <c r="MG330" s="15"/>
      <c r="MH330" s="15"/>
      <c r="MI330" s="15"/>
      <c r="MJ330" s="15"/>
      <c r="MK330" s="15"/>
      <c r="ML330" s="15"/>
      <c r="MM330" s="15"/>
      <c r="MN330" s="15"/>
      <c r="MO330" s="15"/>
      <c r="MP330" s="15"/>
      <c r="MQ330" s="15"/>
      <c r="MR330" s="15"/>
      <c r="MS330" s="15"/>
      <c r="MT330" s="15"/>
      <c r="MU330" s="15"/>
      <c r="MV330" s="15"/>
      <c r="MW330" s="15"/>
      <c r="MX330" s="15"/>
      <c r="MY330" s="15"/>
      <c r="MZ330" s="15"/>
      <c r="NA330" s="15"/>
      <c r="NB330" s="15"/>
      <c r="NC330" s="15"/>
      <c r="ND330" s="15"/>
      <c r="NE330" s="15"/>
      <c r="NF330" s="15"/>
      <c r="NG330" s="15"/>
      <c r="NH330" s="15"/>
      <c r="NI330" s="15"/>
      <c r="NJ330" s="15"/>
      <c r="NK330" s="15"/>
      <c r="NL330" s="15"/>
      <c r="NM330" s="15"/>
      <c r="NN330" s="15"/>
      <c r="NO330" s="15"/>
      <c r="NP330" s="15"/>
      <c r="NQ330" s="15"/>
      <c r="NR330" s="15"/>
      <c r="NS330" s="15"/>
      <c r="NT330" s="15"/>
      <c r="NU330" s="15"/>
      <c r="NV330" s="15"/>
      <c r="NW330" s="15"/>
      <c r="NX330" s="15"/>
      <c r="NY330" s="15"/>
      <c r="NZ330" s="15"/>
      <c r="OA330" s="15"/>
      <c r="OB330" s="15"/>
      <c r="OC330" s="15"/>
      <c r="OD330" s="15"/>
      <c r="OE330" s="15"/>
      <c r="OF330" s="15"/>
      <c r="OG330" s="15"/>
      <c r="OH330" s="15"/>
      <c r="OI330" s="15"/>
      <c r="OJ330" s="15"/>
      <c r="OK330" s="15"/>
      <c r="OL330" s="15"/>
      <c r="OM330" s="15"/>
      <c r="ON330" s="15"/>
      <c r="OO330" s="15"/>
      <c r="OP330" s="15"/>
      <c r="OQ330" s="15"/>
      <c r="OR330" s="15"/>
      <c r="OS330" s="15"/>
      <c r="OT330" s="15"/>
      <c r="OU330" s="15"/>
      <c r="OV330" s="15"/>
      <c r="OW330" s="15"/>
      <c r="OX330" s="15"/>
      <c r="OY330" s="15"/>
      <c r="OZ330" s="15"/>
      <c r="PA330" s="15"/>
      <c r="PB330" s="15"/>
      <c r="PC330" s="15"/>
      <c r="PD330" s="15"/>
      <c r="PE330" s="15"/>
      <c r="PF330" s="15"/>
      <c r="PG330" s="15"/>
      <c r="PH330" s="15"/>
      <c r="PI330" s="15"/>
      <c r="PJ330" s="15"/>
      <c r="PK330" s="15"/>
      <c r="PL330" s="15"/>
      <c r="PM330" s="15"/>
      <c r="PN330" s="15"/>
      <c r="PO330" s="15"/>
      <c r="PP330" s="15"/>
      <c r="PQ330" s="15"/>
      <c r="PR330" s="15"/>
      <c r="PS330" s="15"/>
      <c r="PT330" s="15"/>
      <c r="PU330" s="15"/>
      <c r="PV330" s="15"/>
      <c r="PW330" s="15"/>
      <c r="PX330" s="15"/>
      <c r="PY330" s="15"/>
      <c r="PZ330" s="15"/>
      <c r="QA330" s="15"/>
      <c r="QB330" s="15"/>
      <c r="QC330" s="15"/>
      <c r="QD330" s="15"/>
      <c r="QE330" s="15"/>
      <c r="QF330" s="15"/>
      <c r="QG330" s="15"/>
      <c r="QH330" s="15"/>
      <c r="QI330" s="15"/>
      <c r="QJ330" s="15"/>
      <c r="QK330" s="15"/>
      <c r="QL330" s="15"/>
      <c r="QM330" s="15"/>
      <c r="QN330" s="15"/>
      <c r="QO330" s="15"/>
      <c r="QP330" s="15"/>
      <c r="QQ330" s="15"/>
      <c r="QR330" s="15"/>
      <c r="QS330" s="15"/>
      <c r="QT330" s="15"/>
      <c r="QU330" s="15"/>
      <c r="QV330" s="15"/>
      <c r="QW330" s="15"/>
      <c r="QX330" s="15"/>
      <c r="QY330" s="15"/>
      <c r="QZ330" s="15"/>
      <c r="RA330" s="15"/>
      <c r="RB330" s="15"/>
      <c r="RC330" s="15"/>
      <c r="RD330" s="15"/>
      <c r="RE330" s="15"/>
      <c r="RF330" s="15"/>
      <c r="RG330" s="15"/>
      <c r="RH330" s="15"/>
      <c r="RI330" s="15"/>
      <c r="RJ330" s="15"/>
      <c r="RK330" s="15"/>
      <c r="RL330" s="15"/>
      <c r="RM330" s="15"/>
      <c r="RN330" s="15"/>
      <c r="RO330" s="15"/>
      <c r="RP330" s="15"/>
      <c r="RQ330" s="15"/>
      <c r="RR330" s="15"/>
      <c r="RS330" s="15"/>
      <c r="RT330" s="15"/>
      <c r="RU330" s="15"/>
      <c r="RV330" s="15"/>
      <c r="RW330" s="15"/>
      <c r="RX330" s="15"/>
      <c r="RY330" s="15"/>
      <c r="RZ330" s="15"/>
      <c r="SA330" s="15"/>
      <c r="SB330" s="15"/>
      <c r="SC330" s="15"/>
      <c r="SD330" s="15"/>
      <c r="SE330" s="15"/>
      <c r="SF330" s="15"/>
      <c r="SG330" s="15"/>
      <c r="SH330" s="15"/>
      <c r="SI330" s="15"/>
      <c r="SJ330" s="15"/>
      <c r="SK330" s="15"/>
      <c r="SL330" s="15"/>
      <c r="SM330" s="15"/>
      <c r="SN330" s="15"/>
      <c r="SO330" s="15"/>
      <c r="SP330" s="15"/>
      <c r="SQ330" s="15"/>
      <c r="SR330" s="15"/>
      <c r="SS330" s="15"/>
      <c r="ST330" s="15"/>
      <c r="SU330" s="15"/>
      <c r="SV330" s="15"/>
      <c r="SW330" s="15"/>
      <c r="SX330" s="15"/>
      <c r="SY330" s="15"/>
      <c r="SZ330" s="15"/>
      <c r="TA330" s="15"/>
      <c r="TB330" s="15"/>
      <c r="TC330" s="15"/>
      <c r="TD330" s="15"/>
      <c r="TE330" s="15"/>
      <c r="TF330" s="15"/>
      <c r="TG330" s="15"/>
      <c r="TH330" s="15"/>
      <c r="TI330" s="15"/>
      <c r="TJ330" s="15"/>
      <c r="TK330" s="15"/>
      <c r="TL330" s="15"/>
      <c r="TM330" s="15"/>
      <c r="TN330" s="15"/>
      <c r="TO330" s="15"/>
      <c r="TP330" s="15"/>
      <c r="TQ330" s="15"/>
      <c r="TR330" s="15"/>
      <c r="TS330" s="15"/>
      <c r="TT330" s="15"/>
      <c r="TU330" s="15"/>
      <c r="TV330" s="15"/>
      <c r="TW330" s="15"/>
      <c r="TX330" s="15"/>
      <c r="TY330" s="15"/>
      <c r="TZ330" s="15"/>
      <c r="UA330" s="15"/>
      <c r="UB330" s="15"/>
      <c r="UC330" s="15"/>
      <c r="UD330" s="15"/>
      <c r="UE330" s="15"/>
      <c r="UF330" s="15"/>
      <c r="UG330" s="15"/>
      <c r="UH330" s="15"/>
      <c r="UI330" s="15"/>
      <c r="UJ330" s="15"/>
      <c r="UK330" s="15"/>
      <c r="UL330" s="15"/>
      <c r="UM330" s="15"/>
      <c r="UN330" s="15"/>
      <c r="UO330" s="15"/>
      <c r="UP330" s="15"/>
      <c r="UQ330" s="15"/>
      <c r="UR330" s="15"/>
      <c r="US330" s="15"/>
      <c r="UT330" s="15"/>
      <c r="UU330" s="15"/>
      <c r="UV330" s="15"/>
      <c r="UW330" s="15"/>
      <c r="UX330" s="15"/>
      <c r="UY330" s="15"/>
      <c r="UZ330" s="15"/>
      <c r="VA330" s="15"/>
      <c r="VB330" s="15"/>
      <c r="VC330" s="15"/>
      <c r="VD330" s="15"/>
      <c r="VE330" s="15"/>
      <c r="VF330" s="15"/>
      <c r="VG330" s="15"/>
      <c r="VH330" s="15"/>
      <c r="VI330" s="15"/>
      <c r="VJ330" s="15"/>
      <c r="VK330" s="15"/>
      <c r="VL330" s="15"/>
      <c r="VM330" s="15"/>
      <c r="VN330" s="15"/>
      <c r="VO330" s="15"/>
      <c r="VP330" s="15"/>
      <c r="VQ330" s="15"/>
      <c r="VR330" s="15"/>
      <c r="VS330" s="15"/>
      <c r="VT330" s="15"/>
      <c r="VU330" s="15"/>
      <c r="VV330" s="15"/>
      <c r="VW330" s="15"/>
      <c r="VX330" s="15"/>
      <c r="VY330" s="15"/>
      <c r="VZ330" s="15"/>
      <c r="WA330" s="15"/>
      <c r="WB330" s="15"/>
      <c r="WC330" s="15"/>
      <c r="WD330" s="15"/>
      <c r="WE330" s="15"/>
      <c r="WF330" s="15"/>
      <c r="WG330" s="15"/>
      <c r="WH330" s="15"/>
      <c r="WI330" s="15"/>
      <c r="WJ330" s="15"/>
      <c r="WK330" s="15"/>
      <c r="WL330" s="15"/>
      <c r="WM330" s="15"/>
      <c r="WN330" s="15"/>
      <c r="WO330" s="15"/>
      <c r="WP330" s="15"/>
      <c r="WQ330" s="15"/>
      <c r="WR330" s="15"/>
      <c r="WS330" s="15"/>
      <c r="WT330" s="15"/>
      <c r="WU330" s="15"/>
      <c r="WV330" s="15"/>
      <c r="WW330" s="15"/>
      <c r="WX330" s="15"/>
      <c r="WY330" s="15"/>
      <c r="WZ330" s="15"/>
      <c r="XA330" s="15"/>
      <c r="XB330" s="15"/>
      <c r="XC330" s="15"/>
      <c r="XD330" s="15"/>
      <c r="XE330" s="15"/>
      <c r="XF330" s="15"/>
      <c r="XG330" s="15"/>
      <c r="XH330" s="15"/>
      <c r="XI330" s="15"/>
      <c r="XJ330" s="15"/>
      <c r="XK330" s="15"/>
      <c r="XL330" s="15"/>
      <c r="XM330" s="15"/>
      <c r="XN330" s="15"/>
      <c r="XO330" s="15"/>
      <c r="XP330" s="15"/>
      <c r="XQ330" s="15"/>
      <c r="XR330" s="15"/>
      <c r="XS330" s="15"/>
      <c r="XT330" s="15"/>
      <c r="XU330" s="15"/>
      <c r="XV330" s="15"/>
      <c r="XW330" s="15"/>
      <c r="XX330" s="15"/>
      <c r="XY330" s="15"/>
      <c r="XZ330" s="15"/>
      <c r="YA330" s="15"/>
      <c r="YB330" s="15"/>
      <c r="YC330" s="15"/>
      <c r="YD330" s="15"/>
      <c r="YE330" s="15"/>
      <c r="YF330" s="15"/>
      <c r="YG330" s="15"/>
      <c r="YH330" s="15"/>
      <c r="YI330" s="15"/>
      <c r="YJ330" s="15"/>
      <c r="YK330" s="15"/>
      <c r="YL330" s="15"/>
      <c r="YM330" s="15"/>
      <c r="YN330" s="15"/>
      <c r="YO330" s="15"/>
      <c r="YP330" s="15"/>
      <c r="YQ330" s="15"/>
      <c r="YR330" s="15"/>
      <c r="YS330" s="15"/>
      <c r="YT330" s="15"/>
      <c r="YU330" s="15"/>
      <c r="YV330" s="15"/>
      <c r="YW330" s="15"/>
      <c r="YX330" s="15"/>
      <c r="YY330" s="15"/>
      <c r="YZ330" s="15"/>
      <c r="ZA330" s="15"/>
      <c r="ZB330" s="15"/>
      <c r="ZC330" s="15"/>
      <c r="ZD330" s="15"/>
      <c r="ZE330" s="15"/>
      <c r="ZF330" s="15"/>
      <c r="ZG330" s="15"/>
      <c r="ZH330" s="15"/>
      <c r="ZI330" s="15"/>
      <c r="ZJ330" s="15"/>
      <c r="ZK330" s="15"/>
      <c r="ZL330" s="15"/>
      <c r="ZM330" s="15"/>
      <c r="ZN330" s="15"/>
      <c r="ZO330" s="15"/>
      <c r="ZP330" s="15"/>
      <c r="ZQ330" s="15"/>
      <c r="ZR330" s="15"/>
      <c r="ZS330" s="15"/>
      <c r="ZT330" s="15"/>
      <c r="ZU330" s="15"/>
      <c r="ZV330" s="15"/>
      <c r="ZW330" s="15"/>
      <c r="ZX330" s="15"/>
      <c r="ZY330" s="15"/>
      <c r="ZZ330" s="15"/>
      <c r="AAA330" s="15"/>
      <c r="AAB330" s="15"/>
      <c r="AAC330" s="15"/>
      <c r="AAD330" s="15"/>
      <c r="AAE330" s="15"/>
      <c r="AAF330" s="15"/>
      <c r="AAG330" s="15"/>
      <c r="AAH330" s="15"/>
      <c r="AAI330" s="15"/>
      <c r="AAJ330" s="15"/>
      <c r="AAK330" s="15"/>
      <c r="AAL330" s="15"/>
      <c r="AAM330" s="15"/>
      <c r="AAN330" s="15"/>
      <c r="AAO330" s="15"/>
      <c r="AAP330" s="15"/>
      <c r="AAQ330" s="15"/>
      <c r="AAR330" s="15"/>
      <c r="AAS330" s="15"/>
      <c r="AAT330" s="15"/>
      <c r="AAU330" s="15"/>
      <c r="AAV330" s="15"/>
      <c r="AAW330" s="15"/>
      <c r="AAX330" s="15"/>
      <c r="AAY330" s="15"/>
      <c r="AAZ330" s="15"/>
      <c r="ABA330" s="15"/>
      <c r="ABB330" s="15"/>
      <c r="ABC330" s="15"/>
      <c r="ABD330" s="15"/>
      <c r="ABE330" s="15"/>
      <c r="ABF330" s="15"/>
      <c r="ABG330" s="15"/>
      <c r="ABH330" s="15"/>
      <c r="ABI330" s="15"/>
      <c r="ABJ330" s="15"/>
      <c r="ABK330" s="15"/>
      <c r="ABL330" s="15"/>
      <c r="ABM330" s="15"/>
      <c r="ABN330" s="15"/>
      <c r="ABO330" s="15"/>
      <c r="ABP330" s="15"/>
      <c r="ABQ330" s="15"/>
      <c r="ABR330" s="15"/>
      <c r="ABS330" s="15"/>
      <c r="ABT330" s="15"/>
      <c r="ABU330" s="15"/>
      <c r="ABV330" s="15"/>
      <c r="ABW330" s="15"/>
      <c r="ABX330" s="15"/>
      <c r="ABY330" s="15"/>
      <c r="ABZ330" s="15"/>
      <c r="ACA330" s="15"/>
      <c r="ACB330" s="15"/>
      <c r="ACC330" s="15"/>
      <c r="ACD330" s="15"/>
      <c r="ACE330" s="15"/>
      <c r="ACF330" s="15"/>
      <c r="ACG330" s="15"/>
      <c r="ACH330" s="15"/>
      <c r="ACI330" s="15"/>
      <c r="ACJ330" s="15"/>
      <c r="ACK330" s="15"/>
      <c r="ACL330" s="15"/>
      <c r="ACM330" s="15"/>
      <c r="ACN330" s="15"/>
      <c r="ACO330" s="15"/>
      <c r="ACP330" s="15"/>
      <c r="ACQ330" s="15"/>
      <c r="ACR330" s="15"/>
      <c r="ACS330" s="15"/>
      <c r="ACT330" s="15"/>
      <c r="ACU330" s="15"/>
      <c r="ACV330" s="15"/>
      <c r="ACW330" s="15"/>
      <c r="ACX330" s="15"/>
      <c r="ACY330" s="15"/>
      <c r="ACZ330" s="15"/>
      <c r="ADA330" s="15"/>
      <c r="ADB330" s="15"/>
      <c r="ADC330" s="15"/>
      <c r="ADD330" s="15"/>
      <c r="ADE330" s="15"/>
      <c r="ADF330" s="15"/>
      <c r="ADG330" s="15"/>
      <c r="ADH330" s="15"/>
      <c r="ADI330" s="15"/>
      <c r="ADJ330" s="15"/>
      <c r="ADK330" s="15"/>
      <c r="ADL330" s="15"/>
      <c r="ADM330" s="15"/>
      <c r="ADN330" s="15"/>
      <c r="ADO330" s="15"/>
      <c r="ADP330" s="15"/>
      <c r="ADQ330" s="15"/>
      <c r="ADR330" s="15"/>
      <c r="ADS330" s="15"/>
      <c r="ADT330" s="15"/>
      <c r="ADU330" s="15"/>
      <c r="ADV330" s="15"/>
      <c r="ADW330" s="15"/>
      <c r="ADX330" s="15"/>
      <c r="ADY330" s="15"/>
      <c r="ADZ330" s="15"/>
      <c r="AEA330" s="15"/>
      <c r="AEB330" s="15"/>
      <c r="AEC330" s="15"/>
      <c r="AED330" s="15"/>
      <c r="AEE330" s="15"/>
      <c r="AEF330" s="15"/>
      <c r="AEG330" s="15"/>
      <c r="AEH330" s="15"/>
      <c r="AEI330" s="15"/>
      <c r="AEJ330" s="15"/>
      <c r="AEK330" s="15"/>
      <c r="AEL330" s="15"/>
      <c r="AEM330" s="15"/>
      <c r="AEN330" s="15"/>
      <c r="AEO330" s="15"/>
      <c r="AEP330" s="15"/>
      <c r="AEQ330" s="15"/>
      <c r="AER330" s="15"/>
      <c r="AES330" s="15"/>
      <c r="AET330" s="15"/>
      <c r="AEU330" s="15"/>
      <c r="AEV330" s="15"/>
      <c r="AEW330" s="15"/>
      <c r="AEX330" s="15"/>
      <c r="AEY330" s="15"/>
      <c r="AEZ330" s="15"/>
      <c r="AFA330" s="15"/>
      <c r="AFB330" s="15"/>
      <c r="AFC330" s="15"/>
      <c r="AFD330" s="15"/>
      <c r="AFE330" s="15"/>
      <c r="AFF330" s="15"/>
      <c r="AFG330" s="15"/>
      <c r="AFH330" s="15"/>
      <c r="AFI330" s="15"/>
      <c r="AFJ330" s="15"/>
      <c r="AFK330" s="15"/>
      <c r="AFL330" s="15"/>
      <c r="AFM330" s="15"/>
      <c r="AFN330" s="15"/>
      <c r="AFO330" s="15"/>
      <c r="AFP330" s="15"/>
      <c r="AFQ330" s="15"/>
      <c r="AFR330" s="15"/>
      <c r="AFS330" s="15"/>
      <c r="AFT330" s="15"/>
      <c r="AFU330" s="15"/>
      <c r="AFV330" s="15"/>
      <c r="AFW330" s="15"/>
      <c r="AFX330" s="15"/>
      <c r="AFY330" s="15"/>
      <c r="AFZ330" s="15"/>
      <c r="AGA330" s="15"/>
      <c r="AGB330" s="15"/>
      <c r="AGC330" s="15"/>
      <c r="AGD330" s="15"/>
      <c r="AGE330" s="15"/>
      <c r="AGF330" s="15"/>
      <c r="AGG330" s="15"/>
      <c r="AGH330" s="15"/>
      <c r="AGI330" s="15"/>
      <c r="AGJ330" s="15"/>
      <c r="AGK330" s="15"/>
      <c r="AGL330" s="15"/>
      <c r="AGM330" s="15"/>
      <c r="AGN330" s="15"/>
      <c r="AGO330" s="15"/>
      <c r="AGP330" s="15"/>
      <c r="AGQ330" s="15"/>
      <c r="AGR330" s="15"/>
      <c r="AGS330" s="15"/>
      <c r="AGT330" s="15"/>
      <c r="AGU330" s="15"/>
      <c r="AGV330" s="15"/>
      <c r="AGW330" s="15"/>
      <c r="AGX330" s="15"/>
      <c r="AGY330" s="15"/>
      <c r="AGZ330" s="15"/>
      <c r="AHA330" s="15"/>
      <c r="AHB330" s="15"/>
      <c r="AHC330" s="15"/>
      <c r="AHD330" s="15"/>
      <c r="AHE330" s="15"/>
      <c r="AHF330" s="15"/>
      <c r="AHG330" s="15"/>
      <c r="AHH330" s="15"/>
      <c r="AHI330" s="15"/>
      <c r="AHJ330" s="15"/>
      <c r="AHK330" s="15"/>
      <c r="AHL330" s="15"/>
      <c r="AHM330" s="15"/>
      <c r="AHN330" s="15"/>
      <c r="AHO330" s="15"/>
      <c r="AHP330" s="15"/>
      <c r="AHQ330" s="15"/>
      <c r="AHR330" s="15"/>
      <c r="AHS330" s="15"/>
      <c r="AHT330" s="15"/>
      <c r="AHU330" s="15"/>
      <c r="AHV330" s="15"/>
      <c r="AHW330" s="15"/>
      <c r="AHX330" s="15"/>
      <c r="AHY330" s="15"/>
      <c r="AHZ330" s="15"/>
      <c r="AIA330" s="15"/>
      <c r="AIB330" s="15"/>
      <c r="AIC330" s="15"/>
      <c r="AID330" s="15"/>
      <c r="AIE330" s="15"/>
      <c r="AIF330" s="15"/>
      <c r="AIG330" s="15"/>
      <c r="AIH330" s="15"/>
      <c r="AII330" s="15"/>
      <c r="AIJ330" s="15"/>
      <c r="AIK330" s="15"/>
      <c r="AIL330" s="15"/>
      <c r="AIM330" s="15"/>
      <c r="AIN330" s="15"/>
      <c r="AIO330" s="15"/>
      <c r="AIP330" s="15"/>
      <c r="AIQ330" s="15"/>
      <c r="AIR330" s="15"/>
      <c r="AIS330" s="15"/>
      <c r="AIT330" s="15"/>
      <c r="AIU330" s="15"/>
      <c r="AIV330" s="15"/>
      <c r="AIW330" s="15"/>
      <c r="AIX330" s="15"/>
      <c r="AIY330" s="15"/>
      <c r="AIZ330" s="15"/>
      <c r="AJA330" s="15"/>
      <c r="AJB330" s="15"/>
      <c r="AJC330" s="15"/>
      <c r="AJD330" s="15"/>
      <c r="AJE330" s="15"/>
      <c r="AJF330" s="15"/>
      <c r="AJG330" s="15"/>
      <c r="AJH330" s="15"/>
      <c r="AJI330" s="15"/>
      <c r="AJJ330" s="15"/>
      <c r="AJK330" s="15"/>
      <c r="AJL330" s="15"/>
      <c r="AJM330" s="15"/>
      <c r="AJN330" s="15"/>
      <c r="AJO330" s="15"/>
      <c r="AJP330" s="15"/>
      <c r="AJQ330" s="15"/>
      <c r="AJR330" s="15"/>
      <c r="AJS330" s="15"/>
      <c r="AJT330" s="15"/>
      <c r="AJU330" s="15"/>
      <c r="AJV330" s="15"/>
      <c r="AJW330" s="15"/>
      <c r="AJX330" s="15"/>
      <c r="AJY330" s="15"/>
      <c r="AJZ330" s="15"/>
      <c r="AKA330" s="15"/>
      <c r="AKB330" s="15"/>
      <c r="AKC330" s="15"/>
      <c r="AKD330" s="15"/>
      <c r="AKE330" s="15"/>
      <c r="AKF330" s="15"/>
      <c r="AKG330" s="15"/>
      <c r="AKH330" s="15"/>
      <c r="AKI330" s="15"/>
      <c r="AKJ330" s="15"/>
      <c r="AKK330" s="15"/>
      <c r="AKL330" s="15"/>
      <c r="AKM330" s="15"/>
      <c r="AKN330" s="15"/>
      <c r="AKO330" s="15"/>
      <c r="AKP330" s="15"/>
      <c r="AKQ330" s="15"/>
      <c r="AKR330" s="15"/>
      <c r="AKS330" s="15"/>
      <c r="AKT330" s="15"/>
      <c r="AKU330" s="15"/>
      <c r="AKV330" s="15"/>
      <c r="AKW330" s="15"/>
      <c r="AKX330" s="15"/>
      <c r="AKY330" s="15"/>
      <c r="AKZ330" s="15"/>
      <c r="ALA330" s="15"/>
      <c r="ALB330" s="15"/>
      <c r="ALC330" s="15"/>
      <c r="ALD330" s="15"/>
      <c r="ALE330" s="15"/>
      <c r="ALF330" s="15"/>
      <c r="ALG330" s="15"/>
      <c r="ALH330" s="15"/>
      <c r="ALI330" s="15"/>
      <c r="ALJ330" s="15"/>
      <c r="ALK330" s="15"/>
      <c r="ALL330" s="15"/>
      <c r="ALM330" s="15"/>
      <c r="ALN330" s="15"/>
      <c r="ALO330" s="15"/>
      <c r="ALP330" s="15"/>
      <c r="ALQ330" s="15"/>
      <c r="ALR330" s="15"/>
      <c r="ALS330" s="15"/>
      <c r="ALT330" s="15"/>
      <c r="ALU330" s="15"/>
      <c r="ALV330" s="15"/>
      <c r="ALW330" s="15"/>
      <c r="ALX330" s="11"/>
      <c r="ALY330" s="11"/>
      <c r="ALZ330" s="11"/>
      <c r="AMA330" s="11"/>
    </row>
    <row r="331" spans="1:1015" ht="12.75" customHeight="1">
      <c r="A331" s="12" t="s">
        <v>413</v>
      </c>
      <c r="B331" s="12"/>
      <c r="C331" s="12"/>
      <c r="D331" s="12"/>
      <c r="E331" s="12"/>
      <c r="F331" s="12"/>
      <c r="G331" s="12" t="s">
        <v>234</v>
      </c>
      <c r="H331" s="14">
        <f t="shared" ref="H331:N331" si="49">H315+H320+H325+H330</f>
        <v>21640.949999999997</v>
      </c>
      <c r="I331" s="14">
        <f t="shared" si="49"/>
        <v>21782.57</v>
      </c>
      <c r="J331" s="14">
        <f t="shared" si="49"/>
        <v>25590</v>
      </c>
      <c r="K331" s="14">
        <f t="shared" si="49"/>
        <v>25804.699999999997</v>
      </c>
      <c r="L331" s="3">
        <f t="shared" si="49"/>
        <v>35588</v>
      </c>
      <c r="M331" s="14">
        <f t="shared" si="49"/>
        <v>22582</v>
      </c>
      <c r="N331" s="14">
        <f t="shared" si="49"/>
        <v>22582</v>
      </c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  <c r="IW331" s="15"/>
      <c r="IX331" s="15"/>
      <c r="IY331" s="15"/>
      <c r="IZ331" s="15"/>
      <c r="JA331" s="15"/>
      <c r="JB331" s="15"/>
      <c r="JC331" s="15"/>
      <c r="JD331" s="15"/>
      <c r="JE331" s="15"/>
      <c r="JF331" s="15"/>
      <c r="JG331" s="15"/>
      <c r="JH331" s="15"/>
      <c r="JI331" s="15"/>
      <c r="JJ331" s="15"/>
      <c r="JK331" s="15"/>
      <c r="JL331" s="15"/>
      <c r="JM331" s="15"/>
      <c r="JN331" s="15"/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  <c r="JY331" s="15"/>
      <c r="JZ331" s="15"/>
      <c r="KA331" s="15"/>
      <c r="KB331" s="15"/>
      <c r="KC331" s="15"/>
      <c r="KD331" s="15"/>
      <c r="KE331" s="15"/>
      <c r="KF331" s="15"/>
      <c r="KG331" s="15"/>
      <c r="KH331" s="15"/>
      <c r="KI331" s="15"/>
      <c r="KJ331" s="15"/>
      <c r="KK331" s="15"/>
      <c r="KL331" s="15"/>
      <c r="KM331" s="15"/>
      <c r="KN331" s="15"/>
      <c r="KO331" s="15"/>
      <c r="KP331" s="15"/>
      <c r="KQ331" s="15"/>
      <c r="KR331" s="15"/>
      <c r="KS331" s="15"/>
      <c r="KT331" s="15"/>
      <c r="KU331" s="15"/>
      <c r="KV331" s="15"/>
      <c r="KW331" s="15"/>
      <c r="KX331" s="15"/>
      <c r="KY331" s="15"/>
      <c r="KZ331" s="15"/>
      <c r="LA331" s="15"/>
      <c r="LB331" s="15"/>
      <c r="LC331" s="15"/>
      <c r="LD331" s="15"/>
      <c r="LE331" s="15"/>
      <c r="LF331" s="15"/>
      <c r="LG331" s="15"/>
      <c r="LH331" s="15"/>
      <c r="LI331" s="15"/>
      <c r="LJ331" s="15"/>
      <c r="LK331" s="15"/>
      <c r="LL331" s="15"/>
      <c r="LM331" s="15"/>
      <c r="LN331" s="15"/>
      <c r="LO331" s="15"/>
      <c r="LP331" s="15"/>
      <c r="LQ331" s="15"/>
      <c r="LR331" s="15"/>
      <c r="LS331" s="15"/>
      <c r="LT331" s="15"/>
      <c r="LU331" s="15"/>
      <c r="LV331" s="15"/>
      <c r="LW331" s="15"/>
      <c r="LX331" s="15"/>
      <c r="LY331" s="15"/>
      <c r="LZ331" s="15"/>
      <c r="MA331" s="15"/>
      <c r="MB331" s="15"/>
      <c r="MC331" s="15"/>
      <c r="MD331" s="15"/>
      <c r="ME331" s="15"/>
      <c r="MF331" s="15"/>
      <c r="MG331" s="15"/>
      <c r="MH331" s="15"/>
      <c r="MI331" s="15"/>
      <c r="MJ331" s="15"/>
      <c r="MK331" s="15"/>
      <c r="ML331" s="15"/>
      <c r="MM331" s="15"/>
      <c r="MN331" s="15"/>
      <c r="MO331" s="15"/>
      <c r="MP331" s="15"/>
      <c r="MQ331" s="15"/>
      <c r="MR331" s="15"/>
      <c r="MS331" s="15"/>
      <c r="MT331" s="15"/>
      <c r="MU331" s="15"/>
      <c r="MV331" s="15"/>
      <c r="MW331" s="15"/>
      <c r="MX331" s="15"/>
      <c r="MY331" s="15"/>
      <c r="MZ331" s="15"/>
      <c r="NA331" s="15"/>
      <c r="NB331" s="15"/>
      <c r="NC331" s="15"/>
      <c r="ND331" s="15"/>
      <c r="NE331" s="15"/>
      <c r="NF331" s="15"/>
      <c r="NG331" s="15"/>
      <c r="NH331" s="15"/>
      <c r="NI331" s="15"/>
      <c r="NJ331" s="15"/>
      <c r="NK331" s="15"/>
      <c r="NL331" s="15"/>
      <c r="NM331" s="15"/>
      <c r="NN331" s="15"/>
      <c r="NO331" s="15"/>
      <c r="NP331" s="15"/>
      <c r="NQ331" s="15"/>
      <c r="NR331" s="15"/>
      <c r="NS331" s="15"/>
      <c r="NT331" s="15"/>
      <c r="NU331" s="15"/>
      <c r="NV331" s="15"/>
      <c r="NW331" s="15"/>
      <c r="NX331" s="15"/>
      <c r="NY331" s="15"/>
      <c r="NZ331" s="15"/>
      <c r="OA331" s="15"/>
      <c r="OB331" s="15"/>
      <c r="OC331" s="15"/>
      <c r="OD331" s="15"/>
      <c r="OE331" s="15"/>
      <c r="OF331" s="15"/>
      <c r="OG331" s="15"/>
      <c r="OH331" s="15"/>
      <c r="OI331" s="15"/>
      <c r="OJ331" s="15"/>
      <c r="OK331" s="15"/>
      <c r="OL331" s="15"/>
      <c r="OM331" s="15"/>
      <c r="ON331" s="15"/>
      <c r="OO331" s="15"/>
      <c r="OP331" s="15"/>
      <c r="OQ331" s="15"/>
      <c r="OR331" s="15"/>
      <c r="OS331" s="15"/>
      <c r="OT331" s="15"/>
      <c r="OU331" s="15"/>
      <c r="OV331" s="15"/>
      <c r="OW331" s="15"/>
      <c r="OX331" s="15"/>
      <c r="OY331" s="15"/>
      <c r="OZ331" s="15"/>
      <c r="PA331" s="15"/>
      <c r="PB331" s="15"/>
      <c r="PC331" s="15"/>
      <c r="PD331" s="15"/>
      <c r="PE331" s="15"/>
      <c r="PF331" s="15"/>
      <c r="PG331" s="15"/>
      <c r="PH331" s="15"/>
      <c r="PI331" s="15"/>
      <c r="PJ331" s="15"/>
      <c r="PK331" s="15"/>
      <c r="PL331" s="15"/>
      <c r="PM331" s="15"/>
      <c r="PN331" s="15"/>
      <c r="PO331" s="15"/>
      <c r="PP331" s="15"/>
      <c r="PQ331" s="15"/>
      <c r="PR331" s="15"/>
      <c r="PS331" s="15"/>
      <c r="PT331" s="15"/>
      <c r="PU331" s="15"/>
      <c r="PV331" s="15"/>
      <c r="PW331" s="15"/>
      <c r="PX331" s="15"/>
      <c r="PY331" s="15"/>
      <c r="PZ331" s="15"/>
      <c r="QA331" s="15"/>
      <c r="QB331" s="15"/>
      <c r="QC331" s="15"/>
      <c r="QD331" s="15"/>
      <c r="QE331" s="15"/>
      <c r="QF331" s="15"/>
      <c r="QG331" s="15"/>
      <c r="QH331" s="15"/>
      <c r="QI331" s="15"/>
      <c r="QJ331" s="15"/>
      <c r="QK331" s="15"/>
      <c r="QL331" s="15"/>
      <c r="QM331" s="15"/>
      <c r="QN331" s="15"/>
      <c r="QO331" s="15"/>
      <c r="QP331" s="15"/>
      <c r="QQ331" s="15"/>
      <c r="QR331" s="15"/>
      <c r="QS331" s="15"/>
      <c r="QT331" s="15"/>
      <c r="QU331" s="15"/>
      <c r="QV331" s="15"/>
      <c r="QW331" s="15"/>
      <c r="QX331" s="15"/>
      <c r="QY331" s="15"/>
      <c r="QZ331" s="15"/>
      <c r="RA331" s="15"/>
      <c r="RB331" s="15"/>
      <c r="RC331" s="15"/>
      <c r="RD331" s="15"/>
      <c r="RE331" s="15"/>
      <c r="RF331" s="15"/>
      <c r="RG331" s="15"/>
      <c r="RH331" s="15"/>
      <c r="RI331" s="15"/>
      <c r="RJ331" s="15"/>
      <c r="RK331" s="15"/>
      <c r="RL331" s="15"/>
      <c r="RM331" s="15"/>
      <c r="RN331" s="15"/>
      <c r="RO331" s="15"/>
      <c r="RP331" s="15"/>
      <c r="RQ331" s="15"/>
      <c r="RR331" s="15"/>
      <c r="RS331" s="15"/>
      <c r="RT331" s="15"/>
      <c r="RU331" s="15"/>
      <c r="RV331" s="15"/>
      <c r="RW331" s="15"/>
      <c r="RX331" s="15"/>
      <c r="RY331" s="15"/>
      <c r="RZ331" s="15"/>
      <c r="SA331" s="15"/>
      <c r="SB331" s="15"/>
      <c r="SC331" s="15"/>
      <c r="SD331" s="15"/>
      <c r="SE331" s="15"/>
      <c r="SF331" s="15"/>
      <c r="SG331" s="15"/>
      <c r="SH331" s="15"/>
      <c r="SI331" s="15"/>
      <c r="SJ331" s="15"/>
      <c r="SK331" s="15"/>
      <c r="SL331" s="15"/>
      <c r="SM331" s="15"/>
      <c r="SN331" s="15"/>
      <c r="SO331" s="15"/>
      <c r="SP331" s="15"/>
      <c r="SQ331" s="15"/>
      <c r="SR331" s="15"/>
      <c r="SS331" s="15"/>
      <c r="ST331" s="15"/>
      <c r="SU331" s="15"/>
      <c r="SV331" s="15"/>
      <c r="SW331" s="15"/>
      <c r="SX331" s="15"/>
      <c r="SY331" s="15"/>
      <c r="SZ331" s="15"/>
      <c r="TA331" s="15"/>
      <c r="TB331" s="15"/>
      <c r="TC331" s="15"/>
      <c r="TD331" s="15"/>
      <c r="TE331" s="15"/>
      <c r="TF331" s="15"/>
      <c r="TG331" s="15"/>
      <c r="TH331" s="15"/>
      <c r="TI331" s="15"/>
      <c r="TJ331" s="15"/>
      <c r="TK331" s="15"/>
      <c r="TL331" s="15"/>
      <c r="TM331" s="15"/>
      <c r="TN331" s="15"/>
      <c r="TO331" s="15"/>
      <c r="TP331" s="15"/>
      <c r="TQ331" s="15"/>
      <c r="TR331" s="15"/>
      <c r="TS331" s="15"/>
      <c r="TT331" s="15"/>
      <c r="TU331" s="15"/>
      <c r="TV331" s="15"/>
      <c r="TW331" s="15"/>
      <c r="TX331" s="15"/>
      <c r="TY331" s="15"/>
      <c r="TZ331" s="15"/>
      <c r="UA331" s="15"/>
      <c r="UB331" s="15"/>
      <c r="UC331" s="15"/>
      <c r="UD331" s="15"/>
      <c r="UE331" s="15"/>
      <c r="UF331" s="15"/>
      <c r="UG331" s="15"/>
      <c r="UH331" s="15"/>
      <c r="UI331" s="15"/>
      <c r="UJ331" s="15"/>
      <c r="UK331" s="15"/>
      <c r="UL331" s="15"/>
      <c r="UM331" s="15"/>
      <c r="UN331" s="15"/>
      <c r="UO331" s="15"/>
      <c r="UP331" s="15"/>
      <c r="UQ331" s="15"/>
      <c r="UR331" s="15"/>
      <c r="US331" s="15"/>
      <c r="UT331" s="15"/>
      <c r="UU331" s="15"/>
      <c r="UV331" s="15"/>
      <c r="UW331" s="15"/>
      <c r="UX331" s="15"/>
      <c r="UY331" s="15"/>
      <c r="UZ331" s="15"/>
      <c r="VA331" s="15"/>
      <c r="VB331" s="15"/>
      <c r="VC331" s="15"/>
      <c r="VD331" s="15"/>
      <c r="VE331" s="15"/>
      <c r="VF331" s="15"/>
      <c r="VG331" s="15"/>
      <c r="VH331" s="15"/>
      <c r="VI331" s="15"/>
      <c r="VJ331" s="15"/>
      <c r="VK331" s="15"/>
      <c r="VL331" s="15"/>
      <c r="VM331" s="15"/>
      <c r="VN331" s="15"/>
      <c r="VO331" s="15"/>
      <c r="VP331" s="15"/>
      <c r="VQ331" s="15"/>
      <c r="VR331" s="15"/>
      <c r="VS331" s="15"/>
      <c r="VT331" s="15"/>
      <c r="VU331" s="15"/>
      <c r="VV331" s="15"/>
      <c r="VW331" s="15"/>
      <c r="VX331" s="15"/>
      <c r="VY331" s="15"/>
      <c r="VZ331" s="15"/>
      <c r="WA331" s="15"/>
      <c r="WB331" s="15"/>
      <c r="WC331" s="15"/>
      <c r="WD331" s="15"/>
      <c r="WE331" s="15"/>
      <c r="WF331" s="15"/>
      <c r="WG331" s="15"/>
      <c r="WH331" s="15"/>
      <c r="WI331" s="15"/>
      <c r="WJ331" s="15"/>
      <c r="WK331" s="15"/>
      <c r="WL331" s="15"/>
      <c r="WM331" s="15"/>
      <c r="WN331" s="15"/>
      <c r="WO331" s="15"/>
      <c r="WP331" s="15"/>
      <c r="WQ331" s="15"/>
      <c r="WR331" s="15"/>
      <c r="WS331" s="15"/>
      <c r="WT331" s="15"/>
      <c r="WU331" s="15"/>
      <c r="WV331" s="15"/>
      <c r="WW331" s="15"/>
      <c r="WX331" s="15"/>
      <c r="WY331" s="15"/>
      <c r="WZ331" s="15"/>
      <c r="XA331" s="15"/>
      <c r="XB331" s="15"/>
      <c r="XC331" s="15"/>
      <c r="XD331" s="15"/>
      <c r="XE331" s="15"/>
      <c r="XF331" s="15"/>
      <c r="XG331" s="15"/>
      <c r="XH331" s="15"/>
      <c r="XI331" s="15"/>
      <c r="XJ331" s="15"/>
      <c r="XK331" s="15"/>
      <c r="XL331" s="15"/>
      <c r="XM331" s="15"/>
      <c r="XN331" s="15"/>
      <c r="XO331" s="15"/>
      <c r="XP331" s="15"/>
      <c r="XQ331" s="15"/>
      <c r="XR331" s="15"/>
      <c r="XS331" s="15"/>
      <c r="XT331" s="15"/>
      <c r="XU331" s="15"/>
      <c r="XV331" s="15"/>
      <c r="XW331" s="15"/>
      <c r="XX331" s="15"/>
      <c r="XY331" s="15"/>
      <c r="XZ331" s="15"/>
      <c r="YA331" s="15"/>
      <c r="YB331" s="15"/>
      <c r="YC331" s="15"/>
      <c r="YD331" s="15"/>
      <c r="YE331" s="15"/>
      <c r="YF331" s="15"/>
      <c r="YG331" s="15"/>
      <c r="YH331" s="15"/>
      <c r="YI331" s="15"/>
      <c r="YJ331" s="15"/>
      <c r="YK331" s="15"/>
      <c r="YL331" s="15"/>
      <c r="YM331" s="15"/>
      <c r="YN331" s="15"/>
      <c r="YO331" s="15"/>
      <c r="YP331" s="15"/>
      <c r="YQ331" s="15"/>
      <c r="YR331" s="15"/>
      <c r="YS331" s="15"/>
      <c r="YT331" s="15"/>
      <c r="YU331" s="15"/>
      <c r="YV331" s="15"/>
      <c r="YW331" s="15"/>
      <c r="YX331" s="15"/>
      <c r="YY331" s="15"/>
      <c r="YZ331" s="15"/>
      <c r="ZA331" s="15"/>
      <c r="ZB331" s="15"/>
      <c r="ZC331" s="15"/>
      <c r="ZD331" s="15"/>
      <c r="ZE331" s="15"/>
      <c r="ZF331" s="15"/>
      <c r="ZG331" s="15"/>
      <c r="ZH331" s="15"/>
      <c r="ZI331" s="15"/>
      <c r="ZJ331" s="15"/>
      <c r="ZK331" s="15"/>
      <c r="ZL331" s="15"/>
      <c r="ZM331" s="15"/>
      <c r="ZN331" s="15"/>
      <c r="ZO331" s="15"/>
      <c r="ZP331" s="15"/>
      <c r="ZQ331" s="15"/>
      <c r="ZR331" s="15"/>
      <c r="ZS331" s="15"/>
      <c r="ZT331" s="15"/>
      <c r="ZU331" s="15"/>
      <c r="ZV331" s="15"/>
      <c r="ZW331" s="15"/>
      <c r="ZX331" s="15"/>
      <c r="ZY331" s="15"/>
      <c r="ZZ331" s="15"/>
      <c r="AAA331" s="15"/>
      <c r="AAB331" s="15"/>
      <c r="AAC331" s="15"/>
      <c r="AAD331" s="15"/>
      <c r="AAE331" s="15"/>
      <c r="AAF331" s="15"/>
      <c r="AAG331" s="15"/>
      <c r="AAH331" s="15"/>
      <c r="AAI331" s="15"/>
      <c r="AAJ331" s="15"/>
      <c r="AAK331" s="15"/>
      <c r="AAL331" s="15"/>
      <c r="AAM331" s="15"/>
      <c r="AAN331" s="15"/>
      <c r="AAO331" s="15"/>
      <c r="AAP331" s="15"/>
      <c r="AAQ331" s="15"/>
      <c r="AAR331" s="15"/>
      <c r="AAS331" s="15"/>
      <c r="AAT331" s="15"/>
      <c r="AAU331" s="15"/>
      <c r="AAV331" s="15"/>
      <c r="AAW331" s="15"/>
      <c r="AAX331" s="15"/>
      <c r="AAY331" s="15"/>
      <c r="AAZ331" s="15"/>
      <c r="ABA331" s="15"/>
      <c r="ABB331" s="15"/>
      <c r="ABC331" s="15"/>
      <c r="ABD331" s="15"/>
      <c r="ABE331" s="15"/>
      <c r="ABF331" s="15"/>
      <c r="ABG331" s="15"/>
      <c r="ABH331" s="15"/>
      <c r="ABI331" s="15"/>
      <c r="ABJ331" s="15"/>
      <c r="ABK331" s="15"/>
      <c r="ABL331" s="15"/>
      <c r="ABM331" s="15"/>
      <c r="ABN331" s="15"/>
      <c r="ABO331" s="15"/>
      <c r="ABP331" s="15"/>
      <c r="ABQ331" s="15"/>
      <c r="ABR331" s="15"/>
      <c r="ABS331" s="15"/>
      <c r="ABT331" s="15"/>
      <c r="ABU331" s="15"/>
      <c r="ABV331" s="15"/>
      <c r="ABW331" s="15"/>
      <c r="ABX331" s="15"/>
      <c r="ABY331" s="15"/>
      <c r="ABZ331" s="15"/>
      <c r="ACA331" s="15"/>
      <c r="ACB331" s="15"/>
      <c r="ACC331" s="15"/>
      <c r="ACD331" s="15"/>
      <c r="ACE331" s="15"/>
      <c r="ACF331" s="15"/>
      <c r="ACG331" s="15"/>
      <c r="ACH331" s="15"/>
      <c r="ACI331" s="15"/>
      <c r="ACJ331" s="15"/>
      <c r="ACK331" s="15"/>
      <c r="ACL331" s="15"/>
      <c r="ACM331" s="15"/>
      <c r="ACN331" s="15"/>
      <c r="ACO331" s="15"/>
      <c r="ACP331" s="15"/>
      <c r="ACQ331" s="15"/>
      <c r="ACR331" s="15"/>
      <c r="ACS331" s="15"/>
      <c r="ACT331" s="15"/>
      <c r="ACU331" s="15"/>
      <c r="ACV331" s="15"/>
      <c r="ACW331" s="15"/>
      <c r="ACX331" s="15"/>
      <c r="ACY331" s="15"/>
      <c r="ACZ331" s="15"/>
      <c r="ADA331" s="15"/>
      <c r="ADB331" s="15"/>
      <c r="ADC331" s="15"/>
      <c r="ADD331" s="15"/>
      <c r="ADE331" s="15"/>
      <c r="ADF331" s="15"/>
      <c r="ADG331" s="15"/>
      <c r="ADH331" s="15"/>
      <c r="ADI331" s="15"/>
      <c r="ADJ331" s="15"/>
      <c r="ADK331" s="15"/>
      <c r="ADL331" s="15"/>
      <c r="ADM331" s="15"/>
      <c r="ADN331" s="15"/>
      <c r="ADO331" s="15"/>
      <c r="ADP331" s="15"/>
      <c r="ADQ331" s="15"/>
      <c r="ADR331" s="15"/>
      <c r="ADS331" s="15"/>
      <c r="ADT331" s="15"/>
      <c r="ADU331" s="15"/>
      <c r="ADV331" s="15"/>
      <c r="ADW331" s="15"/>
      <c r="ADX331" s="15"/>
      <c r="ADY331" s="15"/>
      <c r="ADZ331" s="15"/>
      <c r="AEA331" s="15"/>
      <c r="AEB331" s="15"/>
      <c r="AEC331" s="15"/>
      <c r="AED331" s="15"/>
      <c r="AEE331" s="15"/>
      <c r="AEF331" s="15"/>
      <c r="AEG331" s="15"/>
      <c r="AEH331" s="15"/>
      <c r="AEI331" s="15"/>
      <c r="AEJ331" s="15"/>
      <c r="AEK331" s="15"/>
      <c r="AEL331" s="15"/>
      <c r="AEM331" s="15"/>
      <c r="AEN331" s="15"/>
      <c r="AEO331" s="15"/>
      <c r="AEP331" s="15"/>
      <c r="AEQ331" s="15"/>
      <c r="AER331" s="15"/>
      <c r="AES331" s="15"/>
      <c r="AET331" s="15"/>
      <c r="AEU331" s="15"/>
      <c r="AEV331" s="15"/>
      <c r="AEW331" s="15"/>
      <c r="AEX331" s="15"/>
      <c r="AEY331" s="15"/>
      <c r="AEZ331" s="15"/>
      <c r="AFA331" s="15"/>
      <c r="AFB331" s="15"/>
      <c r="AFC331" s="15"/>
      <c r="AFD331" s="15"/>
      <c r="AFE331" s="15"/>
      <c r="AFF331" s="15"/>
      <c r="AFG331" s="15"/>
      <c r="AFH331" s="15"/>
      <c r="AFI331" s="15"/>
      <c r="AFJ331" s="15"/>
      <c r="AFK331" s="15"/>
      <c r="AFL331" s="15"/>
      <c r="AFM331" s="15"/>
      <c r="AFN331" s="15"/>
      <c r="AFO331" s="15"/>
      <c r="AFP331" s="15"/>
      <c r="AFQ331" s="15"/>
      <c r="AFR331" s="15"/>
      <c r="AFS331" s="15"/>
      <c r="AFT331" s="15"/>
      <c r="AFU331" s="15"/>
      <c r="AFV331" s="15"/>
      <c r="AFW331" s="15"/>
      <c r="AFX331" s="15"/>
      <c r="AFY331" s="15"/>
      <c r="AFZ331" s="15"/>
      <c r="AGA331" s="15"/>
      <c r="AGB331" s="15"/>
      <c r="AGC331" s="15"/>
      <c r="AGD331" s="15"/>
      <c r="AGE331" s="15"/>
      <c r="AGF331" s="15"/>
      <c r="AGG331" s="15"/>
      <c r="AGH331" s="15"/>
      <c r="AGI331" s="15"/>
      <c r="AGJ331" s="15"/>
      <c r="AGK331" s="15"/>
      <c r="AGL331" s="15"/>
      <c r="AGM331" s="15"/>
      <c r="AGN331" s="15"/>
      <c r="AGO331" s="15"/>
      <c r="AGP331" s="15"/>
      <c r="AGQ331" s="15"/>
      <c r="AGR331" s="15"/>
      <c r="AGS331" s="15"/>
      <c r="AGT331" s="15"/>
      <c r="AGU331" s="15"/>
      <c r="AGV331" s="15"/>
      <c r="AGW331" s="15"/>
      <c r="AGX331" s="15"/>
      <c r="AGY331" s="15"/>
      <c r="AGZ331" s="15"/>
      <c r="AHA331" s="15"/>
      <c r="AHB331" s="15"/>
      <c r="AHC331" s="15"/>
      <c r="AHD331" s="15"/>
      <c r="AHE331" s="15"/>
      <c r="AHF331" s="15"/>
      <c r="AHG331" s="15"/>
      <c r="AHH331" s="15"/>
      <c r="AHI331" s="15"/>
      <c r="AHJ331" s="15"/>
      <c r="AHK331" s="15"/>
      <c r="AHL331" s="15"/>
      <c r="AHM331" s="15"/>
      <c r="AHN331" s="15"/>
      <c r="AHO331" s="15"/>
      <c r="AHP331" s="15"/>
      <c r="AHQ331" s="15"/>
      <c r="AHR331" s="15"/>
      <c r="AHS331" s="15"/>
      <c r="AHT331" s="15"/>
      <c r="AHU331" s="15"/>
      <c r="AHV331" s="15"/>
      <c r="AHW331" s="15"/>
      <c r="AHX331" s="15"/>
      <c r="AHY331" s="15"/>
      <c r="AHZ331" s="15"/>
      <c r="AIA331" s="15"/>
      <c r="AIB331" s="15"/>
      <c r="AIC331" s="15"/>
      <c r="AID331" s="15"/>
      <c r="AIE331" s="15"/>
      <c r="AIF331" s="15"/>
      <c r="AIG331" s="15"/>
      <c r="AIH331" s="15"/>
      <c r="AII331" s="15"/>
      <c r="AIJ331" s="15"/>
      <c r="AIK331" s="15"/>
      <c r="AIL331" s="15"/>
      <c r="AIM331" s="15"/>
      <c r="AIN331" s="15"/>
      <c r="AIO331" s="15"/>
      <c r="AIP331" s="15"/>
      <c r="AIQ331" s="15"/>
      <c r="AIR331" s="15"/>
      <c r="AIS331" s="15"/>
      <c r="AIT331" s="15"/>
      <c r="AIU331" s="15"/>
      <c r="AIV331" s="15"/>
      <c r="AIW331" s="15"/>
      <c r="AIX331" s="15"/>
      <c r="AIY331" s="15"/>
      <c r="AIZ331" s="15"/>
      <c r="AJA331" s="15"/>
      <c r="AJB331" s="15"/>
      <c r="AJC331" s="15"/>
      <c r="AJD331" s="15"/>
      <c r="AJE331" s="15"/>
      <c r="AJF331" s="15"/>
      <c r="AJG331" s="15"/>
      <c r="AJH331" s="15"/>
      <c r="AJI331" s="15"/>
      <c r="AJJ331" s="15"/>
      <c r="AJK331" s="15"/>
      <c r="AJL331" s="15"/>
      <c r="AJM331" s="15"/>
      <c r="AJN331" s="15"/>
      <c r="AJO331" s="15"/>
      <c r="AJP331" s="15"/>
      <c r="AJQ331" s="15"/>
      <c r="AJR331" s="15"/>
      <c r="AJS331" s="15"/>
      <c r="AJT331" s="15"/>
      <c r="AJU331" s="15"/>
      <c r="AJV331" s="15"/>
      <c r="AJW331" s="15"/>
      <c r="AJX331" s="15"/>
      <c r="AJY331" s="15"/>
      <c r="AJZ331" s="15"/>
      <c r="AKA331" s="15"/>
      <c r="AKB331" s="15"/>
      <c r="AKC331" s="15"/>
      <c r="AKD331" s="15"/>
      <c r="AKE331" s="15"/>
      <c r="AKF331" s="15"/>
      <c r="AKG331" s="15"/>
      <c r="AKH331" s="15"/>
      <c r="AKI331" s="15"/>
      <c r="AKJ331" s="15"/>
      <c r="AKK331" s="15"/>
      <c r="AKL331" s="15"/>
      <c r="AKM331" s="15"/>
      <c r="AKN331" s="15"/>
      <c r="AKO331" s="15"/>
      <c r="AKP331" s="15"/>
      <c r="AKQ331" s="15"/>
      <c r="AKR331" s="15"/>
      <c r="AKS331" s="15"/>
      <c r="AKT331" s="15"/>
      <c r="AKU331" s="15"/>
      <c r="AKV331" s="15"/>
      <c r="AKW331" s="15"/>
      <c r="AKX331" s="15"/>
      <c r="AKY331" s="15"/>
      <c r="AKZ331" s="15"/>
      <c r="ALA331" s="15"/>
      <c r="ALB331" s="15"/>
      <c r="ALC331" s="15"/>
      <c r="ALD331" s="15"/>
      <c r="ALE331" s="15"/>
      <c r="ALF331" s="15"/>
      <c r="ALG331" s="15"/>
      <c r="ALH331" s="15"/>
      <c r="ALI331" s="15"/>
      <c r="ALJ331" s="15"/>
      <c r="ALK331" s="15"/>
      <c r="ALL331" s="15"/>
      <c r="ALM331" s="15"/>
      <c r="ALN331" s="15"/>
      <c r="ALO331" s="15"/>
      <c r="ALP331" s="15"/>
      <c r="ALQ331" s="15"/>
      <c r="ALR331" s="15"/>
      <c r="ALS331" s="15"/>
      <c r="ALT331" s="15"/>
      <c r="ALU331" s="15"/>
      <c r="ALV331" s="15"/>
      <c r="ALW331" s="15"/>
      <c r="ALX331" s="11"/>
      <c r="ALY331" s="11"/>
      <c r="ALZ331" s="11"/>
      <c r="AMA331" s="11"/>
    </row>
    <row r="332" spans="1:1015" ht="12.75" customHeight="1">
      <c r="A332" s="37"/>
      <c r="B332" s="37"/>
      <c r="C332" s="37"/>
      <c r="D332" s="37"/>
      <c r="E332" s="37"/>
      <c r="F332" s="37"/>
      <c r="G332" s="37"/>
      <c r="H332" s="38"/>
      <c r="I332" s="38"/>
      <c r="J332" s="38"/>
      <c r="K332" s="38"/>
      <c r="L332"/>
      <c r="M332" s="38"/>
      <c r="N332" s="38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5"/>
      <c r="KB332" s="15"/>
      <c r="KC332" s="15"/>
      <c r="KD332" s="15"/>
      <c r="KE332" s="15"/>
      <c r="KF332" s="15"/>
      <c r="KG332" s="15"/>
      <c r="KH332" s="15"/>
      <c r="KI332" s="15"/>
      <c r="KJ332" s="15"/>
      <c r="KK332" s="15"/>
      <c r="KL332" s="15"/>
      <c r="KM332" s="15"/>
      <c r="KN332" s="15"/>
      <c r="KO332" s="15"/>
      <c r="KP332" s="15"/>
      <c r="KQ332" s="15"/>
      <c r="KR332" s="15"/>
      <c r="KS332" s="15"/>
      <c r="KT332" s="15"/>
      <c r="KU332" s="15"/>
      <c r="KV332" s="15"/>
      <c r="KW332" s="15"/>
      <c r="KX332" s="15"/>
      <c r="KY332" s="15"/>
      <c r="KZ332" s="15"/>
      <c r="LA332" s="15"/>
      <c r="LB332" s="15"/>
      <c r="LC332" s="15"/>
      <c r="LD332" s="15"/>
      <c r="LE332" s="15"/>
      <c r="LF332" s="15"/>
      <c r="LG332" s="15"/>
      <c r="LH332" s="15"/>
      <c r="LI332" s="15"/>
      <c r="LJ332" s="15"/>
      <c r="LK332" s="15"/>
      <c r="LL332" s="15"/>
      <c r="LM332" s="15"/>
      <c r="LN332" s="15"/>
      <c r="LO332" s="15"/>
      <c r="LP332" s="15"/>
      <c r="LQ332" s="15"/>
      <c r="LR332" s="15"/>
      <c r="LS332" s="15"/>
      <c r="LT332" s="15"/>
      <c r="LU332" s="15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15"/>
      <c r="PU332" s="15"/>
      <c r="PV332" s="15"/>
      <c r="PW332" s="15"/>
      <c r="PX332" s="15"/>
      <c r="PY332" s="15"/>
      <c r="PZ332" s="15"/>
      <c r="QA332" s="15"/>
      <c r="QB332" s="15"/>
      <c r="QC332" s="15"/>
      <c r="QD332" s="15"/>
      <c r="QE332" s="15"/>
      <c r="QF332" s="15"/>
      <c r="QG332" s="15"/>
      <c r="QH332" s="15"/>
      <c r="QI332" s="15"/>
      <c r="QJ332" s="15"/>
      <c r="QK332" s="15"/>
      <c r="QL332" s="15"/>
      <c r="QM332" s="15"/>
      <c r="QN332" s="15"/>
      <c r="QO332" s="15"/>
      <c r="QP332" s="15"/>
      <c r="QQ332" s="15"/>
      <c r="QR332" s="15"/>
      <c r="QS332" s="15"/>
      <c r="QT332" s="15"/>
      <c r="QU332" s="15"/>
      <c r="QV332" s="15"/>
      <c r="QW332" s="15"/>
      <c r="QX332" s="15"/>
      <c r="QY332" s="15"/>
      <c r="QZ332" s="15"/>
      <c r="RA332" s="15"/>
      <c r="RB332" s="15"/>
      <c r="RC332" s="15"/>
      <c r="RD332" s="15"/>
      <c r="RE332" s="15"/>
      <c r="RF332" s="15"/>
      <c r="RG332" s="15"/>
      <c r="RH332" s="15"/>
      <c r="RI332" s="15"/>
      <c r="RJ332" s="15"/>
      <c r="RK332" s="15"/>
      <c r="RL332" s="15"/>
      <c r="RM332" s="15"/>
      <c r="RN332" s="15"/>
      <c r="RO332" s="15"/>
      <c r="RP332" s="15"/>
      <c r="RQ332" s="15"/>
      <c r="RR332" s="15"/>
      <c r="RS332" s="15"/>
      <c r="RT332" s="15"/>
      <c r="RU332" s="15"/>
      <c r="RV332" s="15"/>
      <c r="RW332" s="15"/>
      <c r="RX332" s="15"/>
      <c r="RY332" s="15"/>
      <c r="RZ332" s="15"/>
      <c r="SA332" s="15"/>
      <c r="SB332" s="15"/>
      <c r="SC332" s="15"/>
      <c r="SD332" s="15"/>
      <c r="SE332" s="15"/>
      <c r="SF332" s="15"/>
      <c r="SG332" s="15"/>
      <c r="SH332" s="15"/>
      <c r="SI332" s="15"/>
      <c r="SJ332" s="15"/>
      <c r="SK332" s="15"/>
      <c r="SL332" s="15"/>
      <c r="SM332" s="15"/>
      <c r="SN332" s="15"/>
      <c r="SO332" s="15"/>
      <c r="SP332" s="15"/>
      <c r="SQ332" s="15"/>
      <c r="SR332" s="15"/>
      <c r="SS332" s="15"/>
      <c r="ST332" s="15"/>
      <c r="SU332" s="15"/>
      <c r="SV332" s="15"/>
      <c r="SW332" s="15"/>
      <c r="SX332" s="15"/>
      <c r="SY332" s="15"/>
      <c r="SZ332" s="15"/>
      <c r="TA332" s="15"/>
      <c r="TB332" s="15"/>
      <c r="TC332" s="15"/>
      <c r="TD332" s="15"/>
      <c r="TE332" s="15"/>
      <c r="TF332" s="15"/>
      <c r="TG332" s="15"/>
      <c r="TH332" s="15"/>
      <c r="TI332" s="15"/>
      <c r="TJ332" s="15"/>
      <c r="TK332" s="15"/>
      <c r="TL332" s="15"/>
      <c r="TM332" s="15"/>
      <c r="TN332" s="15"/>
      <c r="TO332" s="15"/>
      <c r="TP332" s="15"/>
      <c r="TQ332" s="15"/>
      <c r="TR332" s="15"/>
      <c r="TS332" s="15"/>
      <c r="TT332" s="15"/>
      <c r="TU332" s="15"/>
      <c r="TV332" s="15"/>
      <c r="TW332" s="15"/>
      <c r="TX332" s="15"/>
      <c r="TY332" s="15"/>
      <c r="TZ332" s="15"/>
      <c r="UA332" s="15"/>
      <c r="UB332" s="15"/>
      <c r="UC332" s="15"/>
      <c r="UD332" s="15"/>
      <c r="UE332" s="15"/>
      <c r="UF332" s="15"/>
      <c r="UG332" s="15"/>
      <c r="UH332" s="15"/>
      <c r="UI332" s="15"/>
      <c r="UJ332" s="15"/>
      <c r="UK332" s="15"/>
      <c r="UL332" s="15"/>
      <c r="UM332" s="15"/>
      <c r="UN332" s="15"/>
      <c r="UO332" s="15"/>
      <c r="UP332" s="15"/>
      <c r="UQ332" s="15"/>
      <c r="UR332" s="15"/>
      <c r="US332" s="15"/>
      <c r="UT332" s="15"/>
      <c r="UU332" s="15"/>
      <c r="UV332" s="15"/>
      <c r="UW332" s="15"/>
      <c r="UX332" s="15"/>
      <c r="UY332" s="15"/>
      <c r="UZ332" s="15"/>
      <c r="VA332" s="15"/>
      <c r="VB332" s="15"/>
      <c r="VC332" s="15"/>
      <c r="VD332" s="15"/>
      <c r="VE332" s="15"/>
      <c r="VF332" s="15"/>
      <c r="VG332" s="15"/>
      <c r="VH332" s="15"/>
      <c r="VI332" s="15"/>
      <c r="VJ332" s="15"/>
      <c r="VK332" s="15"/>
      <c r="VL332" s="15"/>
      <c r="VM332" s="15"/>
      <c r="VN332" s="15"/>
      <c r="VO332" s="15"/>
      <c r="VP332" s="15"/>
      <c r="VQ332" s="15"/>
      <c r="VR332" s="15"/>
      <c r="VS332" s="15"/>
      <c r="VT332" s="15"/>
      <c r="VU332" s="15"/>
      <c r="VV332" s="15"/>
      <c r="VW332" s="15"/>
      <c r="VX332" s="15"/>
      <c r="VY332" s="15"/>
      <c r="VZ332" s="15"/>
      <c r="WA332" s="15"/>
      <c r="WB332" s="15"/>
      <c r="WC332" s="15"/>
      <c r="WD332" s="15"/>
      <c r="WE332" s="15"/>
      <c r="WF332" s="15"/>
      <c r="WG332" s="15"/>
      <c r="WH332" s="15"/>
      <c r="WI332" s="15"/>
      <c r="WJ332" s="15"/>
      <c r="WK332" s="15"/>
      <c r="WL332" s="15"/>
      <c r="WM332" s="15"/>
      <c r="WN332" s="15"/>
      <c r="WO332" s="15"/>
      <c r="WP332" s="15"/>
      <c r="WQ332" s="15"/>
      <c r="WR332" s="15"/>
      <c r="WS332" s="15"/>
      <c r="WT332" s="15"/>
      <c r="WU332" s="15"/>
      <c r="WV332" s="15"/>
      <c r="WW332" s="15"/>
      <c r="WX332" s="15"/>
      <c r="WY332" s="15"/>
      <c r="WZ332" s="15"/>
      <c r="XA332" s="15"/>
      <c r="XB332" s="15"/>
      <c r="XC332" s="15"/>
      <c r="XD332" s="15"/>
      <c r="XE332" s="15"/>
      <c r="XF332" s="15"/>
      <c r="XG332" s="15"/>
      <c r="XH332" s="15"/>
      <c r="XI332" s="15"/>
      <c r="XJ332" s="15"/>
      <c r="XK332" s="15"/>
      <c r="XL332" s="15"/>
      <c r="XM332" s="15"/>
      <c r="XN332" s="15"/>
      <c r="XO332" s="15"/>
      <c r="XP332" s="15"/>
      <c r="XQ332" s="15"/>
      <c r="XR332" s="15"/>
      <c r="XS332" s="15"/>
      <c r="XT332" s="15"/>
      <c r="XU332" s="15"/>
      <c r="XV332" s="15"/>
      <c r="XW332" s="15"/>
      <c r="XX332" s="15"/>
      <c r="XY332" s="15"/>
      <c r="XZ332" s="15"/>
      <c r="YA332" s="15"/>
      <c r="YB332" s="15"/>
      <c r="YC332" s="15"/>
      <c r="YD332" s="15"/>
      <c r="YE332" s="15"/>
      <c r="YF332" s="15"/>
      <c r="YG332" s="15"/>
      <c r="YH332" s="15"/>
      <c r="YI332" s="15"/>
      <c r="YJ332" s="15"/>
      <c r="YK332" s="15"/>
      <c r="YL332" s="15"/>
      <c r="YM332" s="15"/>
      <c r="YN332" s="15"/>
      <c r="YO332" s="15"/>
      <c r="YP332" s="15"/>
      <c r="YQ332" s="15"/>
      <c r="YR332" s="15"/>
      <c r="YS332" s="15"/>
      <c r="YT332" s="15"/>
      <c r="YU332" s="15"/>
      <c r="YV332" s="15"/>
      <c r="YW332" s="15"/>
      <c r="YX332" s="15"/>
      <c r="YY332" s="15"/>
      <c r="YZ332" s="15"/>
      <c r="ZA332" s="15"/>
      <c r="ZB332" s="15"/>
      <c r="ZC332" s="15"/>
      <c r="ZD332" s="15"/>
      <c r="ZE332" s="15"/>
      <c r="ZF332" s="15"/>
      <c r="ZG332" s="15"/>
      <c r="ZH332" s="15"/>
      <c r="ZI332" s="15"/>
      <c r="ZJ332" s="15"/>
      <c r="ZK332" s="15"/>
      <c r="ZL332" s="15"/>
      <c r="ZM332" s="15"/>
      <c r="ZN332" s="15"/>
      <c r="ZO332" s="15"/>
      <c r="ZP332" s="15"/>
      <c r="ZQ332" s="15"/>
      <c r="ZR332" s="15"/>
      <c r="ZS332" s="15"/>
      <c r="ZT332" s="15"/>
      <c r="ZU332" s="15"/>
      <c r="ZV332" s="15"/>
      <c r="ZW332" s="15"/>
      <c r="ZX332" s="15"/>
      <c r="ZY332" s="15"/>
      <c r="ZZ332" s="15"/>
      <c r="AAA332" s="15"/>
      <c r="AAB332" s="15"/>
      <c r="AAC332" s="15"/>
      <c r="AAD332" s="15"/>
      <c r="AAE332" s="15"/>
      <c r="AAF332" s="15"/>
      <c r="AAG332" s="15"/>
      <c r="AAH332" s="15"/>
      <c r="AAI332" s="15"/>
      <c r="AAJ332" s="15"/>
      <c r="AAK332" s="15"/>
      <c r="AAL332" s="15"/>
      <c r="AAM332" s="15"/>
      <c r="AAN332" s="15"/>
      <c r="AAO332" s="15"/>
      <c r="AAP332" s="15"/>
      <c r="AAQ332" s="15"/>
      <c r="AAR332" s="15"/>
      <c r="AAS332" s="15"/>
      <c r="AAT332" s="15"/>
      <c r="AAU332" s="15"/>
      <c r="AAV332" s="15"/>
      <c r="AAW332" s="15"/>
      <c r="AAX332" s="15"/>
      <c r="AAY332" s="15"/>
      <c r="AAZ332" s="15"/>
      <c r="ABA332" s="15"/>
      <c r="ABB332" s="15"/>
      <c r="ABC332" s="15"/>
      <c r="ABD332" s="15"/>
      <c r="ABE332" s="15"/>
      <c r="ABF332" s="15"/>
      <c r="ABG332" s="15"/>
      <c r="ABH332" s="15"/>
      <c r="ABI332" s="15"/>
      <c r="ABJ332" s="15"/>
      <c r="ABK332" s="15"/>
      <c r="ABL332" s="15"/>
      <c r="ABM332" s="15"/>
      <c r="ABN332" s="15"/>
      <c r="ABO332" s="15"/>
      <c r="ABP332" s="15"/>
      <c r="ABQ332" s="15"/>
      <c r="ABR332" s="15"/>
      <c r="ABS332" s="15"/>
      <c r="ABT332" s="15"/>
      <c r="ABU332" s="15"/>
      <c r="ABV332" s="15"/>
      <c r="ABW332" s="15"/>
      <c r="ABX332" s="15"/>
      <c r="ABY332" s="15"/>
      <c r="ABZ332" s="15"/>
      <c r="ACA332" s="15"/>
      <c r="ACB332" s="15"/>
      <c r="ACC332" s="15"/>
      <c r="ACD332" s="15"/>
      <c r="ACE332" s="15"/>
      <c r="ACF332" s="15"/>
      <c r="ACG332" s="15"/>
      <c r="ACH332" s="15"/>
      <c r="ACI332" s="15"/>
      <c r="ACJ332" s="15"/>
      <c r="ACK332" s="15"/>
      <c r="ACL332" s="15"/>
      <c r="ACM332" s="15"/>
      <c r="ACN332" s="15"/>
      <c r="ACO332" s="15"/>
      <c r="ACP332" s="15"/>
      <c r="ACQ332" s="15"/>
      <c r="ACR332" s="15"/>
      <c r="ACS332" s="15"/>
      <c r="ACT332" s="15"/>
      <c r="ACU332" s="15"/>
      <c r="ACV332" s="15"/>
      <c r="ACW332" s="15"/>
      <c r="ACX332" s="15"/>
      <c r="ACY332" s="15"/>
      <c r="ACZ332" s="15"/>
      <c r="ADA332" s="15"/>
      <c r="ADB332" s="15"/>
      <c r="ADC332" s="15"/>
      <c r="ADD332" s="15"/>
      <c r="ADE332" s="15"/>
      <c r="ADF332" s="15"/>
      <c r="ADG332" s="15"/>
      <c r="ADH332" s="15"/>
      <c r="ADI332" s="15"/>
      <c r="ADJ332" s="15"/>
      <c r="ADK332" s="15"/>
      <c r="ADL332" s="15"/>
      <c r="ADM332" s="15"/>
      <c r="ADN332" s="15"/>
      <c r="ADO332" s="15"/>
      <c r="ADP332" s="15"/>
      <c r="ADQ332" s="15"/>
      <c r="ADR332" s="15"/>
      <c r="ADS332" s="15"/>
      <c r="ADT332" s="15"/>
      <c r="ADU332" s="15"/>
      <c r="ADV332" s="15"/>
      <c r="ADW332" s="15"/>
      <c r="ADX332" s="15"/>
      <c r="ADY332" s="15"/>
      <c r="ADZ332" s="15"/>
      <c r="AEA332" s="15"/>
      <c r="AEB332" s="15"/>
      <c r="AEC332" s="15"/>
      <c r="AED332" s="15"/>
      <c r="AEE332" s="15"/>
      <c r="AEF332" s="15"/>
      <c r="AEG332" s="15"/>
      <c r="AEH332" s="15"/>
      <c r="AEI332" s="15"/>
      <c r="AEJ332" s="15"/>
      <c r="AEK332" s="15"/>
      <c r="AEL332" s="15"/>
      <c r="AEM332" s="15"/>
      <c r="AEN332" s="15"/>
      <c r="AEO332" s="15"/>
      <c r="AEP332" s="15"/>
      <c r="AEQ332" s="15"/>
      <c r="AER332" s="15"/>
      <c r="AES332" s="15"/>
      <c r="AET332" s="15"/>
      <c r="AEU332" s="15"/>
      <c r="AEV332" s="15"/>
      <c r="AEW332" s="15"/>
      <c r="AEX332" s="15"/>
      <c r="AEY332" s="15"/>
      <c r="AEZ332" s="15"/>
      <c r="AFA332" s="15"/>
      <c r="AFB332" s="15"/>
      <c r="AFC332" s="15"/>
      <c r="AFD332" s="15"/>
      <c r="AFE332" s="15"/>
      <c r="AFF332" s="15"/>
      <c r="AFG332" s="15"/>
      <c r="AFH332" s="15"/>
      <c r="AFI332" s="15"/>
      <c r="AFJ332" s="15"/>
      <c r="AFK332" s="15"/>
      <c r="AFL332" s="15"/>
      <c r="AFM332" s="15"/>
      <c r="AFN332" s="15"/>
      <c r="AFO332" s="15"/>
      <c r="AFP332" s="15"/>
      <c r="AFQ332" s="15"/>
      <c r="AFR332" s="15"/>
      <c r="AFS332" s="15"/>
      <c r="AFT332" s="15"/>
      <c r="AFU332" s="15"/>
      <c r="AFV332" s="15"/>
      <c r="AFW332" s="15"/>
      <c r="AFX332" s="15"/>
      <c r="AFY332" s="15"/>
      <c r="AFZ332" s="15"/>
      <c r="AGA332" s="15"/>
      <c r="AGB332" s="15"/>
      <c r="AGC332" s="15"/>
      <c r="AGD332" s="15"/>
      <c r="AGE332" s="15"/>
      <c r="AGF332" s="15"/>
      <c r="AGG332" s="15"/>
      <c r="AGH332" s="15"/>
      <c r="AGI332" s="15"/>
      <c r="AGJ332" s="15"/>
      <c r="AGK332" s="15"/>
      <c r="AGL332" s="15"/>
      <c r="AGM332" s="15"/>
      <c r="AGN332" s="15"/>
      <c r="AGO332" s="15"/>
      <c r="AGP332" s="15"/>
      <c r="AGQ332" s="15"/>
      <c r="AGR332" s="15"/>
      <c r="AGS332" s="15"/>
      <c r="AGT332" s="15"/>
      <c r="AGU332" s="15"/>
      <c r="AGV332" s="15"/>
      <c r="AGW332" s="15"/>
      <c r="AGX332" s="15"/>
      <c r="AGY332" s="15"/>
      <c r="AGZ332" s="15"/>
      <c r="AHA332" s="15"/>
      <c r="AHB332" s="15"/>
      <c r="AHC332" s="15"/>
      <c r="AHD332" s="15"/>
      <c r="AHE332" s="15"/>
      <c r="AHF332" s="15"/>
      <c r="AHG332" s="15"/>
      <c r="AHH332" s="15"/>
      <c r="AHI332" s="15"/>
      <c r="AHJ332" s="15"/>
      <c r="AHK332" s="15"/>
      <c r="AHL332" s="15"/>
      <c r="AHM332" s="15"/>
      <c r="AHN332" s="15"/>
      <c r="AHO332" s="15"/>
      <c r="AHP332" s="15"/>
      <c r="AHQ332" s="15"/>
      <c r="AHR332" s="15"/>
      <c r="AHS332" s="15"/>
      <c r="AHT332" s="15"/>
      <c r="AHU332" s="15"/>
      <c r="AHV332" s="15"/>
      <c r="AHW332" s="15"/>
      <c r="AHX332" s="15"/>
      <c r="AHY332" s="15"/>
      <c r="AHZ332" s="15"/>
      <c r="AIA332" s="15"/>
      <c r="AIB332" s="15"/>
      <c r="AIC332" s="15"/>
      <c r="AID332" s="15"/>
      <c r="AIE332" s="15"/>
      <c r="AIF332" s="15"/>
      <c r="AIG332" s="15"/>
      <c r="AIH332" s="15"/>
      <c r="AII332" s="15"/>
      <c r="AIJ332" s="15"/>
      <c r="AIK332" s="15"/>
      <c r="AIL332" s="15"/>
      <c r="AIM332" s="15"/>
      <c r="AIN332" s="15"/>
      <c r="AIO332" s="15"/>
      <c r="AIP332" s="15"/>
      <c r="AIQ332" s="15"/>
      <c r="AIR332" s="15"/>
      <c r="AIS332" s="15"/>
      <c r="AIT332" s="15"/>
      <c r="AIU332" s="15"/>
      <c r="AIV332" s="15"/>
      <c r="AIW332" s="15"/>
      <c r="AIX332" s="15"/>
      <c r="AIY332" s="15"/>
      <c r="AIZ332" s="15"/>
      <c r="AJA332" s="15"/>
      <c r="AJB332" s="15"/>
      <c r="AJC332" s="15"/>
      <c r="AJD332" s="15"/>
      <c r="AJE332" s="15"/>
      <c r="AJF332" s="15"/>
      <c r="AJG332" s="15"/>
      <c r="AJH332" s="15"/>
      <c r="AJI332" s="15"/>
      <c r="AJJ332" s="15"/>
      <c r="AJK332" s="15"/>
      <c r="AJL332" s="15"/>
      <c r="AJM332" s="15"/>
      <c r="AJN332" s="15"/>
      <c r="AJO332" s="15"/>
      <c r="AJP332" s="15"/>
      <c r="AJQ332" s="15"/>
      <c r="AJR332" s="15"/>
      <c r="AJS332" s="15"/>
      <c r="AJT332" s="15"/>
      <c r="AJU332" s="15"/>
      <c r="AJV332" s="15"/>
      <c r="AJW332" s="15"/>
      <c r="AJX332" s="15"/>
      <c r="AJY332" s="15"/>
      <c r="AJZ332" s="15"/>
      <c r="AKA332" s="15"/>
      <c r="AKB332" s="15"/>
      <c r="AKC332" s="15"/>
      <c r="AKD332" s="15"/>
      <c r="AKE332" s="15"/>
      <c r="AKF332" s="15"/>
      <c r="AKG332" s="15"/>
      <c r="AKH332" s="15"/>
      <c r="AKI332" s="15"/>
      <c r="AKJ332" s="15"/>
      <c r="AKK332" s="15"/>
      <c r="AKL332" s="15"/>
      <c r="AKM332" s="15"/>
      <c r="AKN332" s="15"/>
      <c r="AKO332" s="15"/>
      <c r="AKP332" s="15"/>
      <c r="AKQ332" s="15"/>
      <c r="AKR332" s="15"/>
      <c r="AKS332" s="15"/>
      <c r="AKT332" s="15"/>
      <c r="AKU332" s="15"/>
      <c r="AKV332" s="15"/>
      <c r="AKW332" s="15"/>
      <c r="AKX332" s="15"/>
      <c r="AKY332" s="15"/>
      <c r="AKZ332" s="15"/>
      <c r="ALA332" s="15"/>
      <c r="ALB332" s="15"/>
      <c r="ALC332" s="15"/>
      <c r="ALD332" s="15"/>
      <c r="ALE332" s="15"/>
      <c r="ALF332" s="15"/>
      <c r="ALG332" s="15"/>
      <c r="ALH332" s="15"/>
      <c r="ALI332" s="15"/>
      <c r="ALJ332" s="15"/>
      <c r="ALK332" s="15"/>
      <c r="ALL332" s="15"/>
      <c r="ALM332" s="15"/>
      <c r="ALN332" s="15"/>
      <c r="ALO332" s="15"/>
      <c r="ALP332" s="15"/>
      <c r="ALQ332" s="15"/>
      <c r="ALR332" s="15"/>
      <c r="ALS332" s="15"/>
      <c r="ALT332" s="15"/>
      <c r="ALU332" s="15"/>
      <c r="ALV332" s="15"/>
      <c r="ALW332" s="15"/>
      <c r="ALX332" s="11"/>
      <c r="ALY332" s="11"/>
      <c r="ALZ332" s="11"/>
      <c r="AMA332" s="11"/>
    </row>
    <row r="333" spans="1:1015" ht="12.75" customHeight="1">
      <c r="A333" s="52" t="s">
        <v>414</v>
      </c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  <c r="TK333" s="15"/>
      <c r="TL333" s="15"/>
      <c r="TM333" s="15"/>
      <c r="TN333" s="15"/>
      <c r="TO333" s="15"/>
      <c r="TP333" s="15"/>
      <c r="TQ333" s="15"/>
      <c r="TR333" s="15"/>
      <c r="TS333" s="15"/>
      <c r="TT333" s="15"/>
      <c r="TU333" s="15"/>
      <c r="TV333" s="15"/>
      <c r="TW333" s="15"/>
      <c r="TX333" s="15"/>
      <c r="TY333" s="15"/>
      <c r="TZ333" s="15"/>
      <c r="UA333" s="15"/>
      <c r="UB333" s="15"/>
      <c r="UC333" s="15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5"/>
      <c r="UQ333" s="15"/>
      <c r="UR333" s="15"/>
      <c r="US333" s="15"/>
      <c r="UT333" s="15"/>
      <c r="UU333" s="15"/>
      <c r="UV333" s="15"/>
      <c r="UW333" s="15"/>
      <c r="UX333" s="15"/>
      <c r="UY333" s="15"/>
      <c r="UZ333" s="15"/>
      <c r="VA333" s="15"/>
      <c r="VB333" s="15"/>
      <c r="VC333" s="15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5"/>
      <c r="VQ333" s="15"/>
      <c r="VR333" s="15"/>
      <c r="VS333" s="15"/>
      <c r="VT333" s="15"/>
      <c r="VU333" s="15"/>
      <c r="VV333" s="15"/>
      <c r="VW333" s="15"/>
      <c r="VX333" s="15"/>
      <c r="VY333" s="15"/>
      <c r="VZ333" s="15"/>
      <c r="WA333" s="15"/>
      <c r="WB333" s="15"/>
      <c r="WC333" s="15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5"/>
      <c r="WQ333" s="15"/>
      <c r="WR333" s="15"/>
      <c r="WS333" s="15"/>
      <c r="WT333" s="15"/>
      <c r="WU333" s="15"/>
      <c r="WV333" s="15"/>
      <c r="WW333" s="15"/>
      <c r="WX333" s="15"/>
      <c r="WY333" s="15"/>
      <c r="WZ333" s="15"/>
      <c r="XA333" s="15"/>
      <c r="XB333" s="15"/>
      <c r="XC333" s="15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5"/>
      <c r="XQ333" s="15"/>
      <c r="XR333" s="15"/>
      <c r="XS333" s="15"/>
      <c r="XT333" s="15"/>
      <c r="XU333" s="15"/>
      <c r="XV333" s="15"/>
      <c r="XW333" s="15"/>
      <c r="XX333" s="15"/>
      <c r="XY333" s="15"/>
      <c r="XZ333" s="15"/>
      <c r="YA333" s="15"/>
      <c r="YB333" s="15"/>
      <c r="YC333" s="15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5"/>
      <c r="YQ333" s="15"/>
      <c r="YR333" s="15"/>
      <c r="YS333" s="15"/>
      <c r="YT333" s="15"/>
      <c r="YU333" s="15"/>
      <c r="YV333" s="15"/>
      <c r="YW333" s="15"/>
      <c r="YX333" s="15"/>
      <c r="YY333" s="15"/>
      <c r="YZ333" s="15"/>
      <c r="ZA333" s="15"/>
      <c r="ZB333" s="15"/>
      <c r="ZC333" s="15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5"/>
      <c r="ZQ333" s="15"/>
      <c r="ZR333" s="15"/>
      <c r="ZS333" s="15"/>
      <c r="ZT333" s="15"/>
      <c r="ZU333" s="15"/>
      <c r="ZV333" s="15"/>
      <c r="ZW333" s="15"/>
      <c r="ZX333" s="15"/>
      <c r="ZY333" s="15"/>
      <c r="ZZ333" s="15"/>
      <c r="AAA333" s="15"/>
      <c r="AAB333" s="15"/>
      <c r="AAC333" s="15"/>
      <c r="AAD333" s="15"/>
      <c r="AAE333" s="15"/>
      <c r="AAF333" s="15"/>
      <c r="AAG333" s="15"/>
      <c r="AAH333" s="15"/>
      <c r="AAI333" s="15"/>
      <c r="AAJ333" s="15"/>
      <c r="AAK333" s="15"/>
      <c r="AAL333" s="15"/>
      <c r="AAM333" s="15"/>
      <c r="AAN333" s="15"/>
      <c r="AAO333" s="15"/>
      <c r="AAP333" s="15"/>
      <c r="AAQ333" s="15"/>
      <c r="AAR333" s="15"/>
      <c r="AAS333" s="15"/>
      <c r="AAT333" s="15"/>
      <c r="AAU333" s="15"/>
      <c r="AAV333" s="15"/>
      <c r="AAW333" s="15"/>
      <c r="AAX333" s="15"/>
      <c r="AAY333" s="15"/>
      <c r="AAZ333" s="15"/>
      <c r="ABA333" s="15"/>
      <c r="ABB333" s="15"/>
      <c r="ABC333" s="15"/>
      <c r="ABD333" s="15"/>
      <c r="ABE333" s="15"/>
      <c r="ABF333" s="15"/>
      <c r="ABG333" s="15"/>
      <c r="ABH333" s="15"/>
      <c r="ABI333" s="15"/>
      <c r="ABJ333" s="15"/>
      <c r="ABK333" s="15"/>
      <c r="ABL333" s="15"/>
      <c r="ABM333" s="15"/>
      <c r="ABN333" s="15"/>
      <c r="ABO333" s="15"/>
      <c r="ABP333" s="15"/>
      <c r="ABQ333" s="15"/>
      <c r="ABR333" s="15"/>
      <c r="ABS333" s="15"/>
      <c r="ABT333" s="15"/>
      <c r="ABU333" s="15"/>
      <c r="ABV333" s="15"/>
      <c r="ABW333" s="15"/>
      <c r="ABX333" s="15"/>
      <c r="ABY333" s="15"/>
      <c r="ABZ333" s="15"/>
      <c r="ACA333" s="15"/>
      <c r="ACB333" s="15"/>
      <c r="ACC333" s="15"/>
      <c r="ACD333" s="15"/>
      <c r="ACE333" s="15"/>
      <c r="ACF333" s="15"/>
      <c r="ACG333" s="15"/>
      <c r="ACH333" s="15"/>
      <c r="ACI333" s="15"/>
      <c r="ACJ333" s="15"/>
      <c r="ACK333" s="15"/>
      <c r="ACL333" s="15"/>
      <c r="ACM333" s="15"/>
      <c r="ACN333" s="15"/>
      <c r="ACO333" s="15"/>
      <c r="ACP333" s="15"/>
      <c r="ACQ333" s="15"/>
      <c r="ACR333" s="15"/>
      <c r="ACS333" s="15"/>
      <c r="ACT333" s="15"/>
      <c r="ACU333" s="15"/>
      <c r="ACV333" s="15"/>
      <c r="ACW333" s="15"/>
      <c r="ACX333" s="15"/>
      <c r="ACY333" s="15"/>
      <c r="ACZ333" s="15"/>
      <c r="ADA333" s="15"/>
      <c r="ADB333" s="15"/>
      <c r="ADC333" s="15"/>
      <c r="ADD333" s="15"/>
      <c r="ADE333" s="15"/>
      <c r="ADF333" s="15"/>
      <c r="ADG333" s="15"/>
      <c r="ADH333" s="15"/>
      <c r="ADI333" s="15"/>
      <c r="ADJ333" s="15"/>
      <c r="ADK333" s="15"/>
      <c r="ADL333" s="15"/>
      <c r="ADM333" s="15"/>
      <c r="ADN333" s="15"/>
      <c r="ADO333" s="15"/>
      <c r="ADP333" s="15"/>
      <c r="ADQ333" s="15"/>
      <c r="ADR333" s="15"/>
      <c r="ADS333" s="15"/>
      <c r="ADT333" s="15"/>
      <c r="ADU333" s="15"/>
      <c r="ADV333" s="15"/>
      <c r="ADW333" s="15"/>
      <c r="ADX333" s="15"/>
      <c r="ADY333" s="15"/>
      <c r="ADZ333" s="15"/>
      <c r="AEA333" s="15"/>
      <c r="AEB333" s="15"/>
      <c r="AEC333" s="15"/>
      <c r="AED333" s="15"/>
      <c r="AEE333" s="15"/>
      <c r="AEF333" s="15"/>
      <c r="AEG333" s="15"/>
      <c r="AEH333" s="15"/>
      <c r="AEI333" s="15"/>
      <c r="AEJ333" s="15"/>
      <c r="AEK333" s="15"/>
      <c r="AEL333" s="15"/>
      <c r="AEM333" s="15"/>
      <c r="AEN333" s="15"/>
      <c r="AEO333" s="15"/>
      <c r="AEP333" s="15"/>
      <c r="AEQ333" s="15"/>
      <c r="AER333" s="15"/>
      <c r="AES333" s="15"/>
      <c r="AET333" s="15"/>
      <c r="AEU333" s="15"/>
      <c r="AEV333" s="15"/>
      <c r="AEW333" s="15"/>
      <c r="AEX333" s="15"/>
      <c r="AEY333" s="15"/>
      <c r="AEZ333" s="15"/>
      <c r="AFA333" s="15"/>
      <c r="AFB333" s="15"/>
      <c r="AFC333" s="15"/>
      <c r="AFD333" s="15"/>
      <c r="AFE333" s="15"/>
      <c r="AFF333" s="15"/>
      <c r="AFG333" s="15"/>
      <c r="AFH333" s="15"/>
      <c r="AFI333" s="15"/>
      <c r="AFJ333" s="15"/>
      <c r="AFK333" s="15"/>
      <c r="AFL333" s="15"/>
      <c r="AFM333" s="15"/>
      <c r="AFN333" s="15"/>
      <c r="AFO333" s="15"/>
      <c r="AFP333" s="15"/>
      <c r="AFQ333" s="15"/>
      <c r="AFR333" s="15"/>
      <c r="AFS333" s="15"/>
      <c r="AFT333" s="15"/>
      <c r="AFU333" s="15"/>
      <c r="AFV333" s="15"/>
      <c r="AFW333" s="15"/>
      <c r="AFX333" s="15"/>
      <c r="AFY333" s="15"/>
      <c r="AFZ333" s="15"/>
      <c r="AGA333" s="15"/>
      <c r="AGB333" s="15"/>
      <c r="AGC333" s="15"/>
      <c r="AGD333" s="15"/>
      <c r="AGE333" s="15"/>
      <c r="AGF333" s="15"/>
      <c r="AGG333" s="15"/>
      <c r="AGH333" s="15"/>
      <c r="AGI333" s="15"/>
      <c r="AGJ333" s="15"/>
      <c r="AGK333" s="15"/>
      <c r="AGL333" s="15"/>
      <c r="AGM333" s="15"/>
      <c r="AGN333" s="15"/>
      <c r="AGO333" s="15"/>
      <c r="AGP333" s="15"/>
      <c r="AGQ333" s="15"/>
      <c r="AGR333" s="15"/>
      <c r="AGS333" s="15"/>
      <c r="AGT333" s="15"/>
      <c r="AGU333" s="15"/>
      <c r="AGV333" s="15"/>
      <c r="AGW333" s="15"/>
      <c r="AGX333" s="15"/>
      <c r="AGY333" s="15"/>
      <c r="AGZ333" s="15"/>
      <c r="AHA333" s="15"/>
      <c r="AHB333" s="15"/>
      <c r="AHC333" s="15"/>
      <c r="AHD333" s="15"/>
      <c r="AHE333" s="15"/>
      <c r="AHF333" s="15"/>
      <c r="AHG333" s="15"/>
      <c r="AHH333" s="15"/>
      <c r="AHI333" s="15"/>
      <c r="AHJ333" s="15"/>
      <c r="AHK333" s="15"/>
      <c r="AHL333" s="15"/>
      <c r="AHM333" s="15"/>
      <c r="AHN333" s="15"/>
      <c r="AHO333" s="15"/>
      <c r="AHP333" s="15"/>
      <c r="AHQ333" s="15"/>
      <c r="AHR333" s="15"/>
      <c r="AHS333" s="15"/>
      <c r="AHT333" s="15"/>
      <c r="AHU333" s="15"/>
      <c r="AHV333" s="15"/>
      <c r="AHW333" s="15"/>
      <c r="AHX333" s="15"/>
      <c r="AHY333" s="15"/>
      <c r="AHZ333" s="15"/>
      <c r="AIA333" s="15"/>
      <c r="AIB333" s="15"/>
      <c r="AIC333" s="15"/>
      <c r="AID333" s="15"/>
      <c r="AIE333" s="15"/>
      <c r="AIF333" s="15"/>
      <c r="AIG333" s="15"/>
      <c r="AIH333" s="15"/>
      <c r="AII333" s="15"/>
      <c r="AIJ333" s="15"/>
      <c r="AIK333" s="15"/>
      <c r="AIL333" s="15"/>
      <c r="AIM333" s="15"/>
      <c r="AIN333" s="15"/>
      <c r="AIO333" s="15"/>
      <c r="AIP333" s="15"/>
      <c r="AIQ333" s="15"/>
      <c r="AIR333" s="15"/>
      <c r="AIS333" s="15"/>
      <c r="AIT333" s="15"/>
      <c r="AIU333" s="15"/>
      <c r="AIV333" s="15"/>
      <c r="AIW333" s="15"/>
      <c r="AIX333" s="15"/>
      <c r="AIY333" s="15"/>
      <c r="AIZ333" s="15"/>
      <c r="AJA333" s="15"/>
      <c r="AJB333" s="15"/>
      <c r="AJC333" s="15"/>
      <c r="AJD333" s="15"/>
      <c r="AJE333" s="15"/>
      <c r="AJF333" s="15"/>
      <c r="AJG333" s="15"/>
      <c r="AJH333" s="15"/>
      <c r="AJI333" s="15"/>
      <c r="AJJ333" s="15"/>
      <c r="AJK333" s="15"/>
      <c r="AJL333" s="15"/>
      <c r="AJM333" s="15"/>
      <c r="AJN333" s="15"/>
      <c r="AJO333" s="15"/>
      <c r="AJP333" s="15"/>
      <c r="AJQ333" s="15"/>
      <c r="AJR333" s="15"/>
      <c r="AJS333" s="15"/>
      <c r="AJT333" s="15"/>
      <c r="AJU333" s="15"/>
      <c r="AJV333" s="15"/>
      <c r="AJW333" s="15"/>
      <c r="AJX333" s="15"/>
      <c r="AJY333" s="15"/>
      <c r="AJZ333" s="15"/>
      <c r="AKA333" s="15"/>
      <c r="AKB333" s="15"/>
      <c r="AKC333" s="15"/>
      <c r="AKD333" s="15"/>
      <c r="AKE333" s="15"/>
      <c r="AKF333" s="15"/>
      <c r="AKG333" s="15"/>
      <c r="AKH333" s="15"/>
      <c r="AKI333" s="15"/>
      <c r="AKJ333" s="15"/>
      <c r="AKK333" s="15"/>
      <c r="AKL333" s="15"/>
      <c r="AKM333" s="15"/>
      <c r="AKN333" s="15"/>
      <c r="AKO333" s="15"/>
      <c r="AKP333" s="15"/>
      <c r="AKQ333" s="15"/>
      <c r="AKR333" s="15"/>
      <c r="AKS333" s="15"/>
      <c r="AKT333" s="15"/>
      <c r="AKU333" s="15"/>
      <c r="AKV333" s="15"/>
      <c r="AKW333" s="15"/>
      <c r="AKX333" s="15"/>
      <c r="AKY333" s="15"/>
      <c r="AKZ333" s="15"/>
      <c r="ALA333" s="15"/>
      <c r="ALB333" s="15"/>
      <c r="ALC333" s="15"/>
      <c r="ALD333" s="15"/>
      <c r="ALE333" s="15"/>
      <c r="ALF333" s="15"/>
      <c r="ALG333" s="15"/>
      <c r="ALH333" s="15"/>
      <c r="ALI333" s="15"/>
      <c r="ALJ333" s="15"/>
      <c r="ALK333" s="15"/>
      <c r="ALL333" s="15"/>
      <c r="ALM333" s="15"/>
      <c r="ALN333" s="15"/>
      <c r="ALO333" s="15"/>
      <c r="ALP333" s="15"/>
      <c r="ALQ333" s="15"/>
      <c r="ALR333" s="15"/>
      <c r="ALS333" s="15"/>
      <c r="ALT333" s="15"/>
      <c r="ALU333" s="15"/>
      <c r="ALV333" s="15"/>
      <c r="ALW333" s="15"/>
      <c r="ALX333" s="11"/>
      <c r="ALY333" s="11"/>
      <c r="ALZ333" s="11"/>
      <c r="AMA333" s="11"/>
    </row>
    <row r="334" spans="1:1015" ht="12.75" customHeight="1">
      <c r="A334" s="12" t="s">
        <v>1</v>
      </c>
      <c r="B334" s="1" t="s">
        <v>2</v>
      </c>
      <c r="C334" s="12" t="s">
        <v>3</v>
      </c>
      <c r="D334" s="12" t="s">
        <v>4</v>
      </c>
      <c r="E334" s="12" t="s">
        <v>5</v>
      </c>
      <c r="F334" s="12" t="s">
        <v>6</v>
      </c>
      <c r="G334" s="12" t="s">
        <v>7</v>
      </c>
      <c r="H334" s="2" t="s">
        <v>8</v>
      </c>
      <c r="I334" s="2" t="s">
        <v>9</v>
      </c>
      <c r="J334" s="2" t="s">
        <v>10</v>
      </c>
      <c r="K334" s="2" t="s">
        <v>11</v>
      </c>
      <c r="L334" s="3" t="s">
        <v>12</v>
      </c>
      <c r="M334" s="2" t="s">
        <v>13</v>
      </c>
      <c r="N334" s="2" t="s">
        <v>14</v>
      </c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  <c r="IW334" s="15"/>
      <c r="IX334" s="15"/>
      <c r="IY334" s="15"/>
      <c r="IZ334" s="15"/>
      <c r="JA334" s="15"/>
      <c r="JB334" s="15"/>
      <c r="JC334" s="15"/>
      <c r="JD334" s="15"/>
      <c r="JE334" s="15"/>
      <c r="JF334" s="15"/>
      <c r="JG334" s="15"/>
      <c r="JH334" s="15"/>
      <c r="JI334" s="15"/>
      <c r="JJ334" s="15"/>
      <c r="JK334" s="15"/>
      <c r="JL334" s="15"/>
      <c r="JM334" s="15"/>
      <c r="JN334" s="15"/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5"/>
      <c r="KB334" s="15"/>
      <c r="KC334" s="15"/>
      <c r="KD334" s="15"/>
      <c r="KE334" s="15"/>
      <c r="KF334" s="15"/>
      <c r="KG334" s="15"/>
      <c r="KH334" s="15"/>
      <c r="KI334" s="15"/>
      <c r="KJ334" s="15"/>
      <c r="KK334" s="15"/>
      <c r="KL334" s="15"/>
      <c r="KM334" s="15"/>
      <c r="KN334" s="15"/>
      <c r="KO334" s="15"/>
      <c r="KP334" s="15"/>
      <c r="KQ334" s="15"/>
      <c r="KR334" s="15"/>
      <c r="KS334" s="15"/>
      <c r="KT334" s="15"/>
      <c r="KU334" s="15"/>
      <c r="KV334" s="15"/>
      <c r="KW334" s="15"/>
      <c r="KX334" s="15"/>
      <c r="KY334" s="15"/>
      <c r="KZ334" s="15"/>
      <c r="LA334" s="15"/>
      <c r="LB334" s="15"/>
      <c r="LC334" s="15"/>
      <c r="LD334" s="15"/>
      <c r="LE334" s="15"/>
      <c r="LF334" s="15"/>
      <c r="LG334" s="15"/>
      <c r="LH334" s="15"/>
      <c r="LI334" s="15"/>
      <c r="LJ334" s="15"/>
      <c r="LK334" s="15"/>
      <c r="LL334" s="15"/>
      <c r="LM334" s="15"/>
      <c r="LN334" s="15"/>
      <c r="LO334" s="15"/>
      <c r="LP334" s="15"/>
      <c r="LQ334" s="15"/>
      <c r="LR334" s="15"/>
      <c r="LS334" s="15"/>
      <c r="LT334" s="15"/>
      <c r="LU334" s="15"/>
      <c r="LV334" s="15"/>
      <c r="LW334" s="15"/>
      <c r="LX334" s="15"/>
      <c r="LY334" s="15"/>
      <c r="LZ334" s="15"/>
      <c r="MA334" s="15"/>
      <c r="MB334" s="15"/>
      <c r="MC334" s="15"/>
      <c r="MD334" s="15"/>
      <c r="ME334" s="15"/>
      <c r="MF334" s="15"/>
      <c r="MG334" s="15"/>
      <c r="MH334" s="15"/>
      <c r="MI334" s="15"/>
      <c r="MJ334" s="15"/>
      <c r="MK334" s="15"/>
      <c r="ML334" s="15"/>
      <c r="MM334" s="15"/>
      <c r="MN334" s="15"/>
      <c r="MO334" s="15"/>
      <c r="MP334" s="15"/>
      <c r="MQ334" s="15"/>
      <c r="MR334" s="15"/>
      <c r="MS334" s="15"/>
      <c r="MT334" s="15"/>
      <c r="MU334" s="15"/>
      <c r="MV334" s="15"/>
      <c r="MW334" s="15"/>
      <c r="MX334" s="15"/>
      <c r="MY334" s="15"/>
      <c r="MZ334" s="15"/>
      <c r="NA334" s="15"/>
      <c r="NB334" s="15"/>
      <c r="NC334" s="15"/>
      <c r="ND334" s="15"/>
      <c r="NE334" s="15"/>
      <c r="NF334" s="15"/>
      <c r="NG334" s="15"/>
      <c r="NH334" s="15"/>
      <c r="NI334" s="15"/>
      <c r="NJ334" s="15"/>
      <c r="NK334" s="15"/>
      <c r="NL334" s="15"/>
      <c r="NM334" s="15"/>
      <c r="NN334" s="15"/>
      <c r="NO334" s="15"/>
      <c r="NP334" s="15"/>
      <c r="NQ334" s="15"/>
      <c r="NR334" s="15"/>
      <c r="NS334" s="15"/>
      <c r="NT334" s="15"/>
      <c r="NU334" s="15"/>
      <c r="NV334" s="15"/>
      <c r="NW334" s="15"/>
      <c r="NX334" s="15"/>
      <c r="NY334" s="15"/>
      <c r="NZ334" s="15"/>
      <c r="OA334" s="15"/>
      <c r="OB334" s="15"/>
      <c r="OC334" s="15"/>
      <c r="OD334" s="15"/>
      <c r="OE334" s="15"/>
      <c r="OF334" s="15"/>
      <c r="OG334" s="15"/>
      <c r="OH334" s="15"/>
      <c r="OI334" s="15"/>
      <c r="OJ334" s="15"/>
      <c r="OK334" s="15"/>
      <c r="OL334" s="15"/>
      <c r="OM334" s="15"/>
      <c r="ON334" s="15"/>
      <c r="OO334" s="15"/>
      <c r="OP334" s="15"/>
      <c r="OQ334" s="15"/>
      <c r="OR334" s="15"/>
      <c r="OS334" s="15"/>
      <c r="OT334" s="15"/>
      <c r="OU334" s="15"/>
      <c r="OV334" s="15"/>
      <c r="OW334" s="15"/>
      <c r="OX334" s="15"/>
      <c r="OY334" s="15"/>
      <c r="OZ334" s="15"/>
      <c r="PA334" s="15"/>
      <c r="PB334" s="15"/>
      <c r="PC334" s="15"/>
      <c r="PD334" s="15"/>
      <c r="PE334" s="15"/>
      <c r="PF334" s="15"/>
      <c r="PG334" s="15"/>
      <c r="PH334" s="15"/>
      <c r="PI334" s="15"/>
      <c r="PJ334" s="15"/>
      <c r="PK334" s="15"/>
      <c r="PL334" s="15"/>
      <c r="PM334" s="15"/>
      <c r="PN334" s="15"/>
      <c r="PO334" s="15"/>
      <c r="PP334" s="15"/>
      <c r="PQ334" s="15"/>
      <c r="PR334" s="15"/>
      <c r="PS334" s="15"/>
      <c r="PT334" s="15"/>
      <c r="PU334" s="15"/>
      <c r="PV334" s="15"/>
      <c r="PW334" s="15"/>
      <c r="PX334" s="15"/>
      <c r="PY334" s="15"/>
      <c r="PZ334" s="15"/>
      <c r="QA334" s="15"/>
      <c r="QB334" s="15"/>
      <c r="QC334" s="15"/>
      <c r="QD334" s="15"/>
      <c r="QE334" s="15"/>
      <c r="QF334" s="15"/>
      <c r="QG334" s="15"/>
      <c r="QH334" s="15"/>
      <c r="QI334" s="15"/>
      <c r="QJ334" s="15"/>
      <c r="QK334" s="15"/>
      <c r="QL334" s="15"/>
      <c r="QM334" s="15"/>
      <c r="QN334" s="15"/>
      <c r="QO334" s="15"/>
      <c r="QP334" s="15"/>
      <c r="QQ334" s="15"/>
      <c r="QR334" s="15"/>
      <c r="QS334" s="15"/>
      <c r="QT334" s="15"/>
      <c r="QU334" s="15"/>
      <c r="QV334" s="15"/>
      <c r="QW334" s="15"/>
      <c r="QX334" s="15"/>
      <c r="QY334" s="15"/>
      <c r="QZ334" s="15"/>
      <c r="RA334" s="15"/>
      <c r="RB334" s="15"/>
      <c r="RC334" s="15"/>
      <c r="RD334" s="15"/>
      <c r="RE334" s="15"/>
      <c r="RF334" s="15"/>
      <c r="RG334" s="15"/>
      <c r="RH334" s="15"/>
      <c r="RI334" s="15"/>
      <c r="RJ334" s="15"/>
      <c r="RK334" s="15"/>
      <c r="RL334" s="15"/>
      <c r="RM334" s="15"/>
      <c r="RN334" s="15"/>
      <c r="RO334" s="15"/>
      <c r="RP334" s="15"/>
      <c r="RQ334" s="15"/>
      <c r="RR334" s="15"/>
      <c r="RS334" s="15"/>
      <c r="RT334" s="15"/>
      <c r="RU334" s="15"/>
      <c r="RV334" s="15"/>
      <c r="RW334" s="15"/>
      <c r="RX334" s="15"/>
      <c r="RY334" s="15"/>
      <c r="RZ334" s="15"/>
      <c r="SA334" s="15"/>
      <c r="SB334" s="15"/>
      <c r="SC334" s="15"/>
      <c r="SD334" s="15"/>
      <c r="SE334" s="15"/>
      <c r="SF334" s="15"/>
      <c r="SG334" s="15"/>
      <c r="SH334" s="15"/>
      <c r="SI334" s="15"/>
      <c r="SJ334" s="15"/>
      <c r="SK334" s="15"/>
      <c r="SL334" s="15"/>
      <c r="SM334" s="15"/>
      <c r="SN334" s="15"/>
      <c r="SO334" s="15"/>
      <c r="SP334" s="15"/>
      <c r="SQ334" s="15"/>
      <c r="SR334" s="15"/>
      <c r="SS334" s="15"/>
      <c r="ST334" s="15"/>
      <c r="SU334" s="15"/>
      <c r="SV334" s="15"/>
      <c r="SW334" s="15"/>
      <c r="SX334" s="15"/>
      <c r="SY334" s="15"/>
      <c r="SZ334" s="15"/>
      <c r="TA334" s="15"/>
      <c r="TB334" s="15"/>
      <c r="TC334" s="15"/>
      <c r="TD334" s="15"/>
      <c r="TE334" s="15"/>
      <c r="TF334" s="15"/>
      <c r="TG334" s="15"/>
      <c r="TH334" s="15"/>
      <c r="TI334" s="15"/>
      <c r="TJ334" s="15"/>
      <c r="TK334" s="15"/>
      <c r="TL334" s="15"/>
      <c r="TM334" s="15"/>
      <c r="TN334" s="15"/>
      <c r="TO334" s="15"/>
      <c r="TP334" s="15"/>
      <c r="TQ334" s="15"/>
      <c r="TR334" s="15"/>
      <c r="TS334" s="15"/>
      <c r="TT334" s="15"/>
      <c r="TU334" s="15"/>
      <c r="TV334" s="15"/>
      <c r="TW334" s="15"/>
      <c r="TX334" s="15"/>
      <c r="TY334" s="15"/>
      <c r="TZ334" s="15"/>
      <c r="UA334" s="15"/>
      <c r="UB334" s="15"/>
      <c r="UC334" s="15"/>
      <c r="UD334" s="15"/>
      <c r="UE334" s="15"/>
      <c r="UF334" s="15"/>
      <c r="UG334" s="15"/>
      <c r="UH334" s="15"/>
      <c r="UI334" s="15"/>
      <c r="UJ334" s="15"/>
      <c r="UK334" s="15"/>
      <c r="UL334" s="15"/>
      <c r="UM334" s="15"/>
      <c r="UN334" s="15"/>
      <c r="UO334" s="15"/>
      <c r="UP334" s="15"/>
      <c r="UQ334" s="15"/>
      <c r="UR334" s="15"/>
      <c r="US334" s="15"/>
      <c r="UT334" s="15"/>
      <c r="UU334" s="15"/>
      <c r="UV334" s="15"/>
      <c r="UW334" s="15"/>
      <c r="UX334" s="15"/>
      <c r="UY334" s="15"/>
      <c r="UZ334" s="15"/>
      <c r="VA334" s="15"/>
      <c r="VB334" s="15"/>
      <c r="VC334" s="15"/>
      <c r="VD334" s="15"/>
      <c r="VE334" s="15"/>
      <c r="VF334" s="15"/>
      <c r="VG334" s="15"/>
      <c r="VH334" s="15"/>
      <c r="VI334" s="15"/>
      <c r="VJ334" s="15"/>
      <c r="VK334" s="15"/>
      <c r="VL334" s="15"/>
      <c r="VM334" s="15"/>
      <c r="VN334" s="15"/>
      <c r="VO334" s="15"/>
      <c r="VP334" s="15"/>
      <c r="VQ334" s="15"/>
      <c r="VR334" s="15"/>
      <c r="VS334" s="15"/>
      <c r="VT334" s="15"/>
      <c r="VU334" s="15"/>
      <c r="VV334" s="15"/>
      <c r="VW334" s="15"/>
      <c r="VX334" s="15"/>
      <c r="VY334" s="15"/>
      <c r="VZ334" s="15"/>
      <c r="WA334" s="15"/>
      <c r="WB334" s="15"/>
      <c r="WC334" s="15"/>
      <c r="WD334" s="15"/>
      <c r="WE334" s="15"/>
      <c r="WF334" s="15"/>
      <c r="WG334" s="15"/>
      <c r="WH334" s="15"/>
      <c r="WI334" s="15"/>
      <c r="WJ334" s="15"/>
      <c r="WK334" s="15"/>
      <c r="WL334" s="15"/>
      <c r="WM334" s="15"/>
      <c r="WN334" s="15"/>
      <c r="WO334" s="15"/>
      <c r="WP334" s="15"/>
      <c r="WQ334" s="15"/>
      <c r="WR334" s="15"/>
      <c r="WS334" s="15"/>
      <c r="WT334" s="15"/>
      <c r="WU334" s="15"/>
      <c r="WV334" s="15"/>
      <c r="WW334" s="15"/>
      <c r="WX334" s="15"/>
      <c r="WY334" s="15"/>
      <c r="WZ334" s="15"/>
      <c r="XA334" s="15"/>
      <c r="XB334" s="15"/>
      <c r="XC334" s="15"/>
      <c r="XD334" s="15"/>
      <c r="XE334" s="15"/>
      <c r="XF334" s="15"/>
      <c r="XG334" s="15"/>
      <c r="XH334" s="15"/>
      <c r="XI334" s="15"/>
      <c r="XJ334" s="15"/>
      <c r="XK334" s="15"/>
      <c r="XL334" s="15"/>
      <c r="XM334" s="15"/>
      <c r="XN334" s="15"/>
      <c r="XO334" s="15"/>
      <c r="XP334" s="15"/>
      <c r="XQ334" s="15"/>
      <c r="XR334" s="15"/>
      <c r="XS334" s="15"/>
      <c r="XT334" s="15"/>
      <c r="XU334" s="15"/>
      <c r="XV334" s="15"/>
      <c r="XW334" s="15"/>
      <c r="XX334" s="15"/>
      <c r="XY334" s="15"/>
      <c r="XZ334" s="15"/>
      <c r="YA334" s="15"/>
      <c r="YB334" s="15"/>
      <c r="YC334" s="15"/>
      <c r="YD334" s="15"/>
      <c r="YE334" s="15"/>
      <c r="YF334" s="15"/>
      <c r="YG334" s="15"/>
      <c r="YH334" s="15"/>
      <c r="YI334" s="15"/>
      <c r="YJ334" s="15"/>
      <c r="YK334" s="15"/>
      <c r="YL334" s="15"/>
      <c r="YM334" s="15"/>
      <c r="YN334" s="15"/>
      <c r="YO334" s="15"/>
      <c r="YP334" s="15"/>
      <c r="YQ334" s="15"/>
      <c r="YR334" s="15"/>
      <c r="YS334" s="15"/>
      <c r="YT334" s="15"/>
      <c r="YU334" s="15"/>
      <c r="YV334" s="15"/>
      <c r="YW334" s="15"/>
      <c r="YX334" s="15"/>
      <c r="YY334" s="15"/>
      <c r="YZ334" s="15"/>
      <c r="ZA334" s="15"/>
      <c r="ZB334" s="15"/>
      <c r="ZC334" s="15"/>
      <c r="ZD334" s="15"/>
      <c r="ZE334" s="15"/>
      <c r="ZF334" s="15"/>
      <c r="ZG334" s="15"/>
      <c r="ZH334" s="15"/>
      <c r="ZI334" s="15"/>
      <c r="ZJ334" s="15"/>
      <c r="ZK334" s="15"/>
      <c r="ZL334" s="15"/>
      <c r="ZM334" s="15"/>
      <c r="ZN334" s="15"/>
      <c r="ZO334" s="15"/>
      <c r="ZP334" s="15"/>
      <c r="ZQ334" s="15"/>
      <c r="ZR334" s="15"/>
      <c r="ZS334" s="15"/>
      <c r="ZT334" s="15"/>
      <c r="ZU334" s="15"/>
      <c r="ZV334" s="15"/>
      <c r="ZW334" s="15"/>
      <c r="ZX334" s="15"/>
      <c r="ZY334" s="15"/>
      <c r="ZZ334" s="15"/>
      <c r="AAA334" s="15"/>
      <c r="AAB334" s="15"/>
      <c r="AAC334" s="15"/>
      <c r="AAD334" s="15"/>
      <c r="AAE334" s="15"/>
      <c r="AAF334" s="15"/>
      <c r="AAG334" s="15"/>
      <c r="AAH334" s="15"/>
      <c r="AAI334" s="15"/>
      <c r="AAJ334" s="15"/>
      <c r="AAK334" s="15"/>
      <c r="AAL334" s="15"/>
      <c r="AAM334" s="15"/>
      <c r="AAN334" s="15"/>
      <c r="AAO334" s="15"/>
      <c r="AAP334" s="15"/>
      <c r="AAQ334" s="15"/>
      <c r="AAR334" s="15"/>
      <c r="AAS334" s="15"/>
      <c r="AAT334" s="15"/>
      <c r="AAU334" s="15"/>
      <c r="AAV334" s="15"/>
      <c r="AAW334" s="15"/>
      <c r="AAX334" s="15"/>
      <c r="AAY334" s="15"/>
      <c r="AAZ334" s="15"/>
      <c r="ABA334" s="15"/>
      <c r="ABB334" s="15"/>
      <c r="ABC334" s="15"/>
      <c r="ABD334" s="15"/>
      <c r="ABE334" s="15"/>
      <c r="ABF334" s="15"/>
      <c r="ABG334" s="15"/>
      <c r="ABH334" s="15"/>
      <c r="ABI334" s="15"/>
      <c r="ABJ334" s="15"/>
      <c r="ABK334" s="15"/>
      <c r="ABL334" s="15"/>
      <c r="ABM334" s="15"/>
      <c r="ABN334" s="15"/>
      <c r="ABO334" s="15"/>
      <c r="ABP334" s="15"/>
      <c r="ABQ334" s="15"/>
      <c r="ABR334" s="15"/>
      <c r="ABS334" s="15"/>
      <c r="ABT334" s="15"/>
      <c r="ABU334" s="15"/>
      <c r="ABV334" s="15"/>
      <c r="ABW334" s="15"/>
      <c r="ABX334" s="15"/>
      <c r="ABY334" s="15"/>
      <c r="ABZ334" s="15"/>
      <c r="ACA334" s="15"/>
      <c r="ACB334" s="15"/>
      <c r="ACC334" s="15"/>
      <c r="ACD334" s="15"/>
      <c r="ACE334" s="15"/>
      <c r="ACF334" s="15"/>
      <c r="ACG334" s="15"/>
      <c r="ACH334" s="15"/>
      <c r="ACI334" s="15"/>
      <c r="ACJ334" s="15"/>
      <c r="ACK334" s="15"/>
      <c r="ACL334" s="15"/>
      <c r="ACM334" s="15"/>
      <c r="ACN334" s="15"/>
      <c r="ACO334" s="15"/>
      <c r="ACP334" s="15"/>
      <c r="ACQ334" s="15"/>
      <c r="ACR334" s="15"/>
      <c r="ACS334" s="15"/>
      <c r="ACT334" s="15"/>
      <c r="ACU334" s="15"/>
      <c r="ACV334" s="15"/>
      <c r="ACW334" s="15"/>
      <c r="ACX334" s="15"/>
      <c r="ACY334" s="15"/>
      <c r="ACZ334" s="15"/>
      <c r="ADA334" s="15"/>
      <c r="ADB334" s="15"/>
      <c r="ADC334" s="15"/>
      <c r="ADD334" s="15"/>
      <c r="ADE334" s="15"/>
      <c r="ADF334" s="15"/>
      <c r="ADG334" s="15"/>
      <c r="ADH334" s="15"/>
      <c r="ADI334" s="15"/>
      <c r="ADJ334" s="15"/>
      <c r="ADK334" s="15"/>
      <c r="ADL334" s="15"/>
      <c r="ADM334" s="15"/>
      <c r="ADN334" s="15"/>
      <c r="ADO334" s="15"/>
      <c r="ADP334" s="15"/>
      <c r="ADQ334" s="15"/>
      <c r="ADR334" s="15"/>
      <c r="ADS334" s="15"/>
      <c r="ADT334" s="15"/>
      <c r="ADU334" s="15"/>
      <c r="ADV334" s="15"/>
      <c r="ADW334" s="15"/>
      <c r="ADX334" s="15"/>
      <c r="ADY334" s="15"/>
      <c r="ADZ334" s="15"/>
      <c r="AEA334" s="15"/>
      <c r="AEB334" s="15"/>
      <c r="AEC334" s="15"/>
      <c r="AED334" s="15"/>
      <c r="AEE334" s="15"/>
      <c r="AEF334" s="15"/>
      <c r="AEG334" s="15"/>
      <c r="AEH334" s="15"/>
      <c r="AEI334" s="15"/>
      <c r="AEJ334" s="15"/>
      <c r="AEK334" s="15"/>
      <c r="AEL334" s="15"/>
      <c r="AEM334" s="15"/>
      <c r="AEN334" s="15"/>
      <c r="AEO334" s="15"/>
      <c r="AEP334" s="15"/>
      <c r="AEQ334" s="15"/>
      <c r="AER334" s="15"/>
      <c r="AES334" s="15"/>
      <c r="AET334" s="15"/>
      <c r="AEU334" s="15"/>
      <c r="AEV334" s="15"/>
      <c r="AEW334" s="15"/>
      <c r="AEX334" s="15"/>
      <c r="AEY334" s="15"/>
      <c r="AEZ334" s="15"/>
      <c r="AFA334" s="15"/>
      <c r="AFB334" s="15"/>
      <c r="AFC334" s="15"/>
      <c r="AFD334" s="15"/>
      <c r="AFE334" s="15"/>
      <c r="AFF334" s="15"/>
      <c r="AFG334" s="15"/>
      <c r="AFH334" s="15"/>
      <c r="AFI334" s="15"/>
      <c r="AFJ334" s="15"/>
      <c r="AFK334" s="15"/>
      <c r="AFL334" s="15"/>
      <c r="AFM334" s="15"/>
      <c r="AFN334" s="15"/>
      <c r="AFO334" s="15"/>
      <c r="AFP334" s="15"/>
      <c r="AFQ334" s="15"/>
      <c r="AFR334" s="15"/>
      <c r="AFS334" s="15"/>
      <c r="AFT334" s="15"/>
      <c r="AFU334" s="15"/>
      <c r="AFV334" s="15"/>
      <c r="AFW334" s="15"/>
      <c r="AFX334" s="15"/>
      <c r="AFY334" s="15"/>
      <c r="AFZ334" s="15"/>
      <c r="AGA334" s="15"/>
      <c r="AGB334" s="15"/>
      <c r="AGC334" s="15"/>
      <c r="AGD334" s="15"/>
      <c r="AGE334" s="15"/>
      <c r="AGF334" s="15"/>
      <c r="AGG334" s="15"/>
      <c r="AGH334" s="15"/>
      <c r="AGI334" s="15"/>
      <c r="AGJ334" s="15"/>
      <c r="AGK334" s="15"/>
      <c r="AGL334" s="15"/>
      <c r="AGM334" s="15"/>
      <c r="AGN334" s="15"/>
      <c r="AGO334" s="15"/>
      <c r="AGP334" s="15"/>
      <c r="AGQ334" s="15"/>
      <c r="AGR334" s="15"/>
      <c r="AGS334" s="15"/>
      <c r="AGT334" s="15"/>
      <c r="AGU334" s="15"/>
      <c r="AGV334" s="15"/>
      <c r="AGW334" s="15"/>
      <c r="AGX334" s="15"/>
      <c r="AGY334" s="15"/>
      <c r="AGZ334" s="15"/>
      <c r="AHA334" s="15"/>
      <c r="AHB334" s="15"/>
      <c r="AHC334" s="15"/>
      <c r="AHD334" s="15"/>
      <c r="AHE334" s="15"/>
      <c r="AHF334" s="15"/>
      <c r="AHG334" s="15"/>
      <c r="AHH334" s="15"/>
      <c r="AHI334" s="15"/>
      <c r="AHJ334" s="15"/>
      <c r="AHK334" s="15"/>
      <c r="AHL334" s="15"/>
      <c r="AHM334" s="15"/>
      <c r="AHN334" s="15"/>
      <c r="AHO334" s="15"/>
      <c r="AHP334" s="15"/>
      <c r="AHQ334" s="15"/>
      <c r="AHR334" s="15"/>
      <c r="AHS334" s="15"/>
      <c r="AHT334" s="15"/>
      <c r="AHU334" s="15"/>
      <c r="AHV334" s="15"/>
      <c r="AHW334" s="15"/>
      <c r="AHX334" s="15"/>
      <c r="AHY334" s="15"/>
      <c r="AHZ334" s="15"/>
      <c r="AIA334" s="15"/>
      <c r="AIB334" s="15"/>
      <c r="AIC334" s="15"/>
      <c r="AID334" s="15"/>
      <c r="AIE334" s="15"/>
      <c r="AIF334" s="15"/>
      <c r="AIG334" s="15"/>
      <c r="AIH334" s="15"/>
      <c r="AII334" s="15"/>
      <c r="AIJ334" s="15"/>
      <c r="AIK334" s="15"/>
      <c r="AIL334" s="15"/>
      <c r="AIM334" s="15"/>
      <c r="AIN334" s="15"/>
      <c r="AIO334" s="15"/>
      <c r="AIP334" s="15"/>
      <c r="AIQ334" s="15"/>
      <c r="AIR334" s="15"/>
      <c r="AIS334" s="15"/>
      <c r="AIT334" s="15"/>
      <c r="AIU334" s="15"/>
      <c r="AIV334" s="15"/>
      <c r="AIW334" s="15"/>
      <c r="AIX334" s="15"/>
      <c r="AIY334" s="15"/>
      <c r="AIZ334" s="15"/>
      <c r="AJA334" s="15"/>
      <c r="AJB334" s="15"/>
      <c r="AJC334" s="15"/>
      <c r="AJD334" s="15"/>
      <c r="AJE334" s="15"/>
      <c r="AJF334" s="15"/>
      <c r="AJG334" s="15"/>
      <c r="AJH334" s="15"/>
      <c r="AJI334" s="15"/>
      <c r="AJJ334" s="15"/>
      <c r="AJK334" s="15"/>
      <c r="AJL334" s="15"/>
      <c r="AJM334" s="15"/>
      <c r="AJN334" s="15"/>
      <c r="AJO334" s="15"/>
      <c r="AJP334" s="15"/>
      <c r="AJQ334" s="15"/>
      <c r="AJR334" s="15"/>
      <c r="AJS334" s="15"/>
      <c r="AJT334" s="15"/>
      <c r="AJU334" s="15"/>
      <c r="AJV334" s="15"/>
      <c r="AJW334" s="15"/>
      <c r="AJX334" s="15"/>
      <c r="AJY334" s="15"/>
      <c r="AJZ334" s="15"/>
      <c r="AKA334" s="15"/>
      <c r="AKB334" s="15"/>
      <c r="AKC334" s="15"/>
      <c r="AKD334" s="15"/>
      <c r="AKE334" s="15"/>
      <c r="AKF334" s="15"/>
      <c r="AKG334" s="15"/>
      <c r="AKH334" s="15"/>
      <c r="AKI334" s="15"/>
      <c r="AKJ334" s="15"/>
      <c r="AKK334" s="15"/>
      <c r="AKL334" s="15"/>
      <c r="AKM334" s="15"/>
      <c r="AKN334" s="15"/>
      <c r="AKO334" s="15"/>
      <c r="AKP334" s="15"/>
      <c r="AKQ334" s="15"/>
      <c r="AKR334" s="15"/>
      <c r="AKS334" s="15"/>
      <c r="AKT334" s="15"/>
      <c r="AKU334" s="15"/>
      <c r="AKV334" s="15"/>
      <c r="AKW334" s="15"/>
      <c r="AKX334" s="15"/>
      <c r="AKY334" s="15"/>
      <c r="AKZ334" s="15"/>
      <c r="ALA334" s="15"/>
      <c r="ALB334" s="15"/>
      <c r="ALC334" s="15"/>
      <c r="ALD334" s="15"/>
      <c r="ALE334" s="15"/>
      <c r="ALF334" s="15"/>
      <c r="ALG334" s="15"/>
      <c r="ALH334" s="15"/>
      <c r="ALI334" s="15"/>
      <c r="ALJ334" s="15"/>
      <c r="ALK334" s="15"/>
      <c r="ALL334" s="15"/>
      <c r="ALM334" s="15"/>
      <c r="ALN334" s="15"/>
      <c r="ALO334" s="15"/>
      <c r="ALP334" s="15"/>
      <c r="ALQ334" s="15"/>
      <c r="ALR334" s="15"/>
      <c r="ALS334" s="15"/>
      <c r="ALT334" s="15"/>
      <c r="ALU334" s="15"/>
      <c r="ALV334" s="15"/>
      <c r="ALW334" s="15"/>
      <c r="ALX334" s="11"/>
      <c r="ALY334" s="11"/>
      <c r="ALZ334" s="11"/>
      <c r="AMA334" s="11"/>
    </row>
    <row r="335" spans="1:1015" s="11" customFormat="1" ht="12.75" customHeight="1">
      <c r="A335" s="9" t="s">
        <v>415</v>
      </c>
      <c r="B335" s="9" t="s">
        <v>415</v>
      </c>
      <c r="C335" s="9" t="s">
        <v>263</v>
      </c>
      <c r="D335" s="8"/>
      <c r="E335" s="9" t="s">
        <v>16</v>
      </c>
      <c r="F335" s="8" t="s">
        <v>17</v>
      </c>
      <c r="G335" s="8" t="s">
        <v>51</v>
      </c>
      <c r="H335" s="10">
        <v>1332</v>
      </c>
      <c r="I335" s="10">
        <v>1479.84</v>
      </c>
      <c r="J335" s="10">
        <v>600</v>
      </c>
      <c r="K335" s="10">
        <v>2200.8000000000002</v>
      </c>
      <c r="L335" s="7">
        <v>2200</v>
      </c>
      <c r="M335" s="10">
        <f t="shared" ref="M335:N338" si="50">L335</f>
        <v>2200</v>
      </c>
      <c r="N335" s="10">
        <f t="shared" si="50"/>
        <v>2200</v>
      </c>
    </row>
    <row r="336" spans="1:1015" s="11" customFormat="1" ht="12.75" customHeight="1">
      <c r="A336" s="9" t="s">
        <v>415</v>
      </c>
      <c r="B336" s="9" t="s">
        <v>415</v>
      </c>
      <c r="C336" s="9" t="s">
        <v>210</v>
      </c>
      <c r="D336" s="8"/>
      <c r="E336" s="9" t="s">
        <v>16</v>
      </c>
      <c r="F336" s="8" t="s">
        <v>17</v>
      </c>
      <c r="G336" s="8" t="s">
        <v>416</v>
      </c>
      <c r="H336" s="10">
        <v>14763.65</v>
      </c>
      <c r="I336" s="10">
        <v>12878.39</v>
      </c>
      <c r="J336" s="10">
        <v>12600</v>
      </c>
      <c r="K336" s="10">
        <v>12889.7</v>
      </c>
      <c r="L336" s="7">
        <f>12900+2700+4606</f>
        <v>20206</v>
      </c>
      <c r="M336" s="10">
        <f t="shared" si="50"/>
        <v>20206</v>
      </c>
      <c r="N336" s="10">
        <f t="shared" si="50"/>
        <v>20206</v>
      </c>
    </row>
    <row r="337" spans="1:1015" ht="12.75" customHeight="1">
      <c r="A337" s="9" t="s">
        <v>415</v>
      </c>
      <c r="B337" s="9" t="s">
        <v>415</v>
      </c>
      <c r="C337" s="9" t="s">
        <v>212</v>
      </c>
      <c r="D337" s="9" t="s">
        <v>36</v>
      </c>
      <c r="E337" s="9" t="s">
        <v>16</v>
      </c>
      <c r="F337" s="8" t="s">
        <v>17</v>
      </c>
      <c r="G337" s="8" t="s">
        <v>417</v>
      </c>
      <c r="H337" s="10">
        <v>11321.66</v>
      </c>
      <c r="I337" s="10">
        <v>10073.68</v>
      </c>
      <c r="J337" s="10">
        <v>9800</v>
      </c>
      <c r="K337" s="10">
        <v>9898.56</v>
      </c>
      <c r="L337" s="7">
        <v>9900</v>
      </c>
      <c r="M337" s="10">
        <f t="shared" si="50"/>
        <v>9900</v>
      </c>
      <c r="N337" s="10">
        <f t="shared" si="50"/>
        <v>9900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  <c r="AKS337" s="11"/>
      <c r="AKT337" s="11"/>
      <c r="AKU337" s="11"/>
      <c r="AKV337" s="11"/>
      <c r="AKW337" s="11"/>
      <c r="AKX337" s="11"/>
      <c r="AKY337" s="11"/>
      <c r="AKZ337" s="11"/>
      <c r="ALA337" s="11"/>
      <c r="ALB337" s="11"/>
      <c r="ALC337" s="11"/>
      <c r="ALD337" s="11"/>
      <c r="ALE337" s="11"/>
      <c r="ALF337" s="11"/>
      <c r="ALG337" s="11"/>
      <c r="ALH337" s="11"/>
      <c r="ALI337" s="11"/>
      <c r="ALJ337" s="11"/>
      <c r="ALK337" s="11"/>
      <c r="ALL337" s="11"/>
      <c r="ALM337" s="11"/>
      <c r="ALN337" s="11"/>
      <c r="ALO337" s="11"/>
      <c r="ALP337" s="11"/>
      <c r="ALQ337" s="11"/>
      <c r="ALR337" s="11"/>
      <c r="ALS337" s="11"/>
      <c r="ALT337" s="11"/>
      <c r="ALU337" s="11"/>
      <c r="ALV337" s="11"/>
      <c r="ALW337" s="11"/>
      <c r="ALX337" s="11"/>
      <c r="ALY337" s="11"/>
      <c r="ALZ337" s="11"/>
      <c r="AMA337" s="11"/>
    </row>
    <row r="338" spans="1:1015" ht="12.75" customHeight="1">
      <c r="A338" s="9" t="s">
        <v>415</v>
      </c>
      <c r="B338" s="9" t="s">
        <v>415</v>
      </c>
      <c r="C338" s="9" t="s">
        <v>212</v>
      </c>
      <c r="D338" s="9" t="s">
        <v>38</v>
      </c>
      <c r="E338" s="9" t="s">
        <v>16</v>
      </c>
      <c r="F338" s="8" t="s">
        <v>17</v>
      </c>
      <c r="G338" s="8" t="s">
        <v>418</v>
      </c>
      <c r="H338" s="10">
        <v>1816.42</v>
      </c>
      <c r="I338" s="10">
        <v>1639.5</v>
      </c>
      <c r="J338" s="10">
        <v>1600</v>
      </c>
      <c r="K338" s="10">
        <v>2267.1</v>
      </c>
      <c r="L338" s="7">
        <v>2300</v>
      </c>
      <c r="M338" s="10">
        <f t="shared" si="50"/>
        <v>2300</v>
      </c>
      <c r="N338" s="10">
        <f t="shared" si="50"/>
        <v>2300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  <c r="UO338" s="11"/>
      <c r="UP338" s="11"/>
      <c r="UQ338" s="11"/>
      <c r="UR338" s="11"/>
      <c r="US338" s="11"/>
      <c r="UT338" s="11"/>
      <c r="UU338" s="11"/>
      <c r="UV338" s="11"/>
      <c r="UW338" s="11"/>
      <c r="UX338" s="11"/>
      <c r="UY338" s="11"/>
      <c r="UZ338" s="11"/>
      <c r="VA338" s="11"/>
      <c r="VB338" s="11"/>
      <c r="VC338" s="11"/>
      <c r="VD338" s="11"/>
      <c r="VE338" s="11"/>
      <c r="VF338" s="11"/>
      <c r="VG338" s="11"/>
      <c r="VH338" s="11"/>
      <c r="VI338" s="11"/>
      <c r="VJ338" s="11"/>
      <c r="VK338" s="11"/>
      <c r="VL338" s="11"/>
      <c r="VM338" s="11"/>
      <c r="VN338" s="11"/>
      <c r="VO338" s="11"/>
      <c r="VP338" s="11"/>
      <c r="VQ338" s="11"/>
      <c r="VR338" s="11"/>
      <c r="VS338" s="11"/>
      <c r="VT338" s="11"/>
      <c r="VU338" s="11"/>
      <c r="VV338" s="11"/>
      <c r="VW338" s="11"/>
      <c r="VX338" s="11"/>
      <c r="VY338" s="11"/>
      <c r="VZ338" s="11"/>
      <c r="WA338" s="11"/>
      <c r="WB338" s="11"/>
      <c r="WC338" s="11"/>
      <c r="WD338" s="11"/>
      <c r="WE338" s="11"/>
      <c r="WF338" s="11"/>
      <c r="WG338" s="11"/>
      <c r="WH338" s="11"/>
      <c r="WI338" s="11"/>
      <c r="WJ338" s="11"/>
      <c r="WK338" s="11"/>
      <c r="WL338" s="11"/>
      <c r="WM338" s="11"/>
      <c r="WN338" s="11"/>
      <c r="WO338" s="11"/>
      <c r="WP338" s="11"/>
      <c r="WQ338" s="11"/>
      <c r="WR338" s="11"/>
      <c r="WS338" s="11"/>
      <c r="WT338" s="11"/>
      <c r="WU338" s="11"/>
      <c r="WV338" s="11"/>
      <c r="WW338" s="11"/>
      <c r="WX338" s="11"/>
      <c r="WY338" s="11"/>
      <c r="WZ338" s="11"/>
      <c r="XA338" s="11"/>
      <c r="XB338" s="11"/>
      <c r="XC338" s="11"/>
      <c r="XD338" s="11"/>
      <c r="XE338" s="11"/>
      <c r="XF338" s="11"/>
      <c r="XG338" s="11"/>
      <c r="XH338" s="11"/>
      <c r="XI338" s="11"/>
      <c r="XJ338" s="11"/>
      <c r="XK338" s="11"/>
      <c r="XL338" s="11"/>
      <c r="XM338" s="11"/>
      <c r="XN338" s="11"/>
      <c r="XO338" s="11"/>
      <c r="XP338" s="11"/>
      <c r="XQ338" s="11"/>
      <c r="XR338" s="11"/>
      <c r="XS338" s="11"/>
      <c r="XT338" s="11"/>
      <c r="XU338" s="11"/>
      <c r="XV338" s="11"/>
      <c r="XW338" s="11"/>
      <c r="XX338" s="11"/>
      <c r="XY338" s="11"/>
      <c r="XZ338" s="11"/>
      <c r="YA338" s="11"/>
      <c r="YB338" s="11"/>
      <c r="YC338" s="11"/>
      <c r="YD338" s="11"/>
      <c r="YE338" s="11"/>
      <c r="YF338" s="11"/>
      <c r="YG338" s="11"/>
      <c r="YH338" s="11"/>
      <c r="YI338" s="11"/>
      <c r="YJ338" s="11"/>
      <c r="YK338" s="11"/>
      <c r="YL338" s="11"/>
      <c r="YM338" s="11"/>
      <c r="YN338" s="11"/>
      <c r="YO338" s="11"/>
      <c r="YP338" s="11"/>
      <c r="YQ338" s="11"/>
      <c r="YR338" s="11"/>
      <c r="YS338" s="11"/>
      <c r="YT338" s="11"/>
      <c r="YU338" s="11"/>
      <c r="YV338" s="11"/>
      <c r="YW338" s="11"/>
      <c r="YX338" s="11"/>
      <c r="YY338" s="11"/>
      <c r="YZ338" s="11"/>
      <c r="ZA338" s="11"/>
      <c r="ZB338" s="11"/>
      <c r="ZC338" s="11"/>
      <c r="ZD338" s="11"/>
      <c r="ZE338" s="11"/>
      <c r="ZF338" s="11"/>
      <c r="ZG338" s="11"/>
      <c r="ZH338" s="11"/>
      <c r="ZI338" s="11"/>
      <c r="ZJ338" s="11"/>
      <c r="ZK338" s="11"/>
      <c r="ZL338" s="11"/>
      <c r="ZM338" s="11"/>
      <c r="ZN338" s="11"/>
      <c r="ZO338" s="11"/>
      <c r="ZP338" s="11"/>
      <c r="ZQ338" s="11"/>
      <c r="ZR338" s="11"/>
      <c r="ZS338" s="11"/>
      <c r="ZT338" s="11"/>
      <c r="ZU338" s="11"/>
      <c r="ZV338" s="11"/>
      <c r="ZW338" s="11"/>
      <c r="ZX338" s="11"/>
      <c r="ZY338" s="11"/>
      <c r="ZZ338" s="11"/>
      <c r="AAA338" s="11"/>
      <c r="AAB338" s="11"/>
      <c r="AAC338" s="11"/>
      <c r="AAD338" s="11"/>
      <c r="AAE338" s="11"/>
      <c r="AAF338" s="11"/>
      <c r="AAG338" s="11"/>
      <c r="AAH338" s="11"/>
      <c r="AAI338" s="11"/>
      <c r="AAJ338" s="11"/>
      <c r="AAK338" s="11"/>
      <c r="AAL338" s="11"/>
      <c r="AAM338" s="11"/>
      <c r="AAN338" s="11"/>
      <c r="AAO338" s="11"/>
      <c r="AAP338" s="11"/>
      <c r="AAQ338" s="11"/>
      <c r="AAR338" s="11"/>
      <c r="AAS338" s="11"/>
      <c r="AAT338" s="11"/>
      <c r="AAU338" s="11"/>
      <c r="AAV338" s="11"/>
      <c r="AAW338" s="11"/>
      <c r="AAX338" s="11"/>
      <c r="AAY338" s="11"/>
      <c r="AAZ338" s="11"/>
      <c r="ABA338" s="11"/>
      <c r="ABB338" s="11"/>
      <c r="ABC338" s="11"/>
      <c r="ABD338" s="11"/>
      <c r="ABE338" s="11"/>
      <c r="ABF338" s="11"/>
      <c r="ABG338" s="11"/>
      <c r="ABH338" s="11"/>
      <c r="ABI338" s="11"/>
      <c r="ABJ338" s="11"/>
      <c r="ABK338" s="11"/>
      <c r="ABL338" s="11"/>
      <c r="ABM338" s="11"/>
      <c r="ABN338" s="11"/>
      <c r="ABO338" s="11"/>
      <c r="ABP338" s="11"/>
      <c r="ABQ338" s="11"/>
      <c r="ABR338" s="11"/>
      <c r="ABS338" s="11"/>
      <c r="ABT338" s="11"/>
      <c r="ABU338" s="11"/>
      <c r="ABV338" s="11"/>
      <c r="ABW338" s="11"/>
      <c r="ABX338" s="11"/>
      <c r="ABY338" s="11"/>
      <c r="ABZ338" s="11"/>
      <c r="ACA338" s="11"/>
      <c r="ACB338" s="11"/>
      <c r="ACC338" s="11"/>
      <c r="ACD338" s="11"/>
      <c r="ACE338" s="11"/>
      <c r="ACF338" s="11"/>
      <c r="ACG338" s="11"/>
      <c r="ACH338" s="11"/>
      <c r="ACI338" s="11"/>
      <c r="ACJ338" s="11"/>
      <c r="ACK338" s="11"/>
      <c r="ACL338" s="11"/>
      <c r="ACM338" s="11"/>
      <c r="ACN338" s="11"/>
      <c r="ACO338" s="11"/>
      <c r="ACP338" s="11"/>
      <c r="ACQ338" s="11"/>
      <c r="ACR338" s="11"/>
      <c r="ACS338" s="11"/>
      <c r="ACT338" s="11"/>
      <c r="ACU338" s="11"/>
      <c r="ACV338" s="11"/>
      <c r="ACW338" s="11"/>
      <c r="ACX338" s="11"/>
      <c r="ACY338" s="11"/>
      <c r="ACZ338" s="11"/>
      <c r="ADA338" s="11"/>
      <c r="ADB338" s="11"/>
      <c r="ADC338" s="11"/>
      <c r="ADD338" s="11"/>
      <c r="ADE338" s="11"/>
      <c r="ADF338" s="11"/>
      <c r="ADG338" s="11"/>
      <c r="ADH338" s="11"/>
      <c r="ADI338" s="11"/>
      <c r="ADJ338" s="11"/>
      <c r="ADK338" s="11"/>
      <c r="ADL338" s="11"/>
      <c r="ADM338" s="11"/>
      <c r="ADN338" s="11"/>
      <c r="ADO338" s="11"/>
      <c r="ADP338" s="11"/>
      <c r="ADQ338" s="11"/>
      <c r="ADR338" s="11"/>
      <c r="ADS338" s="11"/>
      <c r="ADT338" s="11"/>
      <c r="ADU338" s="11"/>
      <c r="ADV338" s="11"/>
      <c r="ADW338" s="11"/>
      <c r="ADX338" s="11"/>
      <c r="ADY338" s="11"/>
      <c r="ADZ338" s="11"/>
      <c r="AEA338" s="11"/>
      <c r="AEB338" s="11"/>
      <c r="AEC338" s="11"/>
      <c r="AED338" s="11"/>
      <c r="AEE338" s="11"/>
      <c r="AEF338" s="11"/>
      <c r="AEG338" s="11"/>
      <c r="AEH338" s="11"/>
      <c r="AEI338" s="11"/>
      <c r="AEJ338" s="11"/>
      <c r="AEK338" s="11"/>
      <c r="AEL338" s="11"/>
      <c r="AEM338" s="11"/>
      <c r="AEN338" s="11"/>
      <c r="AEO338" s="11"/>
      <c r="AEP338" s="11"/>
      <c r="AEQ338" s="11"/>
      <c r="AER338" s="11"/>
      <c r="AES338" s="11"/>
      <c r="AET338" s="11"/>
      <c r="AEU338" s="11"/>
      <c r="AEV338" s="11"/>
      <c r="AEW338" s="11"/>
      <c r="AEX338" s="11"/>
      <c r="AEY338" s="11"/>
      <c r="AEZ338" s="11"/>
      <c r="AFA338" s="11"/>
      <c r="AFB338" s="11"/>
      <c r="AFC338" s="11"/>
      <c r="AFD338" s="11"/>
      <c r="AFE338" s="11"/>
      <c r="AFF338" s="11"/>
      <c r="AFG338" s="11"/>
      <c r="AFH338" s="11"/>
      <c r="AFI338" s="11"/>
      <c r="AFJ338" s="11"/>
      <c r="AFK338" s="11"/>
      <c r="AFL338" s="11"/>
      <c r="AFM338" s="11"/>
      <c r="AFN338" s="11"/>
      <c r="AFO338" s="11"/>
      <c r="AFP338" s="11"/>
      <c r="AFQ338" s="11"/>
      <c r="AFR338" s="11"/>
      <c r="AFS338" s="11"/>
      <c r="AFT338" s="11"/>
      <c r="AFU338" s="11"/>
      <c r="AFV338" s="11"/>
      <c r="AFW338" s="11"/>
      <c r="AFX338" s="11"/>
      <c r="AFY338" s="11"/>
      <c r="AFZ338" s="11"/>
      <c r="AGA338" s="11"/>
      <c r="AGB338" s="11"/>
      <c r="AGC338" s="11"/>
      <c r="AGD338" s="11"/>
      <c r="AGE338" s="11"/>
      <c r="AGF338" s="11"/>
      <c r="AGG338" s="11"/>
      <c r="AGH338" s="11"/>
      <c r="AGI338" s="11"/>
      <c r="AGJ338" s="11"/>
      <c r="AGK338" s="11"/>
      <c r="AGL338" s="11"/>
      <c r="AGM338" s="11"/>
      <c r="AGN338" s="11"/>
      <c r="AGO338" s="11"/>
      <c r="AGP338" s="11"/>
      <c r="AGQ338" s="11"/>
      <c r="AGR338" s="11"/>
      <c r="AGS338" s="11"/>
      <c r="AGT338" s="11"/>
      <c r="AGU338" s="11"/>
      <c r="AGV338" s="11"/>
      <c r="AGW338" s="11"/>
      <c r="AGX338" s="11"/>
      <c r="AGY338" s="11"/>
      <c r="AGZ338" s="11"/>
      <c r="AHA338" s="11"/>
      <c r="AHB338" s="11"/>
      <c r="AHC338" s="11"/>
      <c r="AHD338" s="11"/>
      <c r="AHE338" s="11"/>
      <c r="AHF338" s="11"/>
      <c r="AHG338" s="11"/>
      <c r="AHH338" s="11"/>
      <c r="AHI338" s="11"/>
      <c r="AHJ338" s="11"/>
      <c r="AHK338" s="11"/>
      <c r="AHL338" s="11"/>
      <c r="AHM338" s="11"/>
      <c r="AHN338" s="11"/>
      <c r="AHO338" s="11"/>
      <c r="AHP338" s="11"/>
      <c r="AHQ338" s="11"/>
      <c r="AHR338" s="11"/>
      <c r="AHS338" s="11"/>
      <c r="AHT338" s="11"/>
      <c r="AHU338" s="11"/>
      <c r="AHV338" s="11"/>
      <c r="AHW338" s="11"/>
      <c r="AHX338" s="11"/>
      <c r="AHY338" s="11"/>
      <c r="AHZ338" s="11"/>
      <c r="AIA338" s="11"/>
      <c r="AIB338" s="11"/>
      <c r="AIC338" s="11"/>
      <c r="AID338" s="11"/>
      <c r="AIE338" s="11"/>
      <c r="AIF338" s="11"/>
      <c r="AIG338" s="11"/>
      <c r="AIH338" s="11"/>
      <c r="AII338" s="11"/>
      <c r="AIJ338" s="11"/>
      <c r="AIK338" s="11"/>
      <c r="AIL338" s="11"/>
      <c r="AIM338" s="11"/>
      <c r="AIN338" s="11"/>
      <c r="AIO338" s="11"/>
      <c r="AIP338" s="11"/>
      <c r="AIQ338" s="11"/>
      <c r="AIR338" s="11"/>
      <c r="AIS338" s="11"/>
      <c r="AIT338" s="11"/>
      <c r="AIU338" s="11"/>
      <c r="AIV338" s="11"/>
      <c r="AIW338" s="11"/>
      <c r="AIX338" s="11"/>
      <c r="AIY338" s="11"/>
      <c r="AIZ338" s="11"/>
      <c r="AJA338" s="11"/>
      <c r="AJB338" s="11"/>
      <c r="AJC338" s="11"/>
      <c r="AJD338" s="11"/>
      <c r="AJE338" s="11"/>
      <c r="AJF338" s="11"/>
      <c r="AJG338" s="11"/>
      <c r="AJH338" s="11"/>
      <c r="AJI338" s="11"/>
      <c r="AJJ338" s="11"/>
      <c r="AJK338" s="11"/>
      <c r="AJL338" s="11"/>
      <c r="AJM338" s="11"/>
      <c r="AJN338" s="11"/>
      <c r="AJO338" s="11"/>
      <c r="AJP338" s="11"/>
      <c r="AJQ338" s="11"/>
      <c r="AJR338" s="11"/>
      <c r="AJS338" s="11"/>
      <c r="AJT338" s="11"/>
      <c r="AJU338" s="11"/>
      <c r="AJV338" s="11"/>
      <c r="AJW338" s="11"/>
      <c r="AJX338" s="11"/>
      <c r="AJY338" s="11"/>
      <c r="AJZ338" s="11"/>
      <c r="AKA338" s="11"/>
      <c r="AKB338" s="11"/>
      <c r="AKC338" s="11"/>
      <c r="AKD338" s="11"/>
      <c r="AKE338" s="11"/>
      <c r="AKF338" s="11"/>
      <c r="AKG338" s="11"/>
      <c r="AKH338" s="11"/>
      <c r="AKI338" s="11"/>
      <c r="AKJ338" s="11"/>
      <c r="AKK338" s="11"/>
      <c r="AKL338" s="11"/>
      <c r="AKM338" s="11"/>
      <c r="AKN338" s="11"/>
      <c r="AKO338" s="11"/>
      <c r="AKP338" s="11"/>
      <c r="AKQ338" s="11"/>
      <c r="AKR338" s="11"/>
      <c r="AKS338" s="11"/>
      <c r="AKT338" s="11"/>
      <c r="AKU338" s="11"/>
      <c r="AKV338" s="11"/>
      <c r="AKW338" s="11"/>
      <c r="AKX338" s="11"/>
      <c r="AKY338" s="11"/>
      <c r="AKZ338" s="11"/>
      <c r="ALA338" s="11"/>
      <c r="ALB338" s="11"/>
      <c r="ALC338" s="11"/>
      <c r="ALD338" s="11"/>
      <c r="ALE338" s="11"/>
      <c r="ALF338" s="11"/>
      <c r="ALG338" s="11"/>
      <c r="ALH338" s="11"/>
      <c r="ALI338" s="11"/>
      <c r="ALJ338" s="11"/>
      <c r="ALK338" s="11"/>
      <c r="ALL338" s="11"/>
      <c r="ALM338" s="11"/>
      <c r="ALN338" s="11"/>
      <c r="ALO338" s="11"/>
      <c r="ALP338" s="11"/>
      <c r="ALQ338" s="11"/>
      <c r="ALR338" s="11"/>
      <c r="ALS338" s="11"/>
      <c r="ALT338" s="11"/>
      <c r="ALU338" s="11"/>
      <c r="ALV338" s="11"/>
      <c r="ALW338" s="11"/>
      <c r="ALX338" s="11"/>
      <c r="ALY338" s="11"/>
      <c r="ALZ338" s="11"/>
      <c r="AMA338" s="11"/>
    </row>
    <row r="339" spans="1:1015" ht="12.75" customHeight="1">
      <c r="A339" s="12" t="s">
        <v>419</v>
      </c>
      <c r="B339" s="12"/>
      <c r="C339" s="12"/>
      <c r="D339" s="12"/>
      <c r="E339" s="13" t="s">
        <v>31</v>
      </c>
      <c r="F339" s="13"/>
      <c r="G339" s="12" t="s">
        <v>420</v>
      </c>
      <c r="H339" s="14">
        <f t="shared" ref="H339:N339" si="51">SUM(H335:H338)</f>
        <v>29233.729999999996</v>
      </c>
      <c r="I339" s="14">
        <f t="shared" si="51"/>
        <v>26071.41</v>
      </c>
      <c r="J339" s="14">
        <f t="shared" si="51"/>
        <v>24600</v>
      </c>
      <c r="K339" s="14">
        <f t="shared" si="51"/>
        <v>27256.159999999996</v>
      </c>
      <c r="L339" s="3">
        <f t="shared" si="51"/>
        <v>34606</v>
      </c>
      <c r="M339" s="14">
        <f t="shared" si="51"/>
        <v>34606</v>
      </c>
      <c r="N339" s="14">
        <f t="shared" si="51"/>
        <v>34606</v>
      </c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  <c r="IW339" s="15"/>
      <c r="IX339" s="15"/>
      <c r="IY339" s="15"/>
      <c r="IZ339" s="15"/>
      <c r="JA339" s="15"/>
      <c r="JB339" s="15"/>
      <c r="JC339" s="15"/>
      <c r="JD339" s="15"/>
      <c r="JE339" s="15"/>
      <c r="JF339" s="15"/>
      <c r="JG339" s="15"/>
      <c r="JH339" s="15"/>
      <c r="JI339" s="15"/>
      <c r="JJ339" s="15"/>
      <c r="JK339" s="15"/>
      <c r="JL339" s="15"/>
      <c r="JM339" s="15"/>
      <c r="JN339" s="15"/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  <c r="JY339" s="15"/>
      <c r="JZ339" s="15"/>
      <c r="KA339" s="15"/>
      <c r="KB339" s="15"/>
      <c r="KC339" s="15"/>
      <c r="KD339" s="15"/>
      <c r="KE339" s="15"/>
      <c r="KF339" s="15"/>
      <c r="KG339" s="15"/>
      <c r="KH339" s="15"/>
      <c r="KI339" s="15"/>
      <c r="KJ339" s="15"/>
      <c r="KK339" s="15"/>
      <c r="KL339" s="15"/>
      <c r="KM339" s="15"/>
      <c r="KN339" s="15"/>
      <c r="KO339" s="15"/>
      <c r="KP339" s="15"/>
      <c r="KQ339" s="15"/>
      <c r="KR339" s="15"/>
      <c r="KS339" s="15"/>
      <c r="KT339" s="15"/>
      <c r="KU339" s="15"/>
      <c r="KV339" s="15"/>
      <c r="KW339" s="15"/>
      <c r="KX339" s="15"/>
      <c r="KY339" s="15"/>
      <c r="KZ339" s="15"/>
      <c r="LA339" s="15"/>
      <c r="LB339" s="15"/>
      <c r="LC339" s="15"/>
      <c r="LD339" s="15"/>
      <c r="LE339" s="15"/>
      <c r="LF339" s="15"/>
      <c r="LG339" s="15"/>
      <c r="LH339" s="15"/>
      <c r="LI339" s="15"/>
      <c r="LJ339" s="15"/>
      <c r="LK339" s="15"/>
      <c r="LL339" s="15"/>
      <c r="LM339" s="15"/>
      <c r="LN339" s="15"/>
      <c r="LO339" s="15"/>
      <c r="LP339" s="15"/>
      <c r="LQ339" s="15"/>
      <c r="LR339" s="15"/>
      <c r="LS339" s="15"/>
      <c r="LT339" s="15"/>
      <c r="LU339" s="15"/>
      <c r="LV339" s="15"/>
      <c r="LW339" s="15"/>
      <c r="LX339" s="15"/>
      <c r="LY339" s="15"/>
      <c r="LZ339" s="15"/>
      <c r="MA339" s="15"/>
      <c r="MB339" s="15"/>
      <c r="MC339" s="15"/>
      <c r="MD339" s="15"/>
      <c r="ME339" s="15"/>
      <c r="MF339" s="15"/>
      <c r="MG339" s="15"/>
      <c r="MH339" s="15"/>
      <c r="MI339" s="15"/>
      <c r="MJ339" s="15"/>
      <c r="MK339" s="15"/>
      <c r="ML339" s="15"/>
      <c r="MM339" s="15"/>
      <c r="MN339" s="15"/>
      <c r="MO339" s="15"/>
      <c r="MP339" s="15"/>
      <c r="MQ339" s="15"/>
      <c r="MR339" s="15"/>
      <c r="MS339" s="15"/>
      <c r="MT339" s="15"/>
      <c r="MU339" s="15"/>
      <c r="MV339" s="15"/>
      <c r="MW339" s="15"/>
      <c r="MX339" s="15"/>
      <c r="MY339" s="15"/>
      <c r="MZ339" s="15"/>
      <c r="NA339" s="15"/>
      <c r="NB339" s="15"/>
      <c r="NC339" s="15"/>
      <c r="ND339" s="15"/>
      <c r="NE339" s="15"/>
      <c r="NF339" s="15"/>
      <c r="NG339" s="15"/>
      <c r="NH339" s="15"/>
      <c r="NI339" s="15"/>
      <c r="NJ339" s="15"/>
      <c r="NK339" s="15"/>
      <c r="NL339" s="15"/>
      <c r="NM339" s="15"/>
      <c r="NN339" s="15"/>
      <c r="NO339" s="15"/>
      <c r="NP339" s="15"/>
      <c r="NQ339" s="15"/>
      <c r="NR339" s="15"/>
      <c r="NS339" s="15"/>
      <c r="NT339" s="15"/>
      <c r="NU339" s="15"/>
      <c r="NV339" s="15"/>
      <c r="NW339" s="15"/>
      <c r="NX339" s="15"/>
      <c r="NY339" s="15"/>
      <c r="NZ339" s="15"/>
      <c r="OA339" s="15"/>
      <c r="OB339" s="15"/>
      <c r="OC339" s="15"/>
      <c r="OD339" s="15"/>
      <c r="OE339" s="15"/>
      <c r="OF339" s="15"/>
      <c r="OG339" s="15"/>
      <c r="OH339" s="15"/>
      <c r="OI339" s="15"/>
      <c r="OJ339" s="15"/>
      <c r="OK339" s="15"/>
      <c r="OL339" s="15"/>
      <c r="OM339" s="15"/>
      <c r="ON339" s="15"/>
      <c r="OO339" s="15"/>
      <c r="OP339" s="15"/>
      <c r="OQ339" s="15"/>
      <c r="OR339" s="15"/>
      <c r="OS339" s="15"/>
      <c r="OT339" s="15"/>
      <c r="OU339" s="15"/>
      <c r="OV339" s="15"/>
      <c r="OW339" s="15"/>
      <c r="OX339" s="15"/>
      <c r="OY339" s="15"/>
      <c r="OZ339" s="15"/>
      <c r="PA339" s="15"/>
      <c r="PB339" s="15"/>
      <c r="PC339" s="15"/>
      <c r="PD339" s="15"/>
      <c r="PE339" s="15"/>
      <c r="PF339" s="15"/>
      <c r="PG339" s="15"/>
      <c r="PH339" s="15"/>
      <c r="PI339" s="15"/>
      <c r="PJ339" s="15"/>
      <c r="PK339" s="15"/>
      <c r="PL339" s="15"/>
      <c r="PM339" s="15"/>
      <c r="PN339" s="15"/>
      <c r="PO339" s="15"/>
      <c r="PP339" s="15"/>
      <c r="PQ339" s="15"/>
      <c r="PR339" s="15"/>
      <c r="PS339" s="15"/>
      <c r="PT339" s="15"/>
      <c r="PU339" s="15"/>
      <c r="PV339" s="15"/>
      <c r="PW339" s="15"/>
      <c r="PX339" s="15"/>
      <c r="PY339" s="15"/>
      <c r="PZ339" s="15"/>
      <c r="QA339" s="15"/>
      <c r="QB339" s="15"/>
      <c r="QC339" s="15"/>
      <c r="QD339" s="15"/>
      <c r="QE339" s="15"/>
      <c r="QF339" s="15"/>
      <c r="QG339" s="15"/>
      <c r="QH339" s="15"/>
      <c r="QI339" s="15"/>
      <c r="QJ339" s="15"/>
      <c r="QK339" s="15"/>
      <c r="QL339" s="15"/>
      <c r="QM339" s="15"/>
      <c r="QN339" s="15"/>
      <c r="QO339" s="15"/>
      <c r="QP339" s="15"/>
      <c r="QQ339" s="15"/>
      <c r="QR339" s="15"/>
      <c r="QS339" s="15"/>
      <c r="QT339" s="15"/>
      <c r="QU339" s="15"/>
      <c r="QV339" s="15"/>
      <c r="QW339" s="15"/>
      <c r="QX339" s="15"/>
      <c r="QY339" s="15"/>
      <c r="QZ339" s="15"/>
      <c r="RA339" s="15"/>
      <c r="RB339" s="15"/>
      <c r="RC339" s="15"/>
      <c r="RD339" s="15"/>
      <c r="RE339" s="15"/>
      <c r="RF339" s="15"/>
      <c r="RG339" s="15"/>
      <c r="RH339" s="15"/>
      <c r="RI339" s="15"/>
      <c r="RJ339" s="15"/>
      <c r="RK339" s="15"/>
      <c r="RL339" s="15"/>
      <c r="RM339" s="15"/>
      <c r="RN339" s="15"/>
      <c r="RO339" s="15"/>
      <c r="RP339" s="15"/>
      <c r="RQ339" s="15"/>
      <c r="RR339" s="15"/>
      <c r="RS339" s="15"/>
      <c r="RT339" s="15"/>
      <c r="RU339" s="15"/>
      <c r="RV339" s="15"/>
      <c r="RW339" s="15"/>
      <c r="RX339" s="15"/>
      <c r="RY339" s="15"/>
      <c r="RZ339" s="15"/>
      <c r="SA339" s="15"/>
      <c r="SB339" s="15"/>
      <c r="SC339" s="15"/>
      <c r="SD339" s="15"/>
      <c r="SE339" s="15"/>
      <c r="SF339" s="15"/>
      <c r="SG339" s="15"/>
      <c r="SH339" s="15"/>
      <c r="SI339" s="15"/>
      <c r="SJ339" s="15"/>
      <c r="SK339" s="15"/>
      <c r="SL339" s="15"/>
      <c r="SM339" s="15"/>
      <c r="SN339" s="15"/>
      <c r="SO339" s="15"/>
      <c r="SP339" s="15"/>
      <c r="SQ339" s="15"/>
      <c r="SR339" s="15"/>
      <c r="SS339" s="15"/>
      <c r="ST339" s="15"/>
      <c r="SU339" s="15"/>
      <c r="SV339" s="15"/>
      <c r="SW339" s="15"/>
      <c r="SX339" s="15"/>
      <c r="SY339" s="15"/>
      <c r="SZ339" s="15"/>
      <c r="TA339" s="15"/>
      <c r="TB339" s="15"/>
      <c r="TC339" s="15"/>
      <c r="TD339" s="15"/>
      <c r="TE339" s="15"/>
      <c r="TF339" s="15"/>
      <c r="TG339" s="15"/>
      <c r="TH339" s="15"/>
      <c r="TI339" s="15"/>
      <c r="TJ339" s="15"/>
      <c r="TK339" s="15"/>
      <c r="TL339" s="15"/>
      <c r="TM339" s="15"/>
      <c r="TN339" s="15"/>
      <c r="TO339" s="15"/>
      <c r="TP339" s="15"/>
      <c r="TQ339" s="15"/>
      <c r="TR339" s="15"/>
      <c r="TS339" s="15"/>
      <c r="TT339" s="15"/>
      <c r="TU339" s="15"/>
      <c r="TV339" s="15"/>
      <c r="TW339" s="15"/>
      <c r="TX339" s="15"/>
      <c r="TY339" s="15"/>
      <c r="TZ339" s="15"/>
      <c r="UA339" s="15"/>
      <c r="UB339" s="15"/>
      <c r="UC339" s="15"/>
      <c r="UD339" s="15"/>
      <c r="UE339" s="15"/>
      <c r="UF339" s="15"/>
      <c r="UG339" s="15"/>
      <c r="UH339" s="15"/>
      <c r="UI339" s="15"/>
      <c r="UJ339" s="15"/>
      <c r="UK339" s="15"/>
      <c r="UL339" s="15"/>
      <c r="UM339" s="15"/>
      <c r="UN339" s="15"/>
      <c r="UO339" s="15"/>
      <c r="UP339" s="15"/>
      <c r="UQ339" s="15"/>
      <c r="UR339" s="15"/>
      <c r="US339" s="15"/>
      <c r="UT339" s="15"/>
      <c r="UU339" s="15"/>
      <c r="UV339" s="15"/>
      <c r="UW339" s="15"/>
      <c r="UX339" s="15"/>
      <c r="UY339" s="15"/>
      <c r="UZ339" s="15"/>
      <c r="VA339" s="15"/>
      <c r="VB339" s="15"/>
      <c r="VC339" s="15"/>
      <c r="VD339" s="15"/>
      <c r="VE339" s="15"/>
      <c r="VF339" s="15"/>
      <c r="VG339" s="15"/>
      <c r="VH339" s="15"/>
      <c r="VI339" s="15"/>
      <c r="VJ339" s="15"/>
      <c r="VK339" s="15"/>
      <c r="VL339" s="15"/>
      <c r="VM339" s="15"/>
      <c r="VN339" s="15"/>
      <c r="VO339" s="15"/>
      <c r="VP339" s="15"/>
      <c r="VQ339" s="15"/>
      <c r="VR339" s="15"/>
      <c r="VS339" s="15"/>
      <c r="VT339" s="15"/>
      <c r="VU339" s="15"/>
      <c r="VV339" s="15"/>
      <c r="VW339" s="15"/>
      <c r="VX339" s="15"/>
      <c r="VY339" s="15"/>
      <c r="VZ339" s="15"/>
      <c r="WA339" s="15"/>
      <c r="WB339" s="15"/>
      <c r="WC339" s="15"/>
      <c r="WD339" s="15"/>
      <c r="WE339" s="15"/>
      <c r="WF339" s="15"/>
      <c r="WG339" s="15"/>
      <c r="WH339" s="15"/>
      <c r="WI339" s="15"/>
      <c r="WJ339" s="15"/>
      <c r="WK339" s="15"/>
      <c r="WL339" s="15"/>
      <c r="WM339" s="15"/>
      <c r="WN339" s="15"/>
      <c r="WO339" s="15"/>
      <c r="WP339" s="15"/>
      <c r="WQ339" s="15"/>
      <c r="WR339" s="15"/>
      <c r="WS339" s="15"/>
      <c r="WT339" s="15"/>
      <c r="WU339" s="15"/>
      <c r="WV339" s="15"/>
      <c r="WW339" s="15"/>
      <c r="WX339" s="15"/>
      <c r="WY339" s="15"/>
      <c r="WZ339" s="15"/>
      <c r="XA339" s="15"/>
      <c r="XB339" s="15"/>
      <c r="XC339" s="15"/>
      <c r="XD339" s="15"/>
      <c r="XE339" s="15"/>
      <c r="XF339" s="15"/>
      <c r="XG339" s="15"/>
      <c r="XH339" s="15"/>
      <c r="XI339" s="15"/>
      <c r="XJ339" s="15"/>
      <c r="XK339" s="15"/>
      <c r="XL339" s="15"/>
      <c r="XM339" s="15"/>
      <c r="XN339" s="15"/>
      <c r="XO339" s="15"/>
      <c r="XP339" s="15"/>
      <c r="XQ339" s="15"/>
      <c r="XR339" s="15"/>
      <c r="XS339" s="15"/>
      <c r="XT339" s="15"/>
      <c r="XU339" s="15"/>
      <c r="XV339" s="15"/>
      <c r="XW339" s="15"/>
      <c r="XX339" s="15"/>
      <c r="XY339" s="15"/>
      <c r="XZ339" s="15"/>
      <c r="YA339" s="15"/>
      <c r="YB339" s="15"/>
      <c r="YC339" s="15"/>
      <c r="YD339" s="15"/>
      <c r="YE339" s="15"/>
      <c r="YF339" s="15"/>
      <c r="YG339" s="15"/>
      <c r="YH339" s="15"/>
      <c r="YI339" s="15"/>
      <c r="YJ339" s="15"/>
      <c r="YK339" s="15"/>
      <c r="YL339" s="15"/>
      <c r="YM339" s="15"/>
      <c r="YN339" s="15"/>
      <c r="YO339" s="15"/>
      <c r="YP339" s="15"/>
      <c r="YQ339" s="15"/>
      <c r="YR339" s="15"/>
      <c r="YS339" s="15"/>
      <c r="YT339" s="15"/>
      <c r="YU339" s="15"/>
      <c r="YV339" s="15"/>
      <c r="YW339" s="15"/>
      <c r="YX339" s="15"/>
      <c r="YY339" s="15"/>
      <c r="YZ339" s="15"/>
      <c r="ZA339" s="15"/>
      <c r="ZB339" s="15"/>
      <c r="ZC339" s="15"/>
      <c r="ZD339" s="15"/>
      <c r="ZE339" s="15"/>
      <c r="ZF339" s="15"/>
      <c r="ZG339" s="15"/>
      <c r="ZH339" s="15"/>
      <c r="ZI339" s="15"/>
      <c r="ZJ339" s="15"/>
      <c r="ZK339" s="15"/>
      <c r="ZL339" s="15"/>
      <c r="ZM339" s="15"/>
      <c r="ZN339" s="15"/>
      <c r="ZO339" s="15"/>
      <c r="ZP339" s="15"/>
      <c r="ZQ339" s="15"/>
      <c r="ZR339" s="15"/>
      <c r="ZS339" s="15"/>
      <c r="ZT339" s="15"/>
      <c r="ZU339" s="15"/>
      <c r="ZV339" s="15"/>
      <c r="ZW339" s="15"/>
      <c r="ZX339" s="15"/>
      <c r="ZY339" s="15"/>
      <c r="ZZ339" s="15"/>
      <c r="AAA339" s="15"/>
      <c r="AAB339" s="15"/>
      <c r="AAC339" s="15"/>
      <c r="AAD339" s="15"/>
      <c r="AAE339" s="15"/>
      <c r="AAF339" s="15"/>
      <c r="AAG339" s="15"/>
      <c r="AAH339" s="15"/>
      <c r="AAI339" s="15"/>
      <c r="AAJ339" s="15"/>
      <c r="AAK339" s="15"/>
      <c r="AAL339" s="15"/>
      <c r="AAM339" s="15"/>
      <c r="AAN339" s="15"/>
      <c r="AAO339" s="15"/>
      <c r="AAP339" s="15"/>
      <c r="AAQ339" s="15"/>
      <c r="AAR339" s="15"/>
      <c r="AAS339" s="15"/>
      <c r="AAT339" s="15"/>
      <c r="AAU339" s="15"/>
      <c r="AAV339" s="15"/>
      <c r="AAW339" s="15"/>
      <c r="AAX339" s="15"/>
      <c r="AAY339" s="15"/>
      <c r="AAZ339" s="15"/>
      <c r="ABA339" s="15"/>
      <c r="ABB339" s="15"/>
      <c r="ABC339" s="15"/>
      <c r="ABD339" s="15"/>
      <c r="ABE339" s="15"/>
      <c r="ABF339" s="15"/>
      <c r="ABG339" s="15"/>
      <c r="ABH339" s="15"/>
      <c r="ABI339" s="15"/>
      <c r="ABJ339" s="15"/>
      <c r="ABK339" s="15"/>
      <c r="ABL339" s="15"/>
      <c r="ABM339" s="15"/>
      <c r="ABN339" s="15"/>
      <c r="ABO339" s="15"/>
      <c r="ABP339" s="15"/>
      <c r="ABQ339" s="15"/>
      <c r="ABR339" s="15"/>
      <c r="ABS339" s="15"/>
      <c r="ABT339" s="15"/>
      <c r="ABU339" s="15"/>
      <c r="ABV339" s="15"/>
      <c r="ABW339" s="15"/>
      <c r="ABX339" s="15"/>
      <c r="ABY339" s="15"/>
      <c r="ABZ339" s="15"/>
      <c r="ACA339" s="15"/>
      <c r="ACB339" s="15"/>
      <c r="ACC339" s="15"/>
      <c r="ACD339" s="15"/>
      <c r="ACE339" s="15"/>
      <c r="ACF339" s="15"/>
      <c r="ACG339" s="15"/>
      <c r="ACH339" s="15"/>
      <c r="ACI339" s="15"/>
      <c r="ACJ339" s="15"/>
      <c r="ACK339" s="15"/>
      <c r="ACL339" s="15"/>
      <c r="ACM339" s="15"/>
      <c r="ACN339" s="15"/>
      <c r="ACO339" s="15"/>
      <c r="ACP339" s="15"/>
      <c r="ACQ339" s="15"/>
      <c r="ACR339" s="15"/>
      <c r="ACS339" s="15"/>
      <c r="ACT339" s="15"/>
      <c r="ACU339" s="15"/>
      <c r="ACV339" s="15"/>
      <c r="ACW339" s="15"/>
      <c r="ACX339" s="15"/>
      <c r="ACY339" s="15"/>
      <c r="ACZ339" s="15"/>
      <c r="ADA339" s="15"/>
      <c r="ADB339" s="15"/>
      <c r="ADC339" s="15"/>
      <c r="ADD339" s="15"/>
      <c r="ADE339" s="15"/>
      <c r="ADF339" s="15"/>
      <c r="ADG339" s="15"/>
      <c r="ADH339" s="15"/>
      <c r="ADI339" s="15"/>
      <c r="ADJ339" s="15"/>
      <c r="ADK339" s="15"/>
      <c r="ADL339" s="15"/>
      <c r="ADM339" s="15"/>
      <c r="ADN339" s="15"/>
      <c r="ADO339" s="15"/>
      <c r="ADP339" s="15"/>
      <c r="ADQ339" s="15"/>
      <c r="ADR339" s="15"/>
      <c r="ADS339" s="15"/>
      <c r="ADT339" s="15"/>
      <c r="ADU339" s="15"/>
      <c r="ADV339" s="15"/>
      <c r="ADW339" s="15"/>
      <c r="ADX339" s="15"/>
      <c r="ADY339" s="15"/>
      <c r="ADZ339" s="15"/>
      <c r="AEA339" s="15"/>
      <c r="AEB339" s="15"/>
      <c r="AEC339" s="15"/>
      <c r="AED339" s="15"/>
      <c r="AEE339" s="15"/>
      <c r="AEF339" s="15"/>
      <c r="AEG339" s="15"/>
      <c r="AEH339" s="15"/>
      <c r="AEI339" s="15"/>
      <c r="AEJ339" s="15"/>
      <c r="AEK339" s="15"/>
      <c r="AEL339" s="15"/>
      <c r="AEM339" s="15"/>
      <c r="AEN339" s="15"/>
      <c r="AEO339" s="15"/>
      <c r="AEP339" s="15"/>
      <c r="AEQ339" s="15"/>
      <c r="AER339" s="15"/>
      <c r="AES339" s="15"/>
      <c r="AET339" s="15"/>
      <c r="AEU339" s="15"/>
      <c r="AEV339" s="15"/>
      <c r="AEW339" s="15"/>
      <c r="AEX339" s="15"/>
      <c r="AEY339" s="15"/>
      <c r="AEZ339" s="15"/>
      <c r="AFA339" s="15"/>
      <c r="AFB339" s="15"/>
      <c r="AFC339" s="15"/>
      <c r="AFD339" s="15"/>
      <c r="AFE339" s="15"/>
      <c r="AFF339" s="15"/>
      <c r="AFG339" s="15"/>
      <c r="AFH339" s="15"/>
      <c r="AFI339" s="15"/>
      <c r="AFJ339" s="15"/>
      <c r="AFK339" s="15"/>
      <c r="AFL339" s="15"/>
      <c r="AFM339" s="15"/>
      <c r="AFN339" s="15"/>
      <c r="AFO339" s="15"/>
      <c r="AFP339" s="15"/>
      <c r="AFQ339" s="15"/>
      <c r="AFR339" s="15"/>
      <c r="AFS339" s="15"/>
      <c r="AFT339" s="15"/>
      <c r="AFU339" s="15"/>
      <c r="AFV339" s="15"/>
      <c r="AFW339" s="15"/>
      <c r="AFX339" s="15"/>
      <c r="AFY339" s="15"/>
      <c r="AFZ339" s="15"/>
      <c r="AGA339" s="15"/>
      <c r="AGB339" s="15"/>
      <c r="AGC339" s="15"/>
      <c r="AGD339" s="15"/>
      <c r="AGE339" s="15"/>
      <c r="AGF339" s="15"/>
      <c r="AGG339" s="15"/>
      <c r="AGH339" s="15"/>
      <c r="AGI339" s="15"/>
      <c r="AGJ339" s="15"/>
      <c r="AGK339" s="15"/>
      <c r="AGL339" s="15"/>
      <c r="AGM339" s="15"/>
      <c r="AGN339" s="15"/>
      <c r="AGO339" s="15"/>
      <c r="AGP339" s="15"/>
      <c r="AGQ339" s="15"/>
      <c r="AGR339" s="15"/>
      <c r="AGS339" s="15"/>
      <c r="AGT339" s="15"/>
      <c r="AGU339" s="15"/>
      <c r="AGV339" s="15"/>
      <c r="AGW339" s="15"/>
      <c r="AGX339" s="15"/>
      <c r="AGY339" s="15"/>
      <c r="AGZ339" s="15"/>
      <c r="AHA339" s="15"/>
      <c r="AHB339" s="15"/>
      <c r="AHC339" s="15"/>
      <c r="AHD339" s="15"/>
      <c r="AHE339" s="15"/>
      <c r="AHF339" s="15"/>
      <c r="AHG339" s="15"/>
      <c r="AHH339" s="15"/>
      <c r="AHI339" s="15"/>
      <c r="AHJ339" s="15"/>
      <c r="AHK339" s="15"/>
      <c r="AHL339" s="15"/>
      <c r="AHM339" s="15"/>
      <c r="AHN339" s="15"/>
      <c r="AHO339" s="15"/>
      <c r="AHP339" s="15"/>
      <c r="AHQ339" s="15"/>
      <c r="AHR339" s="15"/>
      <c r="AHS339" s="15"/>
      <c r="AHT339" s="15"/>
      <c r="AHU339" s="15"/>
      <c r="AHV339" s="15"/>
      <c r="AHW339" s="15"/>
      <c r="AHX339" s="15"/>
      <c r="AHY339" s="15"/>
      <c r="AHZ339" s="15"/>
      <c r="AIA339" s="15"/>
      <c r="AIB339" s="15"/>
      <c r="AIC339" s="15"/>
      <c r="AID339" s="15"/>
      <c r="AIE339" s="15"/>
      <c r="AIF339" s="15"/>
      <c r="AIG339" s="15"/>
      <c r="AIH339" s="15"/>
      <c r="AII339" s="15"/>
      <c r="AIJ339" s="15"/>
      <c r="AIK339" s="15"/>
      <c r="AIL339" s="15"/>
      <c r="AIM339" s="15"/>
      <c r="AIN339" s="15"/>
      <c r="AIO339" s="15"/>
      <c r="AIP339" s="15"/>
      <c r="AIQ339" s="15"/>
      <c r="AIR339" s="15"/>
      <c r="AIS339" s="15"/>
      <c r="AIT339" s="15"/>
      <c r="AIU339" s="15"/>
      <c r="AIV339" s="15"/>
      <c r="AIW339" s="15"/>
      <c r="AIX339" s="15"/>
      <c r="AIY339" s="15"/>
      <c r="AIZ339" s="15"/>
      <c r="AJA339" s="15"/>
      <c r="AJB339" s="15"/>
      <c r="AJC339" s="15"/>
      <c r="AJD339" s="15"/>
      <c r="AJE339" s="15"/>
      <c r="AJF339" s="15"/>
      <c r="AJG339" s="15"/>
      <c r="AJH339" s="15"/>
      <c r="AJI339" s="15"/>
      <c r="AJJ339" s="15"/>
      <c r="AJK339" s="15"/>
      <c r="AJL339" s="15"/>
      <c r="AJM339" s="15"/>
      <c r="AJN339" s="15"/>
      <c r="AJO339" s="15"/>
      <c r="AJP339" s="15"/>
      <c r="AJQ339" s="15"/>
      <c r="AJR339" s="15"/>
      <c r="AJS339" s="15"/>
      <c r="AJT339" s="15"/>
      <c r="AJU339" s="15"/>
      <c r="AJV339" s="15"/>
      <c r="AJW339" s="15"/>
      <c r="AJX339" s="15"/>
      <c r="AJY339" s="15"/>
      <c r="AJZ339" s="15"/>
      <c r="AKA339" s="15"/>
      <c r="AKB339" s="15"/>
      <c r="AKC339" s="15"/>
      <c r="AKD339" s="15"/>
      <c r="AKE339" s="15"/>
      <c r="AKF339" s="15"/>
      <c r="AKG339" s="15"/>
      <c r="AKH339" s="15"/>
      <c r="AKI339" s="15"/>
      <c r="AKJ339" s="15"/>
      <c r="AKK339" s="15"/>
      <c r="AKL339" s="15"/>
      <c r="AKM339" s="15"/>
      <c r="AKN339" s="15"/>
      <c r="AKO339" s="15"/>
      <c r="AKP339" s="15"/>
      <c r="AKQ339" s="15"/>
      <c r="AKR339" s="15"/>
      <c r="AKS339" s="15"/>
      <c r="AKT339" s="15"/>
      <c r="AKU339" s="15"/>
      <c r="AKV339" s="15"/>
      <c r="AKW339" s="15"/>
      <c r="AKX339" s="15"/>
      <c r="AKY339" s="15"/>
      <c r="AKZ339" s="15"/>
      <c r="ALA339" s="15"/>
      <c r="ALB339" s="15"/>
      <c r="ALC339" s="15"/>
      <c r="ALD339" s="15"/>
      <c r="ALE339" s="15"/>
      <c r="ALF339" s="15"/>
      <c r="ALG339" s="15"/>
      <c r="ALH339" s="15"/>
      <c r="ALI339" s="15"/>
      <c r="ALJ339" s="15"/>
      <c r="ALK339" s="15"/>
      <c r="ALL339" s="15"/>
      <c r="ALM339" s="15"/>
      <c r="ALN339" s="15"/>
      <c r="ALO339" s="15"/>
      <c r="ALP339" s="15"/>
      <c r="ALQ339" s="15"/>
      <c r="ALR339" s="15"/>
      <c r="ALS339" s="15"/>
      <c r="ALT339" s="15"/>
      <c r="ALU339" s="15"/>
      <c r="ALV339" s="15"/>
      <c r="ALW339" s="15"/>
      <c r="ALX339" s="11"/>
      <c r="ALY339" s="11"/>
      <c r="ALZ339" s="11"/>
      <c r="AMA339" s="11"/>
    </row>
    <row r="340" spans="1:1015" ht="12.75" customHeight="1">
      <c r="A340" s="9" t="s">
        <v>415</v>
      </c>
      <c r="B340" s="9" t="s">
        <v>415</v>
      </c>
      <c r="C340" s="9" t="s">
        <v>173</v>
      </c>
      <c r="D340" s="8"/>
      <c r="E340" s="9" t="s">
        <v>16</v>
      </c>
      <c r="F340" s="8" t="s">
        <v>17</v>
      </c>
      <c r="G340" s="8" t="s">
        <v>421</v>
      </c>
      <c r="H340" s="10">
        <v>993.6</v>
      </c>
      <c r="I340" s="10">
        <v>993.6</v>
      </c>
      <c r="J340" s="10">
        <v>1000</v>
      </c>
      <c r="K340" s="10">
        <v>1242</v>
      </c>
      <c r="L340" s="7">
        <v>1250</v>
      </c>
      <c r="M340" s="10">
        <f>L340</f>
        <v>1250</v>
      </c>
      <c r="N340" s="10">
        <f>M340</f>
        <v>1250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  <c r="AFS340" s="11"/>
      <c r="AFT340" s="11"/>
      <c r="AFU340" s="11"/>
      <c r="AFV340" s="11"/>
      <c r="AFW340" s="11"/>
      <c r="AFX340" s="11"/>
      <c r="AFY340" s="11"/>
      <c r="AFZ340" s="11"/>
      <c r="AGA340" s="11"/>
      <c r="AGB340" s="11"/>
      <c r="AGC340" s="11"/>
      <c r="AGD340" s="11"/>
      <c r="AGE340" s="11"/>
      <c r="AGF340" s="11"/>
      <c r="AGG340" s="11"/>
      <c r="AGH340" s="11"/>
      <c r="AGI340" s="11"/>
      <c r="AGJ340" s="11"/>
      <c r="AGK340" s="11"/>
      <c r="AGL340" s="11"/>
      <c r="AGM340" s="11"/>
      <c r="AGN340" s="11"/>
      <c r="AGO340" s="11"/>
      <c r="AGP340" s="11"/>
      <c r="AGQ340" s="11"/>
      <c r="AGR340" s="11"/>
      <c r="AGS340" s="11"/>
      <c r="AGT340" s="11"/>
      <c r="AGU340" s="11"/>
      <c r="AGV340" s="11"/>
      <c r="AGW340" s="11"/>
      <c r="AGX340" s="11"/>
      <c r="AGY340" s="11"/>
      <c r="AGZ340" s="11"/>
      <c r="AHA340" s="11"/>
      <c r="AHB340" s="11"/>
      <c r="AHC340" s="11"/>
      <c r="AHD340" s="11"/>
      <c r="AHE340" s="11"/>
      <c r="AHF340" s="11"/>
      <c r="AHG340" s="11"/>
      <c r="AHH340" s="11"/>
      <c r="AHI340" s="11"/>
      <c r="AHJ340" s="11"/>
      <c r="AHK340" s="11"/>
      <c r="AHL340" s="11"/>
      <c r="AHM340" s="11"/>
      <c r="AHN340" s="11"/>
      <c r="AHO340" s="11"/>
      <c r="AHP340" s="11"/>
      <c r="AHQ340" s="11"/>
      <c r="AHR340" s="11"/>
      <c r="AHS340" s="11"/>
      <c r="AHT340" s="11"/>
      <c r="AHU340" s="11"/>
      <c r="AHV340" s="11"/>
      <c r="AHW340" s="11"/>
      <c r="AHX340" s="11"/>
      <c r="AHY340" s="11"/>
      <c r="AHZ340" s="11"/>
      <c r="AIA340" s="11"/>
      <c r="AIB340" s="11"/>
      <c r="AIC340" s="11"/>
      <c r="AID340" s="11"/>
      <c r="AIE340" s="11"/>
      <c r="AIF340" s="11"/>
      <c r="AIG340" s="11"/>
      <c r="AIH340" s="11"/>
      <c r="AII340" s="11"/>
      <c r="AIJ340" s="11"/>
      <c r="AIK340" s="11"/>
      <c r="AIL340" s="11"/>
      <c r="AIM340" s="11"/>
      <c r="AIN340" s="11"/>
      <c r="AIO340" s="11"/>
      <c r="AIP340" s="11"/>
      <c r="AIQ340" s="11"/>
      <c r="AIR340" s="11"/>
      <c r="AIS340" s="11"/>
      <c r="AIT340" s="11"/>
      <c r="AIU340" s="11"/>
      <c r="AIV340" s="11"/>
      <c r="AIW340" s="11"/>
      <c r="AIX340" s="11"/>
      <c r="AIY340" s="11"/>
      <c r="AIZ340" s="11"/>
      <c r="AJA340" s="11"/>
      <c r="AJB340" s="11"/>
      <c r="AJC340" s="11"/>
      <c r="AJD340" s="11"/>
      <c r="AJE340" s="11"/>
      <c r="AJF340" s="11"/>
      <c r="AJG340" s="11"/>
      <c r="AJH340" s="11"/>
      <c r="AJI340" s="11"/>
      <c r="AJJ340" s="11"/>
      <c r="AJK340" s="11"/>
      <c r="AJL340" s="11"/>
      <c r="AJM340" s="11"/>
      <c r="AJN340" s="11"/>
      <c r="AJO340" s="11"/>
      <c r="AJP340" s="11"/>
      <c r="AJQ340" s="11"/>
      <c r="AJR340" s="11"/>
      <c r="AJS340" s="11"/>
      <c r="AJT340" s="11"/>
      <c r="AJU340" s="11"/>
      <c r="AJV340" s="11"/>
      <c r="AJW340" s="11"/>
      <c r="AJX340" s="11"/>
      <c r="AJY340" s="11"/>
      <c r="AJZ340" s="11"/>
      <c r="AKA340" s="11"/>
      <c r="AKB340" s="11"/>
      <c r="AKC340" s="11"/>
      <c r="AKD340" s="11"/>
      <c r="AKE340" s="11"/>
      <c r="AKF340" s="11"/>
      <c r="AKG340" s="11"/>
      <c r="AKH340" s="11"/>
      <c r="AKI340" s="11"/>
      <c r="AKJ340" s="11"/>
      <c r="AKK340" s="11"/>
      <c r="AKL340" s="11"/>
      <c r="AKM340" s="11"/>
      <c r="AKN340" s="11"/>
      <c r="AKO340" s="11"/>
      <c r="AKP340" s="11"/>
      <c r="AKQ340" s="11"/>
      <c r="AKR340" s="11"/>
      <c r="AKS340" s="11"/>
      <c r="AKT340" s="11"/>
      <c r="AKU340" s="11"/>
      <c r="AKV340" s="11"/>
      <c r="AKW340" s="11"/>
      <c r="AKX340" s="11"/>
      <c r="AKY340" s="11"/>
      <c r="AKZ340" s="11"/>
      <c r="ALA340" s="11"/>
      <c r="ALB340" s="11"/>
      <c r="ALC340" s="11"/>
      <c r="ALD340" s="11"/>
      <c r="ALE340" s="11"/>
      <c r="ALF340" s="11"/>
      <c r="ALG340" s="11"/>
      <c r="ALH340" s="11"/>
      <c r="ALI340" s="11"/>
      <c r="ALJ340" s="11"/>
      <c r="ALK340" s="11"/>
      <c r="ALL340" s="11"/>
      <c r="ALM340" s="11"/>
      <c r="ALN340" s="11"/>
      <c r="ALO340" s="11"/>
      <c r="ALP340" s="11"/>
      <c r="ALQ340" s="11"/>
      <c r="ALR340" s="11"/>
      <c r="ALS340" s="11"/>
      <c r="ALT340" s="11"/>
      <c r="ALU340" s="11"/>
      <c r="ALV340" s="11"/>
      <c r="ALW340" s="11"/>
      <c r="ALX340" s="11"/>
      <c r="ALY340" s="11"/>
      <c r="ALZ340" s="11"/>
      <c r="AMA340" s="11"/>
    </row>
    <row r="341" spans="1:1015" ht="12.75" customHeight="1">
      <c r="A341" s="9" t="s">
        <v>415</v>
      </c>
      <c r="B341" s="9" t="s">
        <v>415</v>
      </c>
      <c r="C341" s="9" t="s">
        <v>210</v>
      </c>
      <c r="D341" s="8"/>
      <c r="E341" s="9" t="s">
        <v>16</v>
      </c>
      <c r="F341" s="8" t="s">
        <v>17</v>
      </c>
      <c r="G341" s="8" t="s">
        <v>422</v>
      </c>
      <c r="H341" s="10">
        <v>2815.76</v>
      </c>
      <c r="I341" s="10">
        <v>2552</v>
      </c>
      <c r="J341" s="10">
        <v>3165</v>
      </c>
      <c r="K341" s="10">
        <v>2815.76</v>
      </c>
      <c r="L341" s="7">
        <v>2800</v>
      </c>
      <c r="M341" s="10">
        <f>L341</f>
        <v>2800</v>
      </c>
      <c r="N341" s="10">
        <f>M341</f>
        <v>2800</v>
      </c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  <c r="AFS341" s="11"/>
      <c r="AFT341" s="11"/>
      <c r="AFU341" s="11"/>
      <c r="AFV341" s="11"/>
      <c r="AFW341" s="11"/>
      <c r="AFX341" s="11"/>
      <c r="AFY341" s="11"/>
      <c r="AFZ341" s="11"/>
      <c r="AGA341" s="11"/>
      <c r="AGB341" s="11"/>
      <c r="AGC341" s="11"/>
      <c r="AGD341" s="11"/>
      <c r="AGE341" s="11"/>
      <c r="AGF341" s="11"/>
      <c r="AGG341" s="11"/>
      <c r="AGH341" s="11"/>
      <c r="AGI341" s="11"/>
      <c r="AGJ341" s="11"/>
      <c r="AGK341" s="11"/>
      <c r="AGL341" s="11"/>
      <c r="AGM341" s="11"/>
      <c r="AGN341" s="11"/>
      <c r="AGO341" s="11"/>
      <c r="AGP341" s="11"/>
      <c r="AGQ341" s="11"/>
      <c r="AGR341" s="11"/>
      <c r="AGS341" s="11"/>
      <c r="AGT341" s="11"/>
      <c r="AGU341" s="11"/>
      <c r="AGV341" s="11"/>
      <c r="AGW341" s="11"/>
      <c r="AGX341" s="11"/>
      <c r="AGY341" s="11"/>
      <c r="AGZ341" s="11"/>
      <c r="AHA341" s="11"/>
      <c r="AHB341" s="11"/>
      <c r="AHC341" s="11"/>
      <c r="AHD341" s="11"/>
      <c r="AHE341" s="11"/>
      <c r="AHF341" s="11"/>
      <c r="AHG341" s="11"/>
      <c r="AHH341" s="11"/>
      <c r="AHI341" s="11"/>
      <c r="AHJ341" s="11"/>
      <c r="AHK341" s="11"/>
      <c r="AHL341" s="11"/>
      <c r="AHM341" s="11"/>
      <c r="AHN341" s="11"/>
      <c r="AHO341" s="11"/>
      <c r="AHP341" s="11"/>
      <c r="AHQ341" s="11"/>
      <c r="AHR341" s="11"/>
      <c r="AHS341" s="11"/>
      <c r="AHT341" s="11"/>
      <c r="AHU341" s="11"/>
      <c r="AHV341" s="11"/>
      <c r="AHW341" s="11"/>
      <c r="AHX341" s="11"/>
      <c r="AHY341" s="11"/>
      <c r="AHZ341" s="11"/>
      <c r="AIA341" s="11"/>
      <c r="AIB341" s="11"/>
      <c r="AIC341" s="11"/>
      <c r="AID341" s="11"/>
      <c r="AIE341" s="11"/>
      <c r="AIF341" s="11"/>
      <c r="AIG341" s="11"/>
      <c r="AIH341" s="11"/>
      <c r="AII341" s="11"/>
      <c r="AIJ341" s="11"/>
      <c r="AIK341" s="11"/>
      <c r="AIL341" s="11"/>
      <c r="AIM341" s="11"/>
      <c r="AIN341" s="11"/>
      <c r="AIO341" s="11"/>
      <c r="AIP341" s="11"/>
      <c r="AIQ341" s="11"/>
      <c r="AIR341" s="11"/>
      <c r="AIS341" s="11"/>
      <c r="AIT341" s="11"/>
      <c r="AIU341" s="11"/>
      <c r="AIV341" s="11"/>
      <c r="AIW341" s="11"/>
      <c r="AIX341" s="11"/>
      <c r="AIY341" s="11"/>
      <c r="AIZ341" s="11"/>
      <c r="AJA341" s="11"/>
      <c r="AJB341" s="11"/>
      <c r="AJC341" s="11"/>
      <c r="AJD341" s="11"/>
      <c r="AJE341" s="11"/>
      <c r="AJF341" s="11"/>
      <c r="AJG341" s="11"/>
      <c r="AJH341" s="11"/>
      <c r="AJI341" s="11"/>
      <c r="AJJ341" s="11"/>
      <c r="AJK341" s="11"/>
      <c r="AJL341" s="11"/>
      <c r="AJM341" s="11"/>
      <c r="AJN341" s="11"/>
      <c r="AJO341" s="11"/>
      <c r="AJP341" s="11"/>
      <c r="AJQ341" s="11"/>
      <c r="AJR341" s="11"/>
      <c r="AJS341" s="11"/>
      <c r="AJT341" s="11"/>
      <c r="AJU341" s="11"/>
      <c r="AJV341" s="11"/>
      <c r="AJW341" s="11"/>
      <c r="AJX341" s="11"/>
      <c r="AJY341" s="11"/>
      <c r="AJZ341" s="11"/>
      <c r="AKA341" s="11"/>
      <c r="AKB341" s="11"/>
      <c r="AKC341" s="11"/>
      <c r="AKD341" s="11"/>
      <c r="AKE341" s="11"/>
      <c r="AKF341" s="11"/>
      <c r="AKG341" s="11"/>
      <c r="AKH341" s="11"/>
      <c r="AKI341" s="11"/>
      <c r="AKJ341" s="11"/>
      <c r="AKK341" s="11"/>
      <c r="AKL341" s="11"/>
      <c r="AKM341" s="11"/>
      <c r="AKN341" s="11"/>
      <c r="AKO341" s="11"/>
      <c r="AKP341" s="11"/>
      <c r="AKQ341" s="11"/>
      <c r="AKR341" s="11"/>
      <c r="AKS341" s="11"/>
      <c r="AKT341" s="11"/>
      <c r="AKU341" s="11"/>
      <c r="AKV341" s="11"/>
      <c r="AKW341" s="11"/>
      <c r="AKX341" s="11"/>
      <c r="AKY341" s="11"/>
      <c r="AKZ341" s="11"/>
      <c r="ALA341" s="11"/>
      <c r="ALB341" s="11"/>
      <c r="ALC341" s="11"/>
      <c r="ALD341" s="11"/>
      <c r="ALE341" s="11"/>
      <c r="ALF341" s="11"/>
      <c r="ALG341" s="11"/>
      <c r="ALH341" s="11"/>
      <c r="ALI341" s="11"/>
      <c r="ALJ341" s="11"/>
      <c r="ALK341" s="11"/>
      <c r="ALL341" s="11"/>
      <c r="ALM341" s="11"/>
      <c r="ALN341" s="11"/>
      <c r="ALO341" s="11"/>
      <c r="ALP341" s="11"/>
      <c r="ALQ341" s="11"/>
      <c r="ALR341" s="11"/>
      <c r="ALS341" s="11"/>
      <c r="ALT341" s="11"/>
      <c r="ALU341" s="11"/>
      <c r="ALV341" s="11"/>
      <c r="ALW341" s="11"/>
      <c r="ALX341" s="11"/>
      <c r="ALY341" s="11"/>
      <c r="ALZ341" s="11"/>
      <c r="AMA341" s="11"/>
    </row>
    <row r="342" spans="1:1015" ht="12.75" customHeight="1">
      <c r="A342" s="12" t="s">
        <v>423</v>
      </c>
      <c r="B342" s="12"/>
      <c r="C342" s="12"/>
      <c r="D342" s="12"/>
      <c r="E342" s="13" t="s">
        <v>31</v>
      </c>
      <c r="F342" s="13"/>
      <c r="G342" s="12" t="s">
        <v>424</v>
      </c>
      <c r="H342" s="14">
        <f t="shared" ref="H342:N342" si="52">SUM(H340:H341)</f>
        <v>3809.36</v>
      </c>
      <c r="I342" s="14">
        <f t="shared" si="52"/>
        <v>3545.6</v>
      </c>
      <c r="J342" s="14">
        <f t="shared" si="52"/>
        <v>4165</v>
      </c>
      <c r="K342" s="14">
        <f t="shared" si="52"/>
        <v>4057.76</v>
      </c>
      <c r="L342" s="3">
        <f t="shared" si="52"/>
        <v>4050</v>
      </c>
      <c r="M342" s="14">
        <f t="shared" si="52"/>
        <v>4050</v>
      </c>
      <c r="N342" s="14">
        <f t="shared" si="52"/>
        <v>4050</v>
      </c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  <c r="IW342" s="15"/>
      <c r="IX342" s="15"/>
      <c r="IY342" s="15"/>
      <c r="IZ342" s="15"/>
      <c r="JA342" s="15"/>
      <c r="JB342" s="15"/>
      <c r="JC342" s="15"/>
      <c r="JD342" s="15"/>
      <c r="JE342" s="15"/>
      <c r="JF342" s="15"/>
      <c r="JG342" s="15"/>
      <c r="JH342" s="15"/>
      <c r="JI342" s="15"/>
      <c r="JJ342" s="15"/>
      <c r="JK342" s="15"/>
      <c r="JL342" s="15"/>
      <c r="JM342" s="15"/>
      <c r="JN342" s="15"/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5"/>
      <c r="KB342" s="15"/>
      <c r="KC342" s="15"/>
      <c r="KD342" s="15"/>
      <c r="KE342" s="15"/>
      <c r="KF342" s="15"/>
      <c r="KG342" s="15"/>
      <c r="KH342" s="15"/>
      <c r="KI342" s="15"/>
      <c r="KJ342" s="15"/>
      <c r="KK342" s="15"/>
      <c r="KL342" s="15"/>
      <c r="KM342" s="15"/>
      <c r="KN342" s="15"/>
      <c r="KO342" s="15"/>
      <c r="KP342" s="15"/>
      <c r="KQ342" s="15"/>
      <c r="KR342" s="15"/>
      <c r="KS342" s="15"/>
      <c r="KT342" s="15"/>
      <c r="KU342" s="15"/>
      <c r="KV342" s="15"/>
      <c r="KW342" s="15"/>
      <c r="KX342" s="15"/>
      <c r="KY342" s="15"/>
      <c r="KZ342" s="15"/>
      <c r="LA342" s="15"/>
      <c r="LB342" s="15"/>
      <c r="LC342" s="15"/>
      <c r="LD342" s="15"/>
      <c r="LE342" s="15"/>
      <c r="LF342" s="15"/>
      <c r="LG342" s="15"/>
      <c r="LH342" s="15"/>
      <c r="LI342" s="15"/>
      <c r="LJ342" s="15"/>
      <c r="LK342" s="15"/>
      <c r="LL342" s="15"/>
      <c r="LM342" s="15"/>
      <c r="LN342" s="15"/>
      <c r="LO342" s="15"/>
      <c r="LP342" s="15"/>
      <c r="LQ342" s="15"/>
      <c r="LR342" s="15"/>
      <c r="LS342" s="15"/>
      <c r="LT342" s="15"/>
      <c r="LU342" s="15"/>
      <c r="LV342" s="15"/>
      <c r="LW342" s="15"/>
      <c r="LX342" s="15"/>
      <c r="LY342" s="15"/>
      <c r="LZ342" s="15"/>
      <c r="MA342" s="15"/>
      <c r="MB342" s="15"/>
      <c r="MC342" s="15"/>
      <c r="MD342" s="15"/>
      <c r="ME342" s="15"/>
      <c r="MF342" s="15"/>
      <c r="MG342" s="15"/>
      <c r="MH342" s="15"/>
      <c r="MI342" s="15"/>
      <c r="MJ342" s="15"/>
      <c r="MK342" s="15"/>
      <c r="ML342" s="15"/>
      <c r="MM342" s="15"/>
      <c r="MN342" s="15"/>
      <c r="MO342" s="15"/>
      <c r="MP342" s="15"/>
      <c r="MQ342" s="15"/>
      <c r="MR342" s="15"/>
      <c r="MS342" s="15"/>
      <c r="MT342" s="15"/>
      <c r="MU342" s="15"/>
      <c r="MV342" s="15"/>
      <c r="MW342" s="15"/>
      <c r="MX342" s="15"/>
      <c r="MY342" s="15"/>
      <c r="MZ342" s="15"/>
      <c r="NA342" s="15"/>
      <c r="NB342" s="15"/>
      <c r="NC342" s="15"/>
      <c r="ND342" s="15"/>
      <c r="NE342" s="15"/>
      <c r="NF342" s="15"/>
      <c r="NG342" s="15"/>
      <c r="NH342" s="15"/>
      <c r="NI342" s="15"/>
      <c r="NJ342" s="15"/>
      <c r="NK342" s="15"/>
      <c r="NL342" s="15"/>
      <c r="NM342" s="15"/>
      <c r="NN342" s="15"/>
      <c r="NO342" s="15"/>
      <c r="NP342" s="15"/>
      <c r="NQ342" s="15"/>
      <c r="NR342" s="15"/>
      <c r="NS342" s="15"/>
      <c r="NT342" s="15"/>
      <c r="NU342" s="15"/>
      <c r="NV342" s="15"/>
      <c r="NW342" s="15"/>
      <c r="NX342" s="15"/>
      <c r="NY342" s="15"/>
      <c r="NZ342" s="15"/>
      <c r="OA342" s="15"/>
      <c r="OB342" s="15"/>
      <c r="OC342" s="15"/>
      <c r="OD342" s="15"/>
      <c r="OE342" s="15"/>
      <c r="OF342" s="15"/>
      <c r="OG342" s="15"/>
      <c r="OH342" s="15"/>
      <c r="OI342" s="15"/>
      <c r="OJ342" s="15"/>
      <c r="OK342" s="15"/>
      <c r="OL342" s="15"/>
      <c r="OM342" s="15"/>
      <c r="ON342" s="15"/>
      <c r="OO342" s="15"/>
      <c r="OP342" s="15"/>
      <c r="OQ342" s="15"/>
      <c r="OR342" s="15"/>
      <c r="OS342" s="15"/>
      <c r="OT342" s="15"/>
      <c r="OU342" s="15"/>
      <c r="OV342" s="15"/>
      <c r="OW342" s="15"/>
      <c r="OX342" s="15"/>
      <c r="OY342" s="15"/>
      <c r="OZ342" s="15"/>
      <c r="PA342" s="15"/>
      <c r="PB342" s="15"/>
      <c r="PC342" s="15"/>
      <c r="PD342" s="15"/>
      <c r="PE342" s="15"/>
      <c r="PF342" s="15"/>
      <c r="PG342" s="15"/>
      <c r="PH342" s="15"/>
      <c r="PI342" s="15"/>
      <c r="PJ342" s="15"/>
      <c r="PK342" s="15"/>
      <c r="PL342" s="15"/>
      <c r="PM342" s="15"/>
      <c r="PN342" s="15"/>
      <c r="PO342" s="15"/>
      <c r="PP342" s="15"/>
      <c r="PQ342" s="15"/>
      <c r="PR342" s="15"/>
      <c r="PS342" s="15"/>
      <c r="PT342" s="15"/>
      <c r="PU342" s="15"/>
      <c r="PV342" s="15"/>
      <c r="PW342" s="15"/>
      <c r="PX342" s="15"/>
      <c r="PY342" s="15"/>
      <c r="PZ342" s="15"/>
      <c r="QA342" s="15"/>
      <c r="QB342" s="15"/>
      <c r="QC342" s="15"/>
      <c r="QD342" s="15"/>
      <c r="QE342" s="15"/>
      <c r="QF342" s="15"/>
      <c r="QG342" s="15"/>
      <c r="QH342" s="15"/>
      <c r="QI342" s="15"/>
      <c r="QJ342" s="15"/>
      <c r="QK342" s="15"/>
      <c r="QL342" s="15"/>
      <c r="QM342" s="15"/>
      <c r="QN342" s="15"/>
      <c r="QO342" s="15"/>
      <c r="QP342" s="15"/>
      <c r="QQ342" s="15"/>
      <c r="QR342" s="15"/>
      <c r="QS342" s="15"/>
      <c r="QT342" s="15"/>
      <c r="QU342" s="15"/>
      <c r="QV342" s="15"/>
      <c r="QW342" s="15"/>
      <c r="QX342" s="15"/>
      <c r="QY342" s="15"/>
      <c r="QZ342" s="15"/>
      <c r="RA342" s="15"/>
      <c r="RB342" s="15"/>
      <c r="RC342" s="15"/>
      <c r="RD342" s="15"/>
      <c r="RE342" s="15"/>
      <c r="RF342" s="15"/>
      <c r="RG342" s="15"/>
      <c r="RH342" s="15"/>
      <c r="RI342" s="15"/>
      <c r="RJ342" s="15"/>
      <c r="RK342" s="15"/>
      <c r="RL342" s="15"/>
      <c r="RM342" s="15"/>
      <c r="RN342" s="15"/>
      <c r="RO342" s="15"/>
      <c r="RP342" s="15"/>
      <c r="RQ342" s="15"/>
      <c r="RR342" s="15"/>
      <c r="RS342" s="15"/>
      <c r="RT342" s="15"/>
      <c r="RU342" s="15"/>
      <c r="RV342" s="15"/>
      <c r="RW342" s="15"/>
      <c r="RX342" s="15"/>
      <c r="RY342" s="15"/>
      <c r="RZ342" s="15"/>
      <c r="SA342" s="15"/>
      <c r="SB342" s="15"/>
      <c r="SC342" s="15"/>
      <c r="SD342" s="15"/>
      <c r="SE342" s="15"/>
      <c r="SF342" s="15"/>
      <c r="SG342" s="15"/>
      <c r="SH342" s="15"/>
      <c r="SI342" s="15"/>
      <c r="SJ342" s="15"/>
      <c r="SK342" s="15"/>
      <c r="SL342" s="15"/>
      <c r="SM342" s="15"/>
      <c r="SN342" s="15"/>
      <c r="SO342" s="15"/>
      <c r="SP342" s="15"/>
      <c r="SQ342" s="15"/>
      <c r="SR342" s="15"/>
      <c r="SS342" s="15"/>
      <c r="ST342" s="15"/>
      <c r="SU342" s="15"/>
      <c r="SV342" s="15"/>
      <c r="SW342" s="15"/>
      <c r="SX342" s="15"/>
      <c r="SY342" s="15"/>
      <c r="SZ342" s="15"/>
      <c r="TA342" s="15"/>
      <c r="TB342" s="15"/>
      <c r="TC342" s="15"/>
      <c r="TD342" s="15"/>
      <c r="TE342" s="15"/>
      <c r="TF342" s="15"/>
      <c r="TG342" s="15"/>
      <c r="TH342" s="15"/>
      <c r="TI342" s="15"/>
      <c r="TJ342" s="15"/>
      <c r="TK342" s="15"/>
      <c r="TL342" s="15"/>
      <c r="TM342" s="15"/>
      <c r="TN342" s="15"/>
      <c r="TO342" s="15"/>
      <c r="TP342" s="15"/>
      <c r="TQ342" s="15"/>
      <c r="TR342" s="15"/>
      <c r="TS342" s="15"/>
      <c r="TT342" s="15"/>
      <c r="TU342" s="15"/>
      <c r="TV342" s="15"/>
      <c r="TW342" s="15"/>
      <c r="TX342" s="15"/>
      <c r="TY342" s="15"/>
      <c r="TZ342" s="15"/>
      <c r="UA342" s="15"/>
      <c r="UB342" s="15"/>
      <c r="UC342" s="15"/>
      <c r="UD342" s="15"/>
      <c r="UE342" s="15"/>
      <c r="UF342" s="15"/>
      <c r="UG342" s="15"/>
      <c r="UH342" s="15"/>
      <c r="UI342" s="15"/>
      <c r="UJ342" s="15"/>
      <c r="UK342" s="15"/>
      <c r="UL342" s="15"/>
      <c r="UM342" s="15"/>
      <c r="UN342" s="15"/>
      <c r="UO342" s="15"/>
      <c r="UP342" s="15"/>
      <c r="UQ342" s="15"/>
      <c r="UR342" s="15"/>
      <c r="US342" s="15"/>
      <c r="UT342" s="15"/>
      <c r="UU342" s="15"/>
      <c r="UV342" s="15"/>
      <c r="UW342" s="15"/>
      <c r="UX342" s="15"/>
      <c r="UY342" s="15"/>
      <c r="UZ342" s="15"/>
      <c r="VA342" s="15"/>
      <c r="VB342" s="15"/>
      <c r="VC342" s="15"/>
      <c r="VD342" s="15"/>
      <c r="VE342" s="15"/>
      <c r="VF342" s="15"/>
      <c r="VG342" s="15"/>
      <c r="VH342" s="15"/>
      <c r="VI342" s="15"/>
      <c r="VJ342" s="15"/>
      <c r="VK342" s="15"/>
      <c r="VL342" s="15"/>
      <c r="VM342" s="15"/>
      <c r="VN342" s="15"/>
      <c r="VO342" s="15"/>
      <c r="VP342" s="15"/>
      <c r="VQ342" s="15"/>
      <c r="VR342" s="15"/>
      <c r="VS342" s="15"/>
      <c r="VT342" s="15"/>
      <c r="VU342" s="15"/>
      <c r="VV342" s="15"/>
      <c r="VW342" s="15"/>
      <c r="VX342" s="15"/>
      <c r="VY342" s="15"/>
      <c r="VZ342" s="15"/>
      <c r="WA342" s="15"/>
      <c r="WB342" s="15"/>
      <c r="WC342" s="15"/>
      <c r="WD342" s="15"/>
      <c r="WE342" s="15"/>
      <c r="WF342" s="15"/>
      <c r="WG342" s="15"/>
      <c r="WH342" s="15"/>
      <c r="WI342" s="15"/>
      <c r="WJ342" s="15"/>
      <c r="WK342" s="15"/>
      <c r="WL342" s="15"/>
      <c r="WM342" s="15"/>
      <c r="WN342" s="15"/>
      <c r="WO342" s="15"/>
      <c r="WP342" s="15"/>
      <c r="WQ342" s="15"/>
      <c r="WR342" s="15"/>
      <c r="WS342" s="15"/>
      <c r="WT342" s="15"/>
      <c r="WU342" s="15"/>
      <c r="WV342" s="15"/>
      <c r="WW342" s="15"/>
      <c r="WX342" s="15"/>
      <c r="WY342" s="15"/>
      <c r="WZ342" s="15"/>
      <c r="XA342" s="15"/>
      <c r="XB342" s="15"/>
      <c r="XC342" s="15"/>
      <c r="XD342" s="15"/>
      <c r="XE342" s="15"/>
      <c r="XF342" s="15"/>
      <c r="XG342" s="15"/>
      <c r="XH342" s="15"/>
      <c r="XI342" s="15"/>
      <c r="XJ342" s="15"/>
      <c r="XK342" s="15"/>
      <c r="XL342" s="15"/>
      <c r="XM342" s="15"/>
      <c r="XN342" s="15"/>
      <c r="XO342" s="15"/>
      <c r="XP342" s="15"/>
      <c r="XQ342" s="15"/>
      <c r="XR342" s="15"/>
      <c r="XS342" s="15"/>
      <c r="XT342" s="15"/>
      <c r="XU342" s="15"/>
      <c r="XV342" s="15"/>
      <c r="XW342" s="15"/>
      <c r="XX342" s="15"/>
      <c r="XY342" s="15"/>
      <c r="XZ342" s="15"/>
      <c r="YA342" s="15"/>
      <c r="YB342" s="15"/>
      <c r="YC342" s="15"/>
      <c r="YD342" s="15"/>
      <c r="YE342" s="15"/>
      <c r="YF342" s="15"/>
      <c r="YG342" s="15"/>
      <c r="YH342" s="15"/>
      <c r="YI342" s="15"/>
      <c r="YJ342" s="15"/>
      <c r="YK342" s="15"/>
      <c r="YL342" s="15"/>
      <c r="YM342" s="15"/>
      <c r="YN342" s="15"/>
      <c r="YO342" s="15"/>
      <c r="YP342" s="15"/>
      <c r="YQ342" s="15"/>
      <c r="YR342" s="15"/>
      <c r="YS342" s="15"/>
      <c r="YT342" s="15"/>
      <c r="YU342" s="15"/>
      <c r="YV342" s="15"/>
      <c r="YW342" s="15"/>
      <c r="YX342" s="15"/>
      <c r="YY342" s="15"/>
      <c r="YZ342" s="15"/>
      <c r="ZA342" s="15"/>
      <c r="ZB342" s="15"/>
      <c r="ZC342" s="15"/>
      <c r="ZD342" s="15"/>
      <c r="ZE342" s="15"/>
      <c r="ZF342" s="15"/>
      <c r="ZG342" s="15"/>
      <c r="ZH342" s="15"/>
      <c r="ZI342" s="15"/>
      <c r="ZJ342" s="15"/>
      <c r="ZK342" s="15"/>
      <c r="ZL342" s="15"/>
      <c r="ZM342" s="15"/>
      <c r="ZN342" s="15"/>
      <c r="ZO342" s="15"/>
      <c r="ZP342" s="15"/>
      <c r="ZQ342" s="15"/>
      <c r="ZR342" s="15"/>
      <c r="ZS342" s="15"/>
      <c r="ZT342" s="15"/>
      <c r="ZU342" s="15"/>
      <c r="ZV342" s="15"/>
      <c r="ZW342" s="15"/>
      <c r="ZX342" s="15"/>
      <c r="ZY342" s="15"/>
      <c r="ZZ342" s="15"/>
      <c r="AAA342" s="15"/>
      <c r="AAB342" s="15"/>
      <c r="AAC342" s="15"/>
      <c r="AAD342" s="15"/>
      <c r="AAE342" s="15"/>
      <c r="AAF342" s="15"/>
      <c r="AAG342" s="15"/>
      <c r="AAH342" s="15"/>
      <c r="AAI342" s="15"/>
      <c r="AAJ342" s="15"/>
      <c r="AAK342" s="15"/>
      <c r="AAL342" s="15"/>
      <c r="AAM342" s="15"/>
      <c r="AAN342" s="15"/>
      <c r="AAO342" s="15"/>
      <c r="AAP342" s="15"/>
      <c r="AAQ342" s="15"/>
      <c r="AAR342" s="15"/>
      <c r="AAS342" s="15"/>
      <c r="AAT342" s="15"/>
      <c r="AAU342" s="15"/>
      <c r="AAV342" s="15"/>
      <c r="AAW342" s="15"/>
      <c r="AAX342" s="15"/>
      <c r="AAY342" s="15"/>
      <c r="AAZ342" s="15"/>
      <c r="ABA342" s="15"/>
      <c r="ABB342" s="15"/>
      <c r="ABC342" s="15"/>
      <c r="ABD342" s="15"/>
      <c r="ABE342" s="15"/>
      <c r="ABF342" s="15"/>
      <c r="ABG342" s="15"/>
      <c r="ABH342" s="15"/>
      <c r="ABI342" s="15"/>
      <c r="ABJ342" s="15"/>
      <c r="ABK342" s="15"/>
      <c r="ABL342" s="15"/>
      <c r="ABM342" s="15"/>
      <c r="ABN342" s="15"/>
      <c r="ABO342" s="15"/>
      <c r="ABP342" s="15"/>
      <c r="ABQ342" s="15"/>
      <c r="ABR342" s="15"/>
      <c r="ABS342" s="15"/>
      <c r="ABT342" s="15"/>
      <c r="ABU342" s="15"/>
      <c r="ABV342" s="15"/>
      <c r="ABW342" s="15"/>
      <c r="ABX342" s="15"/>
      <c r="ABY342" s="15"/>
      <c r="ABZ342" s="15"/>
      <c r="ACA342" s="15"/>
      <c r="ACB342" s="15"/>
      <c r="ACC342" s="15"/>
      <c r="ACD342" s="15"/>
      <c r="ACE342" s="15"/>
      <c r="ACF342" s="15"/>
      <c r="ACG342" s="15"/>
      <c r="ACH342" s="15"/>
      <c r="ACI342" s="15"/>
      <c r="ACJ342" s="15"/>
      <c r="ACK342" s="15"/>
      <c r="ACL342" s="15"/>
      <c r="ACM342" s="15"/>
      <c r="ACN342" s="15"/>
      <c r="ACO342" s="15"/>
      <c r="ACP342" s="15"/>
      <c r="ACQ342" s="15"/>
      <c r="ACR342" s="15"/>
      <c r="ACS342" s="15"/>
      <c r="ACT342" s="15"/>
      <c r="ACU342" s="15"/>
      <c r="ACV342" s="15"/>
      <c r="ACW342" s="15"/>
      <c r="ACX342" s="15"/>
      <c r="ACY342" s="15"/>
      <c r="ACZ342" s="15"/>
      <c r="ADA342" s="15"/>
      <c r="ADB342" s="15"/>
      <c r="ADC342" s="15"/>
      <c r="ADD342" s="15"/>
      <c r="ADE342" s="15"/>
      <c r="ADF342" s="15"/>
      <c r="ADG342" s="15"/>
      <c r="ADH342" s="15"/>
      <c r="ADI342" s="15"/>
      <c r="ADJ342" s="15"/>
      <c r="ADK342" s="15"/>
      <c r="ADL342" s="15"/>
      <c r="ADM342" s="15"/>
      <c r="ADN342" s="15"/>
      <c r="ADO342" s="15"/>
      <c r="ADP342" s="15"/>
      <c r="ADQ342" s="15"/>
      <c r="ADR342" s="15"/>
      <c r="ADS342" s="15"/>
      <c r="ADT342" s="15"/>
      <c r="ADU342" s="15"/>
      <c r="ADV342" s="15"/>
      <c r="ADW342" s="15"/>
      <c r="ADX342" s="15"/>
      <c r="ADY342" s="15"/>
      <c r="ADZ342" s="15"/>
      <c r="AEA342" s="15"/>
      <c r="AEB342" s="15"/>
      <c r="AEC342" s="15"/>
      <c r="AED342" s="15"/>
      <c r="AEE342" s="15"/>
      <c r="AEF342" s="15"/>
      <c r="AEG342" s="15"/>
      <c r="AEH342" s="15"/>
      <c r="AEI342" s="15"/>
      <c r="AEJ342" s="15"/>
      <c r="AEK342" s="15"/>
      <c r="AEL342" s="15"/>
      <c r="AEM342" s="15"/>
      <c r="AEN342" s="15"/>
      <c r="AEO342" s="15"/>
      <c r="AEP342" s="15"/>
      <c r="AEQ342" s="15"/>
      <c r="AER342" s="15"/>
      <c r="AES342" s="15"/>
      <c r="AET342" s="15"/>
      <c r="AEU342" s="15"/>
      <c r="AEV342" s="15"/>
      <c r="AEW342" s="15"/>
      <c r="AEX342" s="15"/>
      <c r="AEY342" s="15"/>
      <c r="AEZ342" s="15"/>
      <c r="AFA342" s="15"/>
      <c r="AFB342" s="15"/>
      <c r="AFC342" s="15"/>
      <c r="AFD342" s="15"/>
      <c r="AFE342" s="15"/>
      <c r="AFF342" s="15"/>
      <c r="AFG342" s="15"/>
      <c r="AFH342" s="15"/>
      <c r="AFI342" s="15"/>
      <c r="AFJ342" s="15"/>
      <c r="AFK342" s="15"/>
      <c r="AFL342" s="15"/>
      <c r="AFM342" s="15"/>
      <c r="AFN342" s="15"/>
      <c r="AFO342" s="15"/>
      <c r="AFP342" s="15"/>
      <c r="AFQ342" s="15"/>
      <c r="AFR342" s="15"/>
      <c r="AFS342" s="15"/>
      <c r="AFT342" s="15"/>
      <c r="AFU342" s="15"/>
      <c r="AFV342" s="15"/>
      <c r="AFW342" s="15"/>
      <c r="AFX342" s="15"/>
      <c r="AFY342" s="15"/>
      <c r="AFZ342" s="15"/>
      <c r="AGA342" s="15"/>
      <c r="AGB342" s="15"/>
      <c r="AGC342" s="15"/>
      <c r="AGD342" s="15"/>
      <c r="AGE342" s="15"/>
      <c r="AGF342" s="15"/>
      <c r="AGG342" s="15"/>
      <c r="AGH342" s="15"/>
      <c r="AGI342" s="15"/>
      <c r="AGJ342" s="15"/>
      <c r="AGK342" s="15"/>
      <c r="AGL342" s="15"/>
      <c r="AGM342" s="15"/>
      <c r="AGN342" s="15"/>
      <c r="AGO342" s="15"/>
      <c r="AGP342" s="15"/>
      <c r="AGQ342" s="15"/>
      <c r="AGR342" s="15"/>
      <c r="AGS342" s="15"/>
      <c r="AGT342" s="15"/>
      <c r="AGU342" s="15"/>
      <c r="AGV342" s="15"/>
      <c r="AGW342" s="15"/>
      <c r="AGX342" s="15"/>
      <c r="AGY342" s="15"/>
      <c r="AGZ342" s="15"/>
      <c r="AHA342" s="15"/>
      <c r="AHB342" s="15"/>
      <c r="AHC342" s="15"/>
      <c r="AHD342" s="15"/>
      <c r="AHE342" s="15"/>
      <c r="AHF342" s="15"/>
      <c r="AHG342" s="15"/>
      <c r="AHH342" s="15"/>
      <c r="AHI342" s="15"/>
      <c r="AHJ342" s="15"/>
      <c r="AHK342" s="15"/>
      <c r="AHL342" s="15"/>
      <c r="AHM342" s="15"/>
      <c r="AHN342" s="15"/>
      <c r="AHO342" s="15"/>
      <c r="AHP342" s="15"/>
      <c r="AHQ342" s="15"/>
      <c r="AHR342" s="15"/>
      <c r="AHS342" s="15"/>
      <c r="AHT342" s="15"/>
      <c r="AHU342" s="15"/>
      <c r="AHV342" s="15"/>
      <c r="AHW342" s="15"/>
      <c r="AHX342" s="15"/>
      <c r="AHY342" s="15"/>
      <c r="AHZ342" s="15"/>
      <c r="AIA342" s="15"/>
      <c r="AIB342" s="15"/>
      <c r="AIC342" s="15"/>
      <c r="AID342" s="15"/>
      <c r="AIE342" s="15"/>
      <c r="AIF342" s="15"/>
      <c r="AIG342" s="15"/>
      <c r="AIH342" s="15"/>
      <c r="AII342" s="15"/>
      <c r="AIJ342" s="15"/>
      <c r="AIK342" s="15"/>
      <c r="AIL342" s="15"/>
      <c r="AIM342" s="15"/>
      <c r="AIN342" s="15"/>
      <c r="AIO342" s="15"/>
      <c r="AIP342" s="15"/>
      <c r="AIQ342" s="15"/>
      <c r="AIR342" s="15"/>
      <c r="AIS342" s="15"/>
      <c r="AIT342" s="15"/>
      <c r="AIU342" s="15"/>
      <c r="AIV342" s="15"/>
      <c r="AIW342" s="15"/>
      <c r="AIX342" s="15"/>
      <c r="AIY342" s="15"/>
      <c r="AIZ342" s="15"/>
      <c r="AJA342" s="15"/>
      <c r="AJB342" s="15"/>
      <c r="AJC342" s="15"/>
      <c r="AJD342" s="15"/>
      <c r="AJE342" s="15"/>
      <c r="AJF342" s="15"/>
      <c r="AJG342" s="15"/>
      <c r="AJH342" s="15"/>
      <c r="AJI342" s="15"/>
      <c r="AJJ342" s="15"/>
      <c r="AJK342" s="15"/>
      <c r="AJL342" s="15"/>
      <c r="AJM342" s="15"/>
      <c r="AJN342" s="15"/>
      <c r="AJO342" s="15"/>
      <c r="AJP342" s="15"/>
      <c r="AJQ342" s="15"/>
      <c r="AJR342" s="15"/>
      <c r="AJS342" s="15"/>
      <c r="AJT342" s="15"/>
      <c r="AJU342" s="15"/>
      <c r="AJV342" s="15"/>
      <c r="AJW342" s="15"/>
      <c r="AJX342" s="15"/>
      <c r="AJY342" s="15"/>
      <c r="AJZ342" s="15"/>
      <c r="AKA342" s="15"/>
      <c r="AKB342" s="15"/>
      <c r="AKC342" s="15"/>
      <c r="AKD342" s="15"/>
      <c r="AKE342" s="15"/>
      <c r="AKF342" s="15"/>
      <c r="AKG342" s="15"/>
      <c r="AKH342" s="15"/>
      <c r="AKI342" s="15"/>
      <c r="AKJ342" s="15"/>
      <c r="AKK342" s="15"/>
      <c r="AKL342" s="15"/>
      <c r="AKM342" s="15"/>
      <c r="AKN342" s="15"/>
      <c r="AKO342" s="15"/>
      <c r="AKP342" s="15"/>
      <c r="AKQ342" s="15"/>
      <c r="AKR342" s="15"/>
      <c r="AKS342" s="15"/>
      <c r="AKT342" s="15"/>
      <c r="AKU342" s="15"/>
      <c r="AKV342" s="15"/>
      <c r="AKW342" s="15"/>
      <c r="AKX342" s="15"/>
      <c r="AKY342" s="15"/>
      <c r="AKZ342" s="15"/>
      <c r="ALA342" s="15"/>
      <c r="ALB342" s="15"/>
      <c r="ALC342" s="15"/>
      <c r="ALD342" s="15"/>
      <c r="ALE342" s="15"/>
      <c r="ALF342" s="15"/>
      <c r="ALG342" s="15"/>
      <c r="ALH342" s="15"/>
      <c r="ALI342" s="15"/>
      <c r="ALJ342" s="15"/>
      <c r="ALK342" s="15"/>
      <c r="ALL342" s="15"/>
      <c r="ALM342" s="15"/>
      <c r="ALN342" s="15"/>
      <c r="ALO342" s="15"/>
      <c r="ALP342" s="15"/>
      <c r="ALQ342" s="15"/>
      <c r="ALR342" s="15"/>
      <c r="ALS342" s="15"/>
      <c r="ALT342" s="15"/>
      <c r="ALU342" s="15"/>
      <c r="ALV342" s="15"/>
      <c r="ALW342" s="15"/>
      <c r="ALX342" s="11"/>
      <c r="ALY342" s="11"/>
      <c r="ALZ342" s="11"/>
      <c r="AMA342" s="11"/>
    </row>
    <row r="343" spans="1:1015" ht="12.75" customHeight="1">
      <c r="A343" s="9" t="s">
        <v>415</v>
      </c>
      <c r="B343" s="9" t="s">
        <v>415</v>
      </c>
      <c r="C343" s="9" t="s">
        <v>210</v>
      </c>
      <c r="D343" s="8"/>
      <c r="E343" s="9" t="s">
        <v>16</v>
      </c>
      <c r="F343" s="8" t="s">
        <v>17</v>
      </c>
      <c r="G343" s="8" t="s">
        <v>211</v>
      </c>
      <c r="H343" s="10">
        <v>0</v>
      </c>
      <c r="I343" s="10">
        <v>0</v>
      </c>
      <c r="J343" s="10">
        <v>0</v>
      </c>
      <c r="K343" s="10">
        <v>622.98</v>
      </c>
      <c r="L343" s="7">
        <v>1000</v>
      </c>
      <c r="M343" s="10">
        <f>L343</f>
        <v>1000</v>
      </c>
      <c r="N343" s="10">
        <f>M343</f>
        <v>1000</v>
      </c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15"/>
      <c r="PU343" s="15"/>
      <c r="PV343" s="15"/>
      <c r="PW343" s="15"/>
      <c r="PX343" s="15"/>
      <c r="PY343" s="15"/>
      <c r="PZ343" s="15"/>
      <c r="QA343" s="15"/>
      <c r="QB343" s="15"/>
      <c r="QC343" s="15"/>
      <c r="QD343" s="15"/>
      <c r="QE343" s="15"/>
      <c r="QF343" s="15"/>
      <c r="QG343" s="15"/>
      <c r="QH343" s="15"/>
      <c r="QI343" s="15"/>
      <c r="QJ343" s="15"/>
      <c r="QK343" s="15"/>
      <c r="QL343" s="15"/>
      <c r="QM343" s="15"/>
      <c r="QN343" s="15"/>
      <c r="QO343" s="15"/>
      <c r="QP343" s="15"/>
      <c r="QQ343" s="15"/>
      <c r="QR343" s="15"/>
      <c r="QS343" s="15"/>
      <c r="QT343" s="15"/>
      <c r="QU343" s="15"/>
      <c r="QV343" s="15"/>
      <c r="QW343" s="15"/>
      <c r="QX343" s="15"/>
      <c r="QY343" s="15"/>
      <c r="QZ343" s="15"/>
      <c r="RA343" s="15"/>
      <c r="RB343" s="15"/>
      <c r="RC343" s="15"/>
      <c r="RD343" s="15"/>
      <c r="RE343" s="15"/>
      <c r="RF343" s="15"/>
      <c r="RG343" s="15"/>
      <c r="RH343" s="15"/>
      <c r="RI343" s="15"/>
      <c r="RJ343" s="15"/>
      <c r="RK343" s="15"/>
      <c r="RL343" s="15"/>
      <c r="RM343" s="15"/>
      <c r="RN343" s="15"/>
      <c r="RO343" s="15"/>
      <c r="RP343" s="15"/>
      <c r="RQ343" s="15"/>
      <c r="RR343" s="15"/>
      <c r="RS343" s="15"/>
      <c r="RT343" s="15"/>
      <c r="RU343" s="15"/>
      <c r="RV343" s="15"/>
      <c r="RW343" s="15"/>
      <c r="RX343" s="15"/>
      <c r="RY343" s="15"/>
      <c r="RZ343" s="15"/>
      <c r="SA343" s="15"/>
      <c r="SB343" s="15"/>
      <c r="SC343" s="15"/>
      <c r="SD343" s="15"/>
      <c r="SE343" s="15"/>
      <c r="SF343" s="15"/>
      <c r="SG343" s="15"/>
      <c r="SH343" s="15"/>
      <c r="SI343" s="15"/>
      <c r="SJ343" s="15"/>
      <c r="SK343" s="15"/>
      <c r="SL343" s="15"/>
      <c r="SM343" s="15"/>
      <c r="SN343" s="15"/>
      <c r="SO343" s="15"/>
      <c r="SP343" s="15"/>
      <c r="SQ343" s="15"/>
      <c r="SR343" s="15"/>
      <c r="SS343" s="15"/>
      <c r="ST343" s="15"/>
      <c r="SU343" s="15"/>
      <c r="SV343" s="15"/>
      <c r="SW343" s="15"/>
      <c r="SX343" s="15"/>
      <c r="SY343" s="15"/>
      <c r="SZ343" s="15"/>
      <c r="TA343" s="15"/>
      <c r="TB343" s="15"/>
      <c r="TC343" s="15"/>
      <c r="TD343" s="15"/>
      <c r="TE343" s="15"/>
      <c r="TF343" s="15"/>
      <c r="TG343" s="15"/>
      <c r="TH343" s="15"/>
      <c r="TI343" s="15"/>
      <c r="TJ343" s="15"/>
      <c r="TK343" s="15"/>
      <c r="TL343" s="15"/>
      <c r="TM343" s="15"/>
      <c r="TN343" s="15"/>
      <c r="TO343" s="15"/>
      <c r="TP343" s="15"/>
      <c r="TQ343" s="15"/>
      <c r="TR343" s="15"/>
      <c r="TS343" s="15"/>
      <c r="TT343" s="15"/>
      <c r="TU343" s="15"/>
      <c r="TV343" s="15"/>
      <c r="TW343" s="15"/>
      <c r="TX343" s="15"/>
      <c r="TY343" s="15"/>
      <c r="TZ343" s="15"/>
      <c r="UA343" s="15"/>
      <c r="UB343" s="15"/>
      <c r="UC343" s="15"/>
      <c r="UD343" s="15"/>
      <c r="UE343" s="15"/>
      <c r="UF343" s="15"/>
      <c r="UG343" s="15"/>
      <c r="UH343" s="15"/>
      <c r="UI343" s="15"/>
      <c r="UJ343" s="15"/>
      <c r="UK343" s="15"/>
      <c r="UL343" s="15"/>
      <c r="UM343" s="15"/>
      <c r="UN343" s="15"/>
      <c r="UO343" s="15"/>
      <c r="UP343" s="15"/>
      <c r="UQ343" s="15"/>
      <c r="UR343" s="15"/>
      <c r="US343" s="15"/>
      <c r="UT343" s="15"/>
      <c r="UU343" s="15"/>
      <c r="UV343" s="15"/>
      <c r="UW343" s="15"/>
      <c r="UX343" s="15"/>
      <c r="UY343" s="15"/>
      <c r="UZ343" s="15"/>
      <c r="VA343" s="15"/>
      <c r="VB343" s="15"/>
      <c r="VC343" s="15"/>
      <c r="VD343" s="15"/>
      <c r="VE343" s="15"/>
      <c r="VF343" s="15"/>
      <c r="VG343" s="15"/>
      <c r="VH343" s="15"/>
      <c r="VI343" s="15"/>
      <c r="VJ343" s="15"/>
      <c r="VK343" s="15"/>
      <c r="VL343" s="15"/>
      <c r="VM343" s="15"/>
      <c r="VN343" s="15"/>
      <c r="VO343" s="15"/>
      <c r="VP343" s="15"/>
      <c r="VQ343" s="15"/>
      <c r="VR343" s="15"/>
      <c r="VS343" s="15"/>
      <c r="VT343" s="15"/>
      <c r="VU343" s="15"/>
      <c r="VV343" s="15"/>
      <c r="VW343" s="15"/>
      <c r="VX343" s="15"/>
      <c r="VY343" s="15"/>
      <c r="VZ343" s="15"/>
      <c r="WA343" s="15"/>
      <c r="WB343" s="15"/>
      <c r="WC343" s="15"/>
      <c r="WD343" s="15"/>
      <c r="WE343" s="15"/>
      <c r="WF343" s="15"/>
      <c r="WG343" s="15"/>
      <c r="WH343" s="15"/>
      <c r="WI343" s="15"/>
      <c r="WJ343" s="15"/>
      <c r="WK343" s="15"/>
      <c r="WL343" s="15"/>
      <c r="WM343" s="15"/>
      <c r="WN343" s="15"/>
      <c r="WO343" s="15"/>
      <c r="WP343" s="15"/>
      <c r="WQ343" s="15"/>
      <c r="WR343" s="15"/>
      <c r="WS343" s="15"/>
      <c r="WT343" s="15"/>
      <c r="WU343" s="15"/>
      <c r="WV343" s="15"/>
      <c r="WW343" s="15"/>
      <c r="WX343" s="15"/>
      <c r="WY343" s="15"/>
      <c r="WZ343" s="15"/>
      <c r="XA343" s="15"/>
      <c r="XB343" s="15"/>
      <c r="XC343" s="15"/>
      <c r="XD343" s="15"/>
      <c r="XE343" s="15"/>
      <c r="XF343" s="15"/>
      <c r="XG343" s="15"/>
      <c r="XH343" s="15"/>
      <c r="XI343" s="15"/>
      <c r="XJ343" s="15"/>
      <c r="XK343" s="15"/>
      <c r="XL343" s="15"/>
      <c r="XM343" s="15"/>
      <c r="XN343" s="15"/>
      <c r="XO343" s="15"/>
      <c r="XP343" s="15"/>
      <c r="XQ343" s="15"/>
      <c r="XR343" s="15"/>
      <c r="XS343" s="15"/>
      <c r="XT343" s="15"/>
      <c r="XU343" s="15"/>
      <c r="XV343" s="15"/>
      <c r="XW343" s="15"/>
      <c r="XX343" s="15"/>
      <c r="XY343" s="15"/>
      <c r="XZ343" s="15"/>
      <c r="YA343" s="15"/>
      <c r="YB343" s="15"/>
      <c r="YC343" s="15"/>
      <c r="YD343" s="15"/>
      <c r="YE343" s="15"/>
      <c r="YF343" s="15"/>
      <c r="YG343" s="15"/>
      <c r="YH343" s="15"/>
      <c r="YI343" s="15"/>
      <c r="YJ343" s="15"/>
      <c r="YK343" s="15"/>
      <c r="YL343" s="15"/>
      <c r="YM343" s="15"/>
      <c r="YN343" s="15"/>
      <c r="YO343" s="15"/>
      <c r="YP343" s="15"/>
      <c r="YQ343" s="15"/>
      <c r="YR343" s="15"/>
      <c r="YS343" s="15"/>
      <c r="YT343" s="15"/>
      <c r="YU343" s="15"/>
      <c r="YV343" s="15"/>
      <c r="YW343" s="15"/>
      <c r="YX343" s="15"/>
      <c r="YY343" s="15"/>
      <c r="YZ343" s="15"/>
      <c r="ZA343" s="15"/>
      <c r="ZB343" s="15"/>
      <c r="ZC343" s="15"/>
      <c r="ZD343" s="15"/>
      <c r="ZE343" s="15"/>
      <c r="ZF343" s="15"/>
      <c r="ZG343" s="15"/>
      <c r="ZH343" s="15"/>
      <c r="ZI343" s="15"/>
      <c r="ZJ343" s="15"/>
      <c r="ZK343" s="15"/>
      <c r="ZL343" s="15"/>
      <c r="ZM343" s="15"/>
      <c r="ZN343" s="15"/>
      <c r="ZO343" s="15"/>
      <c r="ZP343" s="15"/>
      <c r="ZQ343" s="15"/>
      <c r="ZR343" s="15"/>
      <c r="ZS343" s="15"/>
      <c r="ZT343" s="15"/>
      <c r="ZU343" s="15"/>
      <c r="ZV343" s="15"/>
      <c r="ZW343" s="15"/>
      <c r="ZX343" s="15"/>
      <c r="ZY343" s="15"/>
      <c r="ZZ343" s="15"/>
      <c r="AAA343" s="15"/>
      <c r="AAB343" s="15"/>
      <c r="AAC343" s="15"/>
      <c r="AAD343" s="15"/>
      <c r="AAE343" s="15"/>
      <c r="AAF343" s="15"/>
      <c r="AAG343" s="15"/>
      <c r="AAH343" s="15"/>
      <c r="AAI343" s="15"/>
      <c r="AAJ343" s="15"/>
      <c r="AAK343" s="15"/>
      <c r="AAL343" s="15"/>
      <c r="AAM343" s="15"/>
      <c r="AAN343" s="15"/>
      <c r="AAO343" s="15"/>
      <c r="AAP343" s="15"/>
      <c r="AAQ343" s="15"/>
      <c r="AAR343" s="15"/>
      <c r="AAS343" s="15"/>
      <c r="AAT343" s="15"/>
      <c r="AAU343" s="15"/>
      <c r="AAV343" s="15"/>
      <c r="AAW343" s="15"/>
      <c r="AAX343" s="15"/>
      <c r="AAY343" s="15"/>
      <c r="AAZ343" s="15"/>
      <c r="ABA343" s="15"/>
      <c r="ABB343" s="15"/>
      <c r="ABC343" s="15"/>
      <c r="ABD343" s="15"/>
      <c r="ABE343" s="15"/>
      <c r="ABF343" s="15"/>
      <c r="ABG343" s="15"/>
      <c r="ABH343" s="15"/>
      <c r="ABI343" s="15"/>
      <c r="ABJ343" s="15"/>
      <c r="ABK343" s="15"/>
      <c r="ABL343" s="15"/>
      <c r="ABM343" s="15"/>
      <c r="ABN343" s="15"/>
      <c r="ABO343" s="15"/>
      <c r="ABP343" s="15"/>
      <c r="ABQ343" s="15"/>
      <c r="ABR343" s="15"/>
      <c r="ABS343" s="15"/>
      <c r="ABT343" s="15"/>
      <c r="ABU343" s="15"/>
      <c r="ABV343" s="15"/>
      <c r="ABW343" s="15"/>
      <c r="ABX343" s="15"/>
      <c r="ABY343" s="15"/>
      <c r="ABZ343" s="15"/>
      <c r="ACA343" s="15"/>
      <c r="ACB343" s="15"/>
      <c r="ACC343" s="15"/>
      <c r="ACD343" s="15"/>
      <c r="ACE343" s="15"/>
      <c r="ACF343" s="15"/>
      <c r="ACG343" s="15"/>
      <c r="ACH343" s="15"/>
      <c r="ACI343" s="15"/>
      <c r="ACJ343" s="15"/>
      <c r="ACK343" s="15"/>
      <c r="ACL343" s="15"/>
      <c r="ACM343" s="15"/>
      <c r="ACN343" s="15"/>
      <c r="ACO343" s="15"/>
      <c r="ACP343" s="15"/>
      <c r="ACQ343" s="15"/>
      <c r="ACR343" s="15"/>
      <c r="ACS343" s="15"/>
      <c r="ACT343" s="15"/>
      <c r="ACU343" s="15"/>
      <c r="ACV343" s="15"/>
      <c r="ACW343" s="15"/>
      <c r="ACX343" s="15"/>
      <c r="ACY343" s="15"/>
      <c r="ACZ343" s="15"/>
      <c r="ADA343" s="15"/>
      <c r="ADB343" s="15"/>
      <c r="ADC343" s="15"/>
      <c r="ADD343" s="15"/>
      <c r="ADE343" s="15"/>
      <c r="ADF343" s="15"/>
      <c r="ADG343" s="15"/>
      <c r="ADH343" s="15"/>
      <c r="ADI343" s="15"/>
      <c r="ADJ343" s="15"/>
      <c r="ADK343" s="15"/>
      <c r="ADL343" s="15"/>
      <c r="ADM343" s="15"/>
      <c r="ADN343" s="15"/>
      <c r="ADO343" s="15"/>
      <c r="ADP343" s="15"/>
      <c r="ADQ343" s="15"/>
      <c r="ADR343" s="15"/>
      <c r="ADS343" s="15"/>
      <c r="ADT343" s="15"/>
      <c r="ADU343" s="15"/>
      <c r="ADV343" s="15"/>
      <c r="ADW343" s="15"/>
      <c r="ADX343" s="15"/>
      <c r="ADY343" s="15"/>
      <c r="ADZ343" s="15"/>
      <c r="AEA343" s="15"/>
      <c r="AEB343" s="15"/>
      <c r="AEC343" s="15"/>
      <c r="AED343" s="15"/>
      <c r="AEE343" s="15"/>
      <c r="AEF343" s="15"/>
      <c r="AEG343" s="15"/>
      <c r="AEH343" s="15"/>
      <c r="AEI343" s="15"/>
      <c r="AEJ343" s="15"/>
      <c r="AEK343" s="15"/>
      <c r="AEL343" s="15"/>
      <c r="AEM343" s="15"/>
      <c r="AEN343" s="15"/>
      <c r="AEO343" s="15"/>
      <c r="AEP343" s="15"/>
      <c r="AEQ343" s="15"/>
      <c r="AER343" s="15"/>
      <c r="AES343" s="15"/>
      <c r="AET343" s="15"/>
      <c r="AEU343" s="15"/>
      <c r="AEV343" s="15"/>
      <c r="AEW343" s="15"/>
      <c r="AEX343" s="15"/>
      <c r="AEY343" s="15"/>
      <c r="AEZ343" s="15"/>
      <c r="AFA343" s="15"/>
      <c r="AFB343" s="15"/>
      <c r="AFC343" s="15"/>
      <c r="AFD343" s="15"/>
      <c r="AFE343" s="15"/>
      <c r="AFF343" s="15"/>
      <c r="AFG343" s="15"/>
      <c r="AFH343" s="15"/>
      <c r="AFI343" s="15"/>
      <c r="AFJ343" s="15"/>
      <c r="AFK343" s="15"/>
      <c r="AFL343" s="15"/>
      <c r="AFM343" s="15"/>
      <c r="AFN343" s="15"/>
      <c r="AFO343" s="15"/>
      <c r="AFP343" s="15"/>
      <c r="AFQ343" s="15"/>
      <c r="AFR343" s="15"/>
      <c r="AFS343" s="15"/>
      <c r="AFT343" s="15"/>
      <c r="AFU343" s="15"/>
      <c r="AFV343" s="15"/>
      <c r="AFW343" s="15"/>
      <c r="AFX343" s="15"/>
      <c r="AFY343" s="15"/>
      <c r="AFZ343" s="15"/>
      <c r="AGA343" s="15"/>
      <c r="AGB343" s="15"/>
      <c r="AGC343" s="15"/>
      <c r="AGD343" s="15"/>
      <c r="AGE343" s="15"/>
      <c r="AGF343" s="15"/>
      <c r="AGG343" s="15"/>
      <c r="AGH343" s="15"/>
      <c r="AGI343" s="15"/>
      <c r="AGJ343" s="15"/>
      <c r="AGK343" s="15"/>
      <c r="AGL343" s="15"/>
      <c r="AGM343" s="15"/>
      <c r="AGN343" s="15"/>
      <c r="AGO343" s="15"/>
      <c r="AGP343" s="15"/>
      <c r="AGQ343" s="15"/>
      <c r="AGR343" s="15"/>
      <c r="AGS343" s="15"/>
      <c r="AGT343" s="15"/>
      <c r="AGU343" s="15"/>
      <c r="AGV343" s="15"/>
      <c r="AGW343" s="15"/>
      <c r="AGX343" s="15"/>
      <c r="AGY343" s="15"/>
      <c r="AGZ343" s="15"/>
      <c r="AHA343" s="15"/>
      <c r="AHB343" s="15"/>
      <c r="AHC343" s="15"/>
      <c r="AHD343" s="15"/>
      <c r="AHE343" s="15"/>
      <c r="AHF343" s="15"/>
      <c r="AHG343" s="15"/>
      <c r="AHH343" s="15"/>
      <c r="AHI343" s="15"/>
      <c r="AHJ343" s="15"/>
      <c r="AHK343" s="15"/>
      <c r="AHL343" s="15"/>
      <c r="AHM343" s="15"/>
      <c r="AHN343" s="15"/>
      <c r="AHO343" s="15"/>
      <c r="AHP343" s="15"/>
      <c r="AHQ343" s="15"/>
      <c r="AHR343" s="15"/>
      <c r="AHS343" s="15"/>
      <c r="AHT343" s="15"/>
      <c r="AHU343" s="15"/>
      <c r="AHV343" s="15"/>
      <c r="AHW343" s="15"/>
      <c r="AHX343" s="15"/>
      <c r="AHY343" s="15"/>
      <c r="AHZ343" s="15"/>
      <c r="AIA343" s="15"/>
      <c r="AIB343" s="15"/>
      <c r="AIC343" s="15"/>
      <c r="AID343" s="15"/>
      <c r="AIE343" s="15"/>
      <c r="AIF343" s="15"/>
      <c r="AIG343" s="15"/>
      <c r="AIH343" s="15"/>
      <c r="AII343" s="15"/>
      <c r="AIJ343" s="15"/>
      <c r="AIK343" s="15"/>
      <c r="AIL343" s="15"/>
      <c r="AIM343" s="15"/>
      <c r="AIN343" s="15"/>
      <c r="AIO343" s="15"/>
      <c r="AIP343" s="15"/>
      <c r="AIQ343" s="15"/>
      <c r="AIR343" s="15"/>
      <c r="AIS343" s="15"/>
      <c r="AIT343" s="15"/>
      <c r="AIU343" s="15"/>
      <c r="AIV343" s="15"/>
      <c r="AIW343" s="15"/>
      <c r="AIX343" s="15"/>
      <c r="AIY343" s="15"/>
      <c r="AIZ343" s="15"/>
      <c r="AJA343" s="15"/>
      <c r="AJB343" s="15"/>
      <c r="AJC343" s="15"/>
      <c r="AJD343" s="15"/>
      <c r="AJE343" s="15"/>
      <c r="AJF343" s="15"/>
      <c r="AJG343" s="15"/>
      <c r="AJH343" s="15"/>
      <c r="AJI343" s="15"/>
      <c r="AJJ343" s="15"/>
      <c r="AJK343" s="15"/>
      <c r="AJL343" s="15"/>
      <c r="AJM343" s="15"/>
      <c r="AJN343" s="15"/>
      <c r="AJO343" s="15"/>
      <c r="AJP343" s="15"/>
      <c r="AJQ343" s="15"/>
      <c r="AJR343" s="15"/>
      <c r="AJS343" s="15"/>
      <c r="AJT343" s="15"/>
      <c r="AJU343" s="15"/>
      <c r="AJV343" s="15"/>
      <c r="AJW343" s="15"/>
      <c r="AJX343" s="15"/>
      <c r="AJY343" s="15"/>
      <c r="AJZ343" s="15"/>
      <c r="AKA343" s="15"/>
      <c r="AKB343" s="15"/>
      <c r="AKC343" s="15"/>
      <c r="AKD343" s="15"/>
      <c r="AKE343" s="15"/>
      <c r="AKF343" s="15"/>
      <c r="AKG343" s="15"/>
      <c r="AKH343" s="15"/>
      <c r="AKI343" s="15"/>
      <c r="AKJ343" s="15"/>
      <c r="AKK343" s="15"/>
      <c r="AKL343" s="15"/>
      <c r="AKM343" s="15"/>
      <c r="AKN343" s="15"/>
      <c r="AKO343" s="15"/>
      <c r="AKP343" s="15"/>
      <c r="AKQ343" s="15"/>
      <c r="AKR343" s="15"/>
      <c r="AKS343" s="15"/>
      <c r="AKT343" s="15"/>
      <c r="AKU343" s="15"/>
      <c r="AKV343" s="15"/>
      <c r="AKW343" s="15"/>
      <c r="AKX343" s="15"/>
      <c r="AKY343" s="15"/>
      <c r="AKZ343" s="15"/>
      <c r="ALA343" s="15"/>
      <c r="ALB343" s="15"/>
      <c r="ALC343" s="15"/>
      <c r="ALD343" s="15"/>
      <c r="ALE343" s="15"/>
      <c r="ALF343" s="15"/>
      <c r="ALG343" s="15"/>
      <c r="ALH343" s="15"/>
      <c r="ALI343" s="15"/>
      <c r="ALJ343" s="15"/>
      <c r="ALK343" s="15"/>
      <c r="ALL343" s="15"/>
      <c r="ALM343" s="15"/>
      <c r="ALN343" s="15"/>
      <c r="ALO343" s="15"/>
      <c r="ALP343" s="15"/>
      <c r="ALQ343" s="15"/>
      <c r="ALR343" s="15"/>
      <c r="ALS343" s="15"/>
      <c r="ALT343" s="15"/>
      <c r="ALU343" s="15"/>
      <c r="ALV343" s="15"/>
      <c r="ALW343" s="15"/>
      <c r="ALX343" s="11"/>
      <c r="ALY343" s="11"/>
      <c r="ALZ343" s="11"/>
      <c r="AMA343" s="11"/>
    </row>
    <row r="344" spans="1:1015" ht="12.75" customHeight="1">
      <c r="A344" s="9" t="s">
        <v>415</v>
      </c>
      <c r="B344" s="9" t="s">
        <v>415</v>
      </c>
      <c r="C344" s="9" t="s">
        <v>216</v>
      </c>
      <c r="D344" s="8"/>
      <c r="E344" s="9" t="s">
        <v>16</v>
      </c>
      <c r="F344" s="8" t="s">
        <v>17</v>
      </c>
      <c r="G344" s="8" t="s">
        <v>425</v>
      </c>
      <c r="H344" s="10">
        <v>0</v>
      </c>
      <c r="I344" s="10">
        <v>0</v>
      </c>
      <c r="J344" s="10">
        <v>0</v>
      </c>
      <c r="K344" s="10">
        <v>0</v>
      </c>
      <c r="L344" s="7">
        <v>2000</v>
      </c>
      <c r="M344" s="10">
        <v>0</v>
      </c>
      <c r="N344" s="10">
        <v>0</v>
      </c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  <c r="IW344" s="15"/>
      <c r="IX344" s="15"/>
      <c r="IY344" s="15"/>
      <c r="IZ344" s="15"/>
      <c r="JA344" s="15"/>
      <c r="JB344" s="15"/>
      <c r="JC344" s="15"/>
      <c r="JD344" s="15"/>
      <c r="JE344" s="15"/>
      <c r="JF344" s="15"/>
      <c r="JG344" s="15"/>
      <c r="JH344" s="15"/>
      <c r="JI344" s="15"/>
      <c r="JJ344" s="15"/>
      <c r="JK344" s="15"/>
      <c r="JL344" s="15"/>
      <c r="JM344" s="15"/>
      <c r="JN344" s="15"/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5"/>
      <c r="KB344" s="15"/>
      <c r="KC344" s="15"/>
      <c r="KD344" s="15"/>
      <c r="KE344" s="15"/>
      <c r="KF344" s="15"/>
      <c r="KG344" s="15"/>
      <c r="KH344" s="15"/>
      <c r="KI344" s="15"/>
      <c r="KJ344" s="15"/>
      <c r="KK344" s="15"/>
      <c r="KL344" s="15"/>
      <c r="KM344" s="15"/>
      <c r="KN344" s="15"/>
      <c r="KO344" s="15"/>
      <c r="KP344" s="15"/>
      <c r="KQ344" s="15"/>
      <c r="KR344" s="15"/>
      <c r="KS344" s="15"/>
      <c r="KT344" s="15"/>
      <c r="KU344" s="15"/>
      <c r="KV344" s="15"/>
      <c r="KW344" s="15"/>
      <c r="KX344" s="15"/>
      <c r="KY344" s="15"/>
      <c r="KZ344" s="15"/>
      <c r="LA344" s="15"/>
      <c r="LB344" s="15"/>
      <c r="LC344" s="15"/>
      <c r="LD344" s="15"/>
      <c r="LE344" s="15"/>
      <c r="LF344" s="15"/>
      <c r="LG344" s="15"/>
      <c r="LH344" s="15"/>
      <c r="LI344" s="15"/>
      <c r="LJ344" s="15"/>
      <c r="LK344" s="15"/>
      <c r="LL344" s="15"/>
      <c r="LM344" s="15"/>
      <c r="LN344" s="15"/>
      <c r="LO344" s="15"/>
      <c r="LP344" s="15"/>
      <c r="LQ344" s="15"/>
      <c r="LR344" s="15"/>
      <c r="LS344" s="15"/>
      <c r="LT344" s="15"/>
      <c r="LU344" s="15"/>
      <c r="LV344" s="15"/>
      <c r="LW344" s="15"/>
      <c r="LX344" s="15"/>
      <c r="LY344" s="15"/>
      <c r="LZ344" s="15"/>
      <c r="MA344" s="15"/>
      <c r="MB344" s="15"/>
      <c r="MC344" s="15"/>
      <c r="MD344" s="15"/>
      <c r="ME344" s="15"/>
      <c r="MF344" s="15"/>
      <c r="MG344" s="15"/>
      <c r="MH344" s="15"/>
      <c r="MI344" s="15"/>
      <c r="MJ344" s="15"/>
      <c r="MK344" s="15"/>
      <c r="ML344" s="15"/>
      <c r="MM344" s="15"/>
      <c r="MN344" s="15"/>
      <c r="MO344" s="15"/>
      <c r="MP344" s="15"/>
      <c r="MQ344" s="15"/>
      <c r="MR344" s="15"/>
      <c r="MS344" s="15"/>
      <c r="MT344" s="15"/>
      <c r="MU344" s="15"/>
      <c r="MV344" s="15"/>
      <c r="MW344" s="15"/>
      <c r="MX344" s="15"/>
      <c r="MY344" s="15"/>
      <c r="MZ344" s="15"/>
      <c r="NA344" s="15"/>
      <c r="NB344" s="15"/>
      <c r="NC344" s="15"/>
      <c r="ND344" s="15"/>
      <c r="NE344" s="15"/>
      <c r="NF344" s="15"/>
      <c r="NG344" s="15"/>
      <c r="NH344" s="15"/>
      <c r="NI344" s="15"/>
      <c r="NJ344" s="15"/>
      <c r="NK344" s="15"/>
      <c r="NL344" s="15"/>
      <c r="NM344" s="15"/>
      <c r="NN344" s="15"/>
      <c r="NO344" s="15"/>
      <c r="NP344" s="15"/>
      <c r="NQ344" s="15"/>
      <c r="NR344" s="15"/>
      <c r="NS344" s="15"/>
      <c r="NT344" s="15"/>
      <c r="NU344" s="15"/>
      <c r="NV344" s="15"/>
      <c r="NW344" s="15"/>
      <c r="NX344" s="15"/>
      <c r="NY344" s="15"/>
      <c r="NZ344" s="15"/>
      <c r="OA344" s="15"/>
      <c r="OB344" s="15"/>
      <c r="OC344" s="15"/>
      <c r="OD344" s="15"/>
      <c r="OE344" s="15"/>
      <c r="OF344" s="15"/>
      <c r="OG344" s="15"/>
      <c r="OH344" s="15"/>
      <c r="OI344" s="15"/>
      <c r="OJ344" s="15"/>
      <c r="OK344" s="15"/>
      <c r="OL344" s="15"/>
      <c r="OM344" s="15"/>
      <c r="ON344" s="15"/>
      <c r="OO344" s="15"/>
      <c r="OP344" s="15"/>
      <c r="OQ344" s="15"/>
      <c r="OR344" s="15"/>
      <c r="OS344" s="15"/>
      <c r="OT344" s="15"/>
      <c r="OU344" s="15"/>
      <c r="OV344" s="15"/>
      <c r="OW344" s="15"/>
      <c r="OX344" s="15"/>
      <c r="OY344" s="15"/>
      <c r="OZ344" s="15"/>
      <c r="PA344" s="15"/>
      <c r="PB344" s="15"/>
      <c r="PC344" s="15"/>
      <c r="PD344" s="15"/>
      <c r="PE344" s="15"/>
      <c r="PF344" s="15"/>
      <c r="PG344" s="15"/>
      <c r="PH344" s="15"/>
      <c r="PI344" s="15"/>
      <c r="PJ344" s="15"/>
      <c r="PK344" s="15"/>
      <c r="PL344" s="15"/>
      <c r="PM344" s="15"/>
      <c r="PN344" s="15"/>
      <c r="PO344" s="15"/>
      <c r="PP344" s="15"/>
      <c r="PQ344" s="15"/>
      <c r="PR344" s="15"/>
      <c r="PS344" s="15"/>
      <c r="PT344" s="15"/>
      <c r="PU344" s="15"/>
      <c r="PV344" s="15"/>
      <c r="PW344" s="15"/>
      <c r="PX344" s="15"/>
      <c r="PY344" s="15"/>
      <c r="PZ344" s="15"/>
      <c r="QA344" s="15"/>
      <c r="QB344" s="15"/>
      <c r="QC344" s="15"/>
      <c r="QD344" s="15"/>
      <c r="QE344" s="15"/>
      <c r="QF344" s="15"/>
      <c r="QG344" s="15"/>
      <c r="QH344" s="15"/>
      <c r="QI344" s="15"/>
      <c r="QJ344" s="15"/>
      <c r="QK344" s="15"/>
      <c r="QL344" s="15"/>
      <c r="QM344" s="15"/>
      <c r="QN344" s="15"/>
      <c r="QO344" s="15"/>
      <c r="QP344" s="15"/>
      <c r="QQ344" s="15"/>
      <c r="QR344" s="15"/>
      <c r="QS344" s="15"/>
      <c r="QT344" s="15"/>
      <c r="QU344" s="15"/>
      <c r="QV344" s="15"/>
      <c r="QW344" s="15"/>
      <c r="QX344" s="15"/>
      <c r="QY344" s="15"/>
      <c r="QZ344" s="15"/>
      <c r="RA344" s="15"/>
      <c r="RB344" s="15"/>
      <c r="RC344" s="15"/>
      <c r="RD344" s="15"/>
      <c r="RE344" s="15"/>
      <c r="RF344" s="15"/>
      <c r="RG344" s="15"/>
      <c r="RH344" s="15"/>
      <c r="RI344" s="15"/>
      <c r="RJ344" s="15"/>
      <c r="RK344" s="15"/>
      <c r="RL344" s="15"/>
      <c r="RM344" s="15"/>
      <c r="RN344" s="15"/>
      <c r="RO344" s="15"/>
      <c r="RP344" s="15"/>
      <c r="RQ344" s="15"/>
      <c r="RR344" s="15"/>
      <c r="RS344" s="15"/>
      <c r="RT344" s="15"/>
      <c r="RU344" s="15"/>
      <c r="RV344" s="15"/>
      <c r="RW344" s="15"/>
      <c r="RX344" s="15"/>
      <c r="RY344" s="15"/>
      <c r="RZ344" s="15"/>
      <c r="SA344" s="15"/>
      <c r="SB344" s="15"/>
      <c r="SC344" s="15"/>
      <c r="SD344" s="15"/>
      <c r="SE344" s="15"/>
      <c r="SF344" s="15"/>
      <c r="SG344" s="15"/>
      <c r="SH344" s="15"/>
      <c r="SI344" s="15"/>
      <c r="SJ344" s="15"/>
      <c r="SK344" s="15"/>
      <c r="SL344" s="15"/>
      <c r="SM344" s="15"/>
      <c r="SN344" s="15"/>
      <c r="SO344" s="15"/>
      <c r="SP344" s="15"/>
      <c r="SQ344" s="15"/>
      <c r="SR344" s="15"/>
      <c r="SS344" s="15"/>
      <c r="ST344" s="15"/>
      <c r="SU344" s="15"/>
      <c r="SV344" s="15"/>
      <c r="SW344" s="15"/>
      <c r="SX344" s="15"/>
      <c r="SY344" s="15"/>
      <c r="SZ344" s="15"/>
      <c r="TA344" s="15"/>
      <c r="TB344" s="15"/>
      <c r="TC344" s="15"/>
      <c r="TD344" s="15"/>
      <c r="TE344" s="15"/>
      <c r="TF344" s="15"/>
      <c r="TG344" s="15"/>
      <c r="TH344" s="15"/>
      <c r="TI344" s="15"/>
      <c r="TJ344" s="15"/>
      <c r="TK344" s="15"/>
      <c r="TL344" s="15"/>
      <c r="TM344" s="15"/>
      <c r="TN344" s="15"/>
      <c r="TO344" s="15"/>
      <c r="TP344" s="15"/>
      <c r="TQ344" s="15"/>
      <c r="TR344" s="15"/>
      <c r="TS344" s="15"/>
      <c r="TT344" s="15"/>
      <c r="TU344" s="15"/>
      <c r="TV344" s="15"/>
      <c r="TW344" s="15"/>
      <c r="TX344" s="15"/>
      <c r="TY344" s="15"/>
      <c r="TZ344" s="15"/>
      <c r="UA344" s="15"/>
      <c r="UB344" s="15"/>
      <c r="UC344" s="15"/>
      <c r="UD344" s="15"/>
      <c r="UE344" s="15"/>
      <c r="UF344" s="15"/>
      <c r="UG344" s="15"/>
      <c r="UH344" s="15"/>
      <c r="UI344" s="15"/>
      <c r="UJ344" s="15"/>
      <c r="UK344" s="15"/>
      <c r="UL344" s="15"/>
      <c r="UM344" s="15"/>
      <c r="UN344" s="15"/>
      <c r="UO344" s="15"/>
      <c r="UP344" s="15"/>
      <c r="UQ344" s="15"/>
      <c r="UR344" s="15"/>
      <c r="US344" s="15"/>
      <c r="UT344" s="15"/>
      <c r="UU344" s="15"/>
      <c r="UV344" s="15"/>
      <c r="UW344" s="15"/>
      <c r="UX344" s="15"/>
      <c r="UY344" s="15"/>
      <c r="UZ344" s="15"/>
      <c r="VA344" s="15"/>
      <c r="VB344" s="15"/>
      <c r="VC344" s="15"/>
      <c r="VD344" s="15"/>
      <c r="VE344" s="15"/>
      <c r="VF344" s="15"/>
      <c r="VG344" s="15"/>
      <c r="VH344" s="15"/>
      <c r="VI344" s="15"/>
      <c r="VJ344" s="15"/>
      <c r="VK344" s="15"/>
      <c r="VL344" s="15"/>
      <c r="VM344" s="15"/>
      <c r="VN344" s="15"/>
      <c r="VO344" s="15"/>
      <c r="VP344" s="15"/>
      <c r="VQ344" s="15"/>
      <c r="VR344" s="15"/>
      <c r="VS344" s="15"/>
      <c r="VT344" s="15"/>
      <c r="VU344" s="15"/>
      <c r="VV344" s="15"/>
      <c r="VW344" s="15"/>
      <c r="VX344" s="15"/>
      <c r="VY344" s="15"/>
      <c r="VZ344" s="15"/>
      <c r="WA344" s="15"/>
      <c r="WB344" s="15"/>
      <c r="WC344" s="15"/>
      <c r="WD344" s="15"/>
      <c r="WE344" s="15"/>
      <c r="WF344" s="15"/>
      <c r="WG344" s="15"/>
      <c r="WH344" s="15"/>
      <c r="WI344" s="15"/>
      <c r="WJ344" s="15"/>
      <c r="WK344" s="15"/>
      <c r="WL344" s="15"/>
      <c r="WM344" s="15"/>
      <c r="WN344" s="15"/>
      <c r="WO344" s="15"/>
      <c r="WP344" s="15"/>
      <c r="WQ344" s="15"/>
      <c r="WR344" s="15"/>
      <c r="WS344" s="15"/>
      <c r="WT344" s="15"/>
      <c r="WU344" s="15"/>
      <c r="WV344" s="15"/>
      <c r="WW344" s="15"/>
      <c r="WX344" s="15"/>
      <c r="WY344" s="15"/>
      <c r="WZ344" s="15"/>
      <c r="XA344" s="15"/>
      <c r="XB344" s="15"/>
      <c r="XC344" s="15"/>
      <c r="XD344" s="15"/>
      <c r="XE344" s="15"/>
      <c r="XF344" s="15"/>
      <c r="XG344" s="15"/>
      <c r="XH344" s="15"/>
      <c r="XI344" s="15"/>
      <c r="XJ344" s="15"/>
      <c r="XK344" s="15"/>
      <c r="XL344" s="15"/>
      <c r="XM344" s="15"/>
      <c r="XN344" s="15"/>
      <c r="XO344" s="15"/>
      <c r="XP344" s="15"/>
      <c r="XQ344" s="15"/>
      <c r="XR344" s="15"/>
      <c r="XS344" s="15"/>
      <c r="XT344" s="15"/>
      <c r="XU344" s="15"/>
      <c r="XV344" s="15"/>
      <c r="XW344" s="15"/>
      <c r="XX344" s="15"/>
      <c r="XY344" s="15"/>
      <c r="XZ344" s="15"/>
      <c r="YA344" s="15"/>
      <c r="YB344" s="15"/>
      <c r="YC344" s="15"/>
      <c r="YD344" s="15"/>
      <c r="YE344" s="15"/>
      <c r="YF344" s="15"/>
      <c r="YG344" s="15"/>
      <c r="YH344" s="15"/>
      <c r="YI344" s="15"/>
      <c r="YJ344" s="15"/>
      <c r="YK344" s="15"/>
      <c r="YL344" s="15"/>
      <c r="YM344" s="15"/>
      <c r="YN344" s="15"/>
      <c r="YO344" s="15"/>
      <c r="YP344" s="15"/>
      <c r="YQ344" s="15"/>
      <c r="YR344" s="15"/>
      <c r="YS344" s="15"/>
      <c r="YT344" s="15"/>
      <c r="YU344" s="15"/>
      <c r="YV344" s="15"/>
      <c r="YW344" s="15"/>
      <c r="YX344" s="15"/>
      <c r="YY344" s="15"/>
      <c r="YZ344" s="15"/>
      <c r="ZA344" s="15"/>
      <c r="ZB344" s="15"/>
      <c r="ZC344" s="15"/>
      <c r="ZD344" s="15"/>
      <c r="ZE344" s="15"/>
      <c r="ZF344" s="15"/>
      <c r="ZG344" s="15"/>
      <c r="ZH344" s="15"/>
      <c r="ZI344" s="15"/>
      <c r="ZJ344" s="15"/>
      <c r="ZK344" s="15"/>
      <c r="ZL344" s="15"/>
      <c r="ZM344" s="15"/>
      <c r="ZN344" s="15"/>
      <c r="ZO344" s="15"/>
      <c r="ZP344" s="15"/>
      <c r="ZQ344" s="15"/>
      <c r="ZR344" s="15"/>
      <c r="ZS344" s="15"/>
      <c r="ZT344" s="15"/>
      <c r="ZU344" s="15"/>
      <c r="ZV344" s="15"/>
      <c r="ZW344" s="15"/>
      <c r="ZX344" s="15"/>
      <c r="ZY344" s="15"/>
      <c r="ZZ344" s="15"/>
      <c r="AAA344" s="15"/>
      <c r="AAB344" s="15"/>
      <c r="AAC344" s="15"/>
      <c r="AAD344" s="15"/>
      <c r="AAE344" s="15"/>
      <c r="AAF344" s="15"/>
      <c r="AAG344" s="15"/>
      <c r="AAH344" s="15"/>
      <c r="AAI344" s="15"/>
      <c r="AAJ344" s="15"/>
      <c r="AAK344" s="15"/>
      <c r="AAL344" s="15"/>
      <c r="AAM344" s="15"/>
      <c r="AAN344" s="15"/>
      <c r="AAO344" s="15"/>
      <c r="AAP344" s="15"/>
      <c r="AAQ344" s="15"/>
      <c r="AAR344" s="15"/>
      <c r="AAS344" s="15"/>
      <c r="AAT344" s="15"/>
      <c r="AAU344" s="15"/>
      <c r="AAV344" s="15"/>
      <c r="AAW344" s="15"/>
      <c r="AAX344" s="15"/>
      <c r="AAY344" s="15"/>
      <c r="AAZ344" s="15"/>
      <c r="ABA344" s="15"/>
      <c r="ABB344" s="15"/>
      <c r="ABC344" s="15"/>
      <c r="ABD344" s="15"/>
      <c r="ABE344" s="15"/>
      <c r="ABF344" s="15"/>
      <c r="ABG344" s="15"/>
      <c r="ABH344" s="15"/>
      <c r="ABI344" s="15"/>
      <c r="ABJ344" s="15"/>
      <c r="ABK344" s="15"/>
      <c r="ABL344" s="15"/>
      <c r="ABM344" s="15"/>
      <c r="ABN344" s="15"/>
      <c r="ABO344" s="15"/>
      <c r="ABP344" s="15"/>
      <c r="ABQ344" s="15"/>
      <c r="ABR344" s="15"/>
      <c r="ABS344" s="15"/>
      <c r="ABT344" s="15"/>
      <c r="ABU344" s="15"/>
      <c r="ABV344" s="15"/>
      <c r="ABW344" s="15"/>
      <c r="ABX344" s="15"/>
      <c r="ABY344" s="15"/>
      <c r="ABZ344" s="15"/>
      <c r="ACA344" s="15"/>
      <c r="ACB344" s="15"/>
      <c r="ACC344" s="15"/>
      <c r="ACD344" s="15"/>
      <c r="ACE344" s="15"/>
      <c r="ACF344" s="15"/>
      <c r="ACG344" s="15"/>
      <c r="ACH344" s="15"/>
      <c r="ACI344" s="15"/>
      <c r="ACJ344" s="15"/>
      <c r="ACK344" s="15"/>
      <c r="ACL344" s="15"/>
      <c r="ACM344" s="15"/>
      <c r="ACN344" s="15"/>
      <c r="ACO344" s="15"/>
      <c r="ACP344" s="15"/>
      <c r="ACQ344" s="15"/>
      <c r="ACR344" s="15"/>
      <c r="ACS344" s="15"/>
      <c r="ACT344" s="15"/>
      <c r="ACU344" s="15"/>
      <c r="ACV344" s="15"/>
      <c r="ACW344" s="15"/>
      <c r="ACX344" s="15"/>
      <c r="ACY344" s="15"/>
      <c r="ACZ344" s="15"/>
      <c r="ADA344" s="15"/>
      <c r="ADB344" s="15"/>
      <c r="ADC344" s="15"/>
      <c r="ADD344" s="15"/>
      <c r="ADE344" s="15"/>
      <c r="ADF344" s="15"/>
      <c r="ADG344" s="15"/>
      <c r="ADH344" s="15"/>
      <c r="ADI344" s="15"/>
      <c r="ADJ344" s="15"/>
      <c r="ADK344" s="15"/>
      <c r="ADL344" s="15"/>
      <c r="ADM344" s="15"/>
      <c r="ADN344" s="15"/>
      <c r="ADO344" s="15"/>
      <c r="ADP344" s="15"/>
      <c r="ADQ344" s="15"/>
      <c r="ADR344" s="15"/>
      <c r="ADS344" s="15"/>
      <c r="ADT344" s="15"/>
      <c r="ADU344" s="15"/>
      <c r="ADV344" s="15"/>
      <c r="ADW344" s="15"/>
      <c r="ADX344" s="15"/>
      <c r="ADY344" s="15"/>
      <c r="ADZ344" s="15"/>
      <c r="AEA344" s="15"/>
      <c r="AEB344" s="15"/>
      <c r="AEC344" s="15"/>
      <c r="AED344" s="15"/>
      <c r="AEE344" s="15"/>
      <c r="AEF344" s="15"/>
      <c r="AEG344" s="15"/>
      <c r="AEH344" s="15"/>
      <c r="AEI344" s="15"/>
      <c r="AEJ344" s="15"/>
      <c r="AEK344" s="15"/>
      <c r="AEL344" s="15"/>
      <c r="AEM344" s="15"/>
      <c r="AEN344" s="15"/>
      <c r="AEO344" s="15"/>
      <c r="AEP344" s="15"/>
      <c r="AEQ344" s="15"/>
      <c r="AER344" s="15"/>
      <c r="AES344" s="15"/>
      <c r="AET344" s="15"/>
      <c r="AEU344" s="15"/>
      <c r="AEV344" s="15"/>
      <c r="AEW344" s="15"/>
      <c r="AEX344" s="15"/>
      <c r="AEY344" s="15"/>
      <c r="AEZ344" s="15"/>
      <c r="AFA344" s="15"/>
      <c r="AFB344" s="15"/>
      <c r="AFC344" s="15"/>
      <c r="AFD344" s="15"/>
      <c r="AFE344" s="15"/>
      <c r="AFF344" s="15"/>
      <c r="AFG344" s="15"/>
      <c r="AFH344" s="15"/>
      <c r="AFI344" s="15"/>
      <c r="AFJ344" s="15"/>
      <c r="AFK344" s="15"/>
      <c r="AFL344" s="15"/>
      <c r="AFM344" s="15"/>
      <c r="AFN344" s="15"/>
      <c r="AFO344" s="15"/>
      <c r="AFP344" s="15"/>
      <c r="AFQ344" s="15"/>
      <c r="AFR344" s="15"/>
      <c r="AFS344" s="15"/>
      <c r="AFT344" s="15"/>
      <c r="AFU344" s="15"/>
      <c r="AFV344" s="15"/>
      <c r="AFW344" s="15"/>
      <c r="AFX344" s="15"/>
      <c r="AFY344" s="15"/>
      <c r="AFZ344" s="15"/>
      <c r="AGA344" s="15"/>
      <c r="AGB344" s="15"/>
      <c r="AGC344" s="15"/>
      <c r="AGD344" s="15"/>
      <c r="AGE344" s="15"/>
      <c r="AGF344" s="15"/>
      <c r="AGG344" s="15"/>
      <c r="AGH344" s="15"/>
      <c r="AGI344" s="15"/>
      <c r="AGJ344" s="15"/>
      <c r="AGK344" s="15"/>
      <c r="AGL344" s="15"/>
      <c r="AGM344" s="15"/>
      <c r="AGN344" s="15"/>
      <c r="AGO344" s="15"/>
      <c r="AGP344" s="15"/>
      <c r="AGQ344" s="15"/>
      <c r="AGR344" s="15"/>
      <c r="AGS344" s="15"/>
      <c r="AGT344" s="15"/>
      <c r="AGU344" s="15"/>
      <c r="AGV344" s="15"/>
      <c r="AGW344" s="15"/>
      <c r="AGX344" s="15"/>
      <c r="AGY344" s="15"/>
      <c r="AGZ344" s="15"/>
      <c r="AHA344" s="15"/>
      <c r="AHB344" s="15"/>
      <c r="AHC344" s="15"/>
      <c r="AHD344" s="15"/>
      <c r="AHE344" s="15"/>
      <c r="AHF344" s="15"/>
      <c r="AHG344" s="15"/>
      <c r="AHH344" s="15"/>
      <c r="AHI344" s="15"/>
      <c r="AHJ344" s="15"/>
      <c r="AHK344" s="15"/>
      <c r="AHL344" s="15"/>
      <c r="AHM344" s="15"/>
      <c r="AHN344" s="15"/>
      <c r="AHO344" s="15"/>
      <c r="AHP344" s="15"/>
      <c r="AHQ344" s="15"/>
      <c r="AHR344" s="15"/>
      <c r="AHS344" s="15"/>
      <c r="AHT344" s="15"/>
      <c r="AHU344" s="15"/>
      <c r="AHV344" s="15"/>
      <c r="AHW344" s="15"/>
      <c r="AHX344" s="15"/>
      <c r="AHY344" s="15"/>
      <c r="AHZ344" s="15"/>
      <c r="AIA344" s="15"/>
      <c r="AIB344" s="15"/>
      <c r="AIC344" s="15"/>
      <c r="AID344" s="15"/>
      <c r="AIE344" s="15"/>
      <c r="AIF344" s="15"/>
      <c r="AIG344" s="15"/>
      <c r="AIH344" s="15"/>
      <c r="AII344" s="15"/>
      <c r="AIJ344" s="15"/>
      <c r="AIK344" s="15"/>
      <c r="AIL344" s="15"/>
      <c r="AIM344" s="15"/>
      <c r="AIN344" s="15"/>
      <c r="AIO344" s="15"/>
      <c r="AIP344" s="15"/>
      <c r="AIQ344" s="15"/>
      <c r="AIR344" s="15"/>
      <c r="AIS344" s="15"/>
      <c r="AIT344" s="15"/>
      <c r="AIU344" s="15"/>
      <c r="AIV344" s="15"/>
      <c r="AIW344" s="15"/>
      <c r="AIX344" s="15"/>
      <c r="AIY344" s="15"/>
      <c r="AIZ344" s="15"/>
      <c r="AJA344" s="15"/>
      <c r="AJB344" s="15"/>
      <c r="AJC344" s="15"/>
      <c r="AJD344" s="15"/>
      <c r="AJE344" s="15"/>
      <c r="AJF344" s="15"/>
      <c r="AJG344" s="15"/>
      <c r="AJH344" s="15"/>
      <c r="AJI344" s="15"/>
      <c r="AJJ344" s="15"/>
      <c r="AJK344" s="15"/>
      <c r="AJL344" s="15"/>
      <c r="AJM344" s="15"/>
      <c r="AJN344" s="15"/>
      <c r="AJO344" s="15"/>
      <c r="AJP344" s="15"/>
      <c r="AJQ344" s="15"/>
      <c r="AJR344" s="15"/>
      <c r="AJS344" s="15"/>
      <c r="AJT344" s="15"/>
      <c r="AJU344" s="15"/>
      <c r="AJV344" s="15"/>
      <c r="AJW344" s="15"/>
      <c r="AJX344" s="15"/>
      <c r="AJY344" s="15"/>
      <c r="AJZ344" s="15"/>
      <c r="AKA344" s="15"/>
      <c r="AKB344" s="15"/>
      <c r="AKC344" s="15"/>
      <c r="AKD344" s="15"/>
      <c r="AKE344" s="15"/>
      <c r="AKF344" s="15"/>
      <c r="AKG344" s="15"/>
      <c r="AKH344" s="15"/>
      <c r="AKI344" s="15"/>
      <c r="AKJ344" s="15"/>
      <c r="AKK344" s="15"/>
      <c r="AKL344" s="15"/>
      <c r="AKM344" s="15"/>
      <c r="AKN344" s="15"/>
      <c r="AKO344" s="15"/>
      <c r="AKP344" s="15"/>
      <c r="AKQ344" s="15"/>
      <c r="AKR344" s="15"/>
      <c r="AKS344" s="15"/>
      <c r="AKT344" s="15"/>
      <c r="AKU344" s="15"/>
      <c r="AKV344" s="15"/>
      <c r="AKW344" s="15"/>
      <c r="AKX344" s="15"/>
      <c r="AKY344" s="15"/>
      <c r="AKZ344" s="15"/>
      <c r="ALA344" s="15"/>
      <c r="ALB344" s="15"/>
      <c r="ALC344" s="15"/>
      <c r="ALD344" s="15"/>
      <c r="ALE344" s="15"/>
      <c r="ALF344" s="15"/>
      <c r="ALG344" s="15"/>
      <c r="ALH344" s="15"/>
      <c r="ALI344" s="15"/>
      <c r="ALJ344" s="15"/>
      <c r="ALK344" s="15"/>
      <c r="ALL344" s="15"/>
      <c r="ALM344" s="15"/>
      <c r="ALN344" s="15"/>
      <c r="ALO344" s="15"/>
      <c r="ALP344" s="15"/>
      <c r="ALQ344" s="15"/>
      <c r="ALR344" s="15"/>
      <c r="ALS344" s="15"/>
      <c r="ALT344" s="15"/>
      <c r="ALU344" s="15"/>
      <c r="ALV344" s="15"/>
      <c r="ALW344" s="15"/>
      <c r="ALX344" s="11"/>
      <c r="ALY344" s="11"/>
      <c r="ALZ344" s="11"/>
      <c r="AMA344" s="11"/>
    </row>
    <row r="345" spans="1:1015" ht="12.75" customHeight="1">
      <c r="A345" s="12" t="s">
        <v>426</v>
      </c>
      <c r="B345" s="12"/>
      <c r="C345" s="12"/>
      <c r="D345" s="12"/>
      <c r="E345" s="13" t="s">
        <v>31</v>
      </c>
      <c r="F345" s="13"/>
      <c r="G345" s="12" t="s">
        <v>427</v>
      </c>
      <c r="H345" s="14">
        <f t="shared" ref="H345:N345" si="53">SUM(H343:H344)</f>
        <v>0</v>
      </c>
      <c r="I345" s="14">
        <f t="shared" si="53"/>
        <v>0</v>
      </c>
      <c r="J345" s="14">
        <f t="shared" si="53"/>
        <v>0</v>
      </c>
      <c r="K345" s="14">
        <f t="shared" si="53"/>
        <v>622.98</v>
      </c>
      <c r="L345" s="3">
        <f t="shared" si="53"/>
        <v>3000</v>
      </c>
      <c r="M345" s="14">
        <f t="shared" si="53"/>
        <v>1000</v>
      </c>
      <c r="N345" s="14">
        <f t="shared" si="53"/>
        <v>1000</v>
      </c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  <c r="IW345" s="15"/>
      <c r="IX345" s="15"/>
      <c r="IY345" s="15"/>
      <c r="IZ345" s="15"/>
      <c r="JA345" s="15"/>
      <c r="JB345" s="15"/>
      <c r="JC345" s="15"/>
      <c r="JD345" s="15"/>
      <c r="JE345" s="15"/>
      <c r="JF345" s="15"/>
      <c r="JG345" s="15"/>
      <c r="JH345" s="15"/>
      <c r="JI345" s="15"/>
      <c r="JJ345" s="15"/>
      <c r="JK345" s="15"/>
      <c r="JL345" s="15"/>
      <c r="JM345" s="15"/>
      <c r="JN345" s="15"/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5"/>
      <c r="KB345" s="15"/>
      <c r="KC345" s="15"/>
      <c r="KD345" s="15"/>
      <c r="KE345" s="15"/>
      <c r="KF345" s="15"/>
      <c r="KG345" s="15"/>
      <c r="KH345" s="15"/>
      <c r="KI345" s="15"/>
      <c r="KJ345" s="15"/>
      <c r="KK345" s="15"/>
      <c r="KL345" s="15"/>
      <c r="KM345" s="15"/>
      <c r="KN345" s="15"/>
      <c r="KO345" s="15"/>
      <c r="KP345" s="15"/>
      <c r="KQ345" s="15"/>
      <c r="KR345" s="15"/>
      <c r="KS345" s="15"/>
      <c r="KT345" s="15"/>
      <c r="KU345" s="15"/>
      <c r="KV345" s="15"/>
      <c r="KW345" s="15"/>
      <c r="KX345" s="15"/>
      <c r="KY345" s="15"/>
      <c r="KZ345" s="15"/>
      <c r="LA345" s="15"/>
      <c r="LB345" s="15"/>
      <c r="LC345" s="15"/>
      <c r="LD345" s="15"/>
      <c r="LE345" s="15"/>
      <c r="LF345" s="15"/>
      <c r="LG345" s="15"/>
      <c r="LH345" s="15"/>
      <c r="LI345" s="15"/>
      <c r="LJ345" s="15"/>
      <c r="LK345" s="15"/>
      <c r="LL345" s="15"/>
      <c r="LM345" s="15"/>
      <c r="LN345" s="15"/>
      <c r="LO345" s="15"/>
      <c r="LP345" s="15"/>
      <c r="LQ345" s="15"/>
      <c r="LR345" s="15"/>
      <c r="LS345" s="15"/>
      <c r="LT345" s="15"/>
      <c r="LU345" s="15"/>
      <c r="LV345" s="15"/>
      <c r="LW345" s="15"/>
      <c r="LX345" s="15"/>
      <c r="LY345" s="15"/>
      <c r="LZ345" s="15"/>
      <c r="MA345" s="15"/>
      <c r="MB345" s="15"/>
      <c r="MC345" s="15"/>
      <c r="MD345" s="15"/>
      <c r="ME345" s="15"/>
      <c r="MF345" s="15"/>
      <c r="MG345" s="15"/>
      <c r="MH345" s="15"/>
      <c r="MI345" s="15"/>
      <c r="MJ345" s="15"/>
      <c r="MK345" s="15"/>
      <c r="ML345" s="15"/>
      <c r="MM345" s="15"/>
      <c r="MN345" s="15"/>
      <c r="MO345" s="15"/>
      <c r="MP345" s="15"/>
      <c r="MQ345" s="15"/>
      <c r="MR345" s="15"/>
      <c r="MS345" s="15"/>
      <c r="MT345" s="15"/>
      <c r="MU345" s="15"/>
      <c r="MV345" s="15"/>
      <c r="MW345" s="15"/>
      <c r="MX345" s="15"/>
      <c r="MY345" s="15"/>
      <c r="MZ345" s="15"/>
      <c r="NA345" s="15"/>
      <c r="NB345" s="15"/>
      <c r="NC345" s="15"/>
      <c r="ND345" s="15"/>
      <c r="NE345" s="15"/>
      <c r="NF345" s="15"/>
      <c r="NG345" s="15"/>
      <c r="NH345" s="15"/>
      <c r="NI345" s="15"/>
      <c r="NJ345" s="15"/>
      <c r="NK345" s="15"/>
      <c r="NL345" s="15"/>
      <c r="NM345" s="15"/>
      <c r="NN345" s="15"/>
      <c r="NO345" s="15"/>
      <c r="NP345" s="15"/>
      <c r="NQ345" s="15"/>
      <c r="NR345" s="15"/>
      <c r="NS345" s="15"/>
      <c r="NT345" s="15"/>
      <c r="NU345" s="15"/>
      <c r="NV345" s="15"/>
      <c r="NW345" s="15"/>
      <c r="NX345" s="15"/>
      <c r="NY345" s="15"/>
      <c r="NZ345" s="15"/>
      <c r="OA345" s="15"/>
      <c r="OB345" s="15"/>
      <c r="OC345" s="15"/>
      <c r="OD345" s="15"/>
      <c r="OE345" s="15"/>
      <c r="OF345" s="15"/>
      <c r="OG345" s="15"/>
      <c r="OH345" s="15"/>
      <c r="OI345" s="15"/>
      <c r="OJ345" s="15"/>
      <c r="OK345" s="15"/>
      <c r="OL345" s="15"/>
      <c r="OM345" s="15"/>
      <c r="ON345" s="15"/>
      <c r="OO345" s="15"/>
      <c r="OP345" s="15"/>
      <c r="OQ345" s="15"/>
      <c r="OR345" s="15"/>
      <c r="OS345" s="15"/>
      <c r="OT345" s="15"/>
      <c r="OU345" s="15"/>
      <c r="OV345" s="15"/>
      <c r="OW345" s="15"/>
      <c r="OX345" s="15"/>
      <c r="OY345" s="15"/>
      <c r="OZ345" s="15"/>
      <c r="PA345" s="15"/>
      <c r="PB345" s="15"/>
      <c r="PC345" s="15"/>
      <c r="PD345" s="15"/>
      <c r="PE345" s="15"/>
      <c r="PF345" s="15"/>
      <c r="PG345" s="15"/>
      <c r="PH345" s="15"/>
      <c r="PI345" s="15"/>
      <c r="PJ345" s="15"/>
      <c r="PK345" s="15"/>
      <c r="PL345" s="15"/>
      <c r="PM345" s="15"/>
      <c r="PN345" s="15"/>
      <c r="PO345" s="15"/>
      <c r="PP345" s="15"/>
      <c r="PQ345" s="15"/>
      <c r="PR345" s="15"/>
      <c r="PS345" s="15"/>
      <c r="PT345" s="15"/>
      <c r="PU345" s="15"/>
      <c r="PV345" s="15"/>
      <c r="PW345" s="15"/>
      <c r="PX345" s="15"/>
      <c r="PY345" s="15"/>
      <c r="PZ345" s="15"/>
      <c r="QA345" s="15"/>
      <c r="QB345" s="15"/>
      <c r="QC345" s="15"/>
      <c r="QD345" s="15"/>
      <c r="QE345" s="15"/>
      <c r="QF345" s="15"/>
      <c r="QG345" s="15"/>
      <c r="QH345" s="15"/>
      <c r="QI345" s="15"/>
      <c r="QJ345" s="15"/>
      <c r="QK345" s="15"/>
      <c r="QL345" s="15"/>
      <c r="QM345" s="15"/>
      <c r="QN345" s="15"/>
      <c r="QO345" s="15"/>
      <c r="QP345" s="15"/>
      <c r="QQ345" s="15"/>
      <c r="QR345" s="15"/>
      <c r="QS345" s="15"/>
      <c r="QT345" s="15"/>
      <c r="QU345" s="15"/>
      <c r="QV345" s="15"/>
      <c r="QW345" s="15"/>
      <c r="QX345" s="15"/>
      <c r="QY345" s="15"/>
      <c r="QZ345" s="15"/>
      <c r="RA345" s="15"/>
      <c r="RB345" s="15"/>
      <c r="RC345" s="15"/>
      <c r="RD345" s="15"/>
      <c r="RE345" s="15"/>
      <c r="RF345" s="15"/>
      <c r="RG345" s="15"/>
      <c r="RH345" s="15"/>
      <c r="RI345" s="15"/>
      <c r="RJ345" s="15"/>
      <c r="RK345" s="15"/>
      <c r="RL345" s="15"/>
      <c r="RM345" s="15"/>
      <c r="RN345" s="15"/>
      <c r="RO345" s="15"/>
      <c r="RP345" s="15"/>
      <c r="RQ345" s="15"/>
      <c r="RR345" s="15"/>
      <c r="RS345" s="15"/>
      <c r="RT345" s="15"/>
      <c r="RU345" s="15"/>
      <c r="RV345" s="15"/>
      <c r="RW345" s="15"/>
      <c r="RX345" s="15"/>
      <c r="RY345" s="15"/>
      <c r="RZ345" s="15"/>
      <c r="SA345" s="15"/>
      <c r="SB345" s="15"/>
      <c r="SC345" s="15"/>
      <c r="SD345" s="15"/>
      <c r="SE345" s="15"/>
      <c r="SF345" s="15"/>
      <c r="SG345" s="15"/>
      <c r="SH345" s="15"/>
      <c r="SI345" s="15"/>
      <c r="SJ345" s="15"/>
      <c r="SK345" s="15"/>
      <c r="SL345" s="15"/>
      <c r="SM345" s="15"/>
      <c r="SN345" s="15"/>
      <c r="SO345" s="15"/>
      <c r="SP345" s="15"/>
      <c r="SQ345" s="15"/>
      <c r="SR345" s="15"/>
      <c r="SS345" s="15"/>
      <c r="ST345" s="15"/>
      <c r="SU345" s="15"/>
      <c r="SV345" s="15"/>
      <c r="SW345" s="15"/>
      <c r="SX345" s="15"/>
      <c r="SY345" s="15"/>
      <c r="SZ345" s="15"/>
      <c r="TA345" s="15"/>
      <c r="TB345" s="15"/>
      <c r="TC345" s="15"/>
      <c r="TD345" s="15"/>
      <c r="TE345" s="15"/>
      <c r="TF345" s="15"/>
      <c r="TG345" s="15"/>
      <c r="TH345" s="15"/>
      <c r="TI345" s="15"/>
      <c r="TJ345" s="15"/>
      <c r="TK345" s="15"/>
      <c r="TL345" s="15"/>
      <c r="TM345" s="15"/>
      <c r="TN345" s="15"/>
      <c r="TO345" s="15"/>
      <c r="TP345" s="15"/>
      <c r="TQ345" s="15"/>
      <c r="TR345" s="15"/>
      <c r="TS345" s="15"/>
      <c r="TT345" s="15"/>
      <c r="TU345" s="15"/>
      <c r="TV345" s="15"/>
      <c r="TW345" s="15"/>
      <c r="TX345" s="15"/>
      <c r="TY345" s="15"/>
      <c r="TZ345" s="15"/>
      <c r="UA345" s="15"/>
      <c r="UB345" s="15"/>
      <c r="UC345" s="15"/>
      <c r="UD345" s="15"/>
      <c r="UE345" s="15"/>
      <c r="UF345" s="15"/>
      <c r="UG345" s="15"/>
      <c r="UH345" s="15"/>
      <c r="UI345" s="15"/>
      <c r="UJ345" s="15"/>
      <c r="UK345" s="15"/>
      <c r="UL345" s="15"/>
      <c r="UM345" s="15"/>
      <c r="UN345" s="15"/>
      <c r="UO345" s="15"/>
      <c r="UP345" s="15"/>
      <c r="UQ345" s="15"/>
      <c r="UR345" s="15"/>
      <c r="US345" s="15"/>
      <c r="UT345" s="15"/>
      <c r="UU345" s="15"/>
      <c r="UV345" s="15"/>
      <c r="UW345" s="15"/>
      <c r="UX345" s="15"/>
      <c r="UY345" s="15"/>
      <c r="UZ345" s="15"/>
      <c r="VA345" s="15"/>
      <c r="VB345" s="15"/>
      <c r="VC345" s="15"/>
      <c r="VD345" s="15"/>
      <c r="VE345" s="15"/>
      <c r="VF345" s="15"/>
      <c r="VG345" s="15"/>
      <c r="VH345" s="15"/>
      <c r="VI345" s="15"/>
      <c r="VJ345" s="15"/>
      <c r="VK345" s="15"/>
      <c r="VL345" s="15"/>
      <c r="VM345" s="15"/>
      <c r="VN345" s="15"/>
      <c r="VO345" s="15"/>
      <c r="VP345" s="15"/>
      <c r="VQ345" s="15"/>
      <c r="VR345" s="15"/>
      <c r="VS345" s="15"/>
      <c r="VT345" s="15"/>
      <c r="VU345" s="15"/>
      <c r="VV345" s="15"/>
      <c r="VW345" s="15"/>
      <c r="VX345" s="15"/>
      <c r="VY345" s="15"/>
      <c r="VZ345" s="15"/>
      <c r="WA345" s="15"/>
      <c r="WB345" s="15"/>
      <c r="WC345" s="15"/>
      <c r="WD345" s="15"/>
      <c r="WE345" s="15"/>
      <c r="WF345" s="15"/>
      <c r="WG345" s="15"/>
      <c r="WH345" s="15"/>
      <c r="WI345" s="15"/>
      <c r="WJ345" s="15"/>
      <c r="WK345" s="15"/>
      <c r="WL345" s="15"/>
      <c r="WM345" s="15"/>
      <c r="WN345" s="15"/>
      <c r="WO345" s="15"/>
      <c r="WP345" s="15"/>
      <c r="WQ345" s="15"/>
      <c r="WR345" s="15"/>
      <c r="WS345" s="15"/>
      <c r="WT345" s="15"/>
      <c r="WU345" s="15"/>
      <c r="WV345" s="15"/>
      <c r="WW345" s="15"/>
      <c r="WX345" s="15"/>
      <c r="WY345" s="15"/>
      <c r="WZ345" s="15"/>
      <c r="XA345" s="15"/>
      <c r="XB345" s="15"/>
      <c r="XC345" s="15"/>
      <c r="XD345" s="15"/>
      <c r="XE345" s="15"/>
      <c r="XF345" s="15"/>
      <c r="XG345" s="15"/>
      <c r="XH345" s="15"/>
      <c r="XI345" s="15"/>
      <c r="XJ345" s="15"/>
      <c r="XK345" s="15"/>
      <c r="XL345" s="15"/>
      <c r="XM345" s="15"/>
      <c r="XN345" s="15"/>
      <c r="XO345" s="15"/>
      <c r="XP345" s="15"/>
      <c r="XQ345" s="15"/>
      <c r="XR345" s="15"/>
      <c r="XS345" s="15"/>
      <c r="XT345" s="15"/>
      <c r="XU345" s="15"/>
      <c r="XV345" s="15"/>
      <c r="XW345" s="15"/>
      <c r="XX345" s="15"/>
      <c r="XY345" s="15"/>
      <c r="XZ345" s="15"/>
      <c r="YA345" s="15"/>
      <c r="YB345" s="15"/>
      <c r="YC345" s="15"/>
      <c r="YD345" s="15"/>
      <c r="YE345" s="15"/>
      <c r="YF345" s="15"/>
      <c r="YG345" s="15"/>
      <c r="YH345" s="15"/>
      <c r="YI345" s="15"/>
      <c r="YJ345" s="15"/>
      <c r="YK345" s="15"/>
      <c r="YL345" s="15"/>
      <c r="YM345" s="15"/>
      <c r="YN345" s="15"/>
      <c r="YO345" s="15"/>
      <c r="YP345" s="15"/>
      <c r="YQ345" s="15"/>
      <c r="YR345" s="15"/>
      <c r="YS345" s="15"/>
      <c r="YT345" s="15"/>
      <c r="YU345" s="15"/>
      <c r="YV345" s="15"/>
      <c r="YW345" s="15"/>
      <c r="YX345" s="15"/>
      <c r="YY345" s="15"/>
      <c r="YZ345" s="15"/>
      <c r="ZA345" s="15"/>
      <c r="ZB345" s="15"/>
      <c r="ZC345" s="15"/>
      <c r="ZD345" s="15"/>
      <c r="ZE345" s="15"/>
      <c r="ZF345" s="15"/>
      <c r="ZG345" s="15"/>
      <c r="ZH345" s="15"/>
      <c r="ZI345" s="15"/>
      <c r="ZJ345" s="15"/>
      <c r="ZK345" s="15"/>
      <c r="ZL345" s="15"/>
      <c r="ZM345" s="15"/>
      <c r="ZN345" s="15"/>
      <c r="ZO345" s="15"/>
      <c r="ZP345" s="15"/>
      <c r="ZQ345" s="15"/>
      <c r="ZR345" s="15"/>
      <c r="ZS345" s="15"/>
      <c r="ZT345" s="15"/>
      <c r="ZU345" s="15"/>
      <c r="ZV345" s="15"/>
      <c r="ZW345" s="15"/>
      <c r="ZX345" s="15"/>
      <c r="ZY345" s="15"/>
      <c r="ZZ345" s="15"/>
      <c r="AAA345" s="15"/>
      <c r="AAB345" s="15"/>
      <c r="AAC345" s="15"/>
      <c r="AAD345" s="15"/>
      <c r="AAE345" s="15"/>
      <c r="AAF345" s="15"/>
      <c r="AAG345" s="15"/>
      <c r="AAH345" s="15"/>
      <c r="AAI345" s="15"/>
      <c r="AAJ345" s="15"/>
      <c r="AAK345" s="15"/>
      <c r="AAL345" s="15"/>
      <c r="AAM345" s="15"/>
      <c r="AAN345" s="15"/>
      <c r="AAO345" s="15"/>
      <c r="AAP345" s="15"/>
      <c r="AAQ345" s="15"/>
      <c r="AAR345" s="15"/>
      <c r="AAS345" s="15"/>
      <c r="AAT345" s="15"/>
      <c r="AAU345" s="15"/>
      <c r="AAV345" s="15"/>
      <c r="AAW345" s="15"/>
      <c r="AAX345" s="15"/>
      <c r="AAY345" s="15"/>
      <c r="AAZ345" s="15"/>
      <c r="ABA345" s="15"/>
      <c r="ABB345" s="15"/>
      <c r="ABC345" s="15"/>
      <c r="ABD345" s="15"/>
      <c r="ABE345" s="15"/>
      <c r="ABF345" s="15"/>
      <c r="ABG345" s="15"/>
      <c r="ABH345" s="15"/>
      <c r="ABI345" s="15"/>
      <c r="ABJ345" s="15"/>
      <c r="ABK345" s="15"/>
      <c r="ABL345" s="15"/>
      <c r="ABM345" s="15"/>
      <c r="ABN345" s="15"/>
      <c r="ABO345" s="15"/>
      <c r="ABP345" s="15"/>
      <c r="ABQ345" s="15"/>
      <c r="ABR345" s="15"/>
      <c r="ABS345" s="15"/>
      <c r="ABT345" s="15"/>
      <c r="ABU345" s="15"/>
      <c r="ABV345" s="15"/>
      <c r="ABW345" s="15"/>
      <c r="ABX345" s="15"/>
      <c r="ABY345" s="15"/>
      <c r="ABZ345" s="15"/>
      <c r="ACA345" s="15"/>
      <c r="ACB345" s="15"/>
      <c r="ACC345" s="15"/>
      <c r="ACD345" s="15"/>
      <c r="ACE345" s="15"/>
      <c r="ACF345" s="15"/>
      <c r="ACG345" s="15"/>
      <c r="ACH345" s="15"/>
      <c r="ACI345" s="15"/>
      <c r="ACJ345" s="15"/>
      <c r="ACK345" s="15"/>
      <c r="ACL345" s="15"/>
      <c r="ACM345" s="15"/>
      <c r="ACN345" s="15"/>
      <c r="ACO345" s="15"/>
      <c r="ACP345" s="15"/>
      <c r="ACQ345" s="15"/>
      <c r="ACR345" s="15"/>
      <c r="ACS345" s="15"/>
      <c r="ACT345" s="15"/>
      <c r="ACU345" s="15"/>
      <c r="ACV345" s="15"/>
      <c r="ACW345" s="15"/>
      <c r="ACX345" s="15"/>
      <c r="ACY345" s="15"/>
      <c r="ACZ345" s="15"/>
      <c r="ADA345" s="15"/>
      <c r="ADB345" s="15"/>
      <c r="ADC345" s="15"/>
      <c r="ADD345" s="15"/>
      <c r="ADE345" s="15"/>
      <c r="ADF345" s="15"/>
      <c r="ADG345" s="15"/>
      <c r="ADH345" s="15"/>
      <c r="ADI345" s="15"/>
      <c r="ADJ345" s="15"/>
      <c r="ADK345" s="15"/>
      <c r="ADL345" s="15"/>
      <c r="ADM345" s="15"/>
      <c r="ADN345" s="15"/>
      <c r="ADO345" s="15"/>
      <c r="ADP345" s="15"/>
      <c r="ADQ345" s="15"/>
      <c r="ADR345" s="15"/>
      <c r="ADS345" s="15"/>
      <c r="ADT345" s="15"/>
      <c r="ADU345" s="15"/>
      <c r="ADV345" s="15"/>
      <c r="ADW345" s="15"/>
      <c r="ADX345" s="15"/>
      <c r="ADY345" s="15"/>
      <c r="ADZ345" s="15"/>
      <c r="AEA345" s="15"/>
      <c r="AEB345" s="15"/>
      <c r="AEC345" s="15"/>
      <c r="AED345" s="15"/>
      <c r="AEE345" s="15"/>
      <c r="AEF345" s="15"/>
      <c r="AEG345" s="15"/>
      <c r="AEH345" s="15"/>
      <c r="AEI345" s="15"/>
      <c r="AEJ345" s="15"/>
      <c r="AEK345" s="15"/>
      <c r="AEL345" s="15"/>
      <c r="AEM345" s="15"/>
      <c r="AEN345" s="15"/>
      <c r="AEO345" s="15"/>
      <c r="AEP345" s="15"/>
      <c r="AEQ345" s="15"/>
      <c r="AER345" s="15"/>
      <c r="AES345" s="15"/>
      <c r="AET345" s="15"/>
      <c r="AEU345" s="15"/>
      <c r="AEV345" s="15"/>
      <c r="AEW345" s="15"/>
      <c r="AEX345" s="15"/>
      <c r="AEY345" s="15"/>
      <c r="AEZ345" s="15"/>
      <c r="AFA345" s="15"/>
      <c r="AFB345" s="15"/>
      <c r="AFC345" s="15"/>
      <c r="AFD345" s="15"/>
      <c r="AFE345" s="15"/>
      <c r="AFF345" s="15"/>
      <c r="AFG345" s="15"/>
      <c r="AFH345" s="15"/>
      <c r="AFI345" s="15"/>
      <c r="AFJ345" s="15"/>
      <c r="AFK345" s="15"/>
      <c r="AFL345" s="15"/>
      <c r="AFM345" s="15"/>
      <c r="AFN345" s="15"/>
      <c r="AFO345" s="15"/>
      <c r="AFP345" s="15"/>
      <c r="AFQ345" s="15"/>
      <c r="AFR345" s="15"/>
      <c r="AFS345" s="15"/>
      <c r="AFT345" s="15"/>
      <c r="AFU345" s="15"/>
      <c r="AFV345" s="15"/>
      <c r="AFW345" s="15"/>
      <c r="AFX345" s="15"/>
      <c r="AFY345" s="15"/>
      <c r="AFZ345" s="15"/>
      <c r="AGA345" s="15"/>
      <c r="AGB345" s="15"/>
      <c r="AGC345" s="15"/>
      <c r="AGD345" s="15"/>
      <c r="AGE345" s="15"/>
      <c r="AGF345" s="15"/>
      <c r="AGG345" s="15"/>
      <c r="AGH345" s="15"/>
      <c r="AGI345" s="15"/>
      <c r="AGJ345" s="15"/>
      <c r="AGK345" s="15"/>
      <c r="AGL345" s="15"/>
      <c r="AGM345" s="15"/>
      <c r="AGN345" s="15"/>
      <c r="AGO345" s="15"/>
      <c r="AGP345" s="15"/>
      <c r="AGQ345" s="15"/>
      <c r="AGR345" s="15"/>
      <c r="AGS345" s="15"/>
      <c r="AGT345" s="15"/>
      <c r="AGU345" s="15"/>
      <c r="AGV345" s="15"/>
      <c r="AGW345" s="15"/>
      <c r="AGX345" s="15"/>
      <c r="AGY345" s="15"/>
      <c r="AGZ345" s="15"/>
      <c r="AHA345" s="15"/>
      <c r="AHB345" s="15"/>
      <c r="AHC345" s="15"/>
      <c r="AHD345" s="15"/>
      <c r="AHE345" s="15"/>
      <c r="AHF345" s="15"/>
      <c r="AHG345" s="15"/>
      <c r="AHH345" s="15"/>
      <c r="AHI345" s="15"/>
      <c r="AHJ345" s="15"/>
      <c r="AHK345" s="15"/>
      <c r="AHL345" s="15"/>
      <c r="AHM345" s="15"/>
      <c r="AHN345" s="15"/>
      <c r="AHO345" s="15"/>
      <c r="AHP345" s="15"/>
      <c r="AHQ345" s="15"/>
      <c r="AHR345" s="15"/>
      <c r="AHS345" s="15"/>
      <c r="AHT345" s="15"/>
      <c r="AHU345" s="15"/>
      <c r="AHV345" s="15"/>
      <c r="AHW345" s="15"/>
      <c r="AHX345" s="15"/>
      <c r="AHY345" s="15"/>
      <c r="AHZ345" s="15"/>
      <c r="AIA345" s="15"/>
      <c r="AIB345" s="15"/>
      <c r="AIC345" s="15"/>
      <c r="AID345" s="15"/>
      <c r="AIE345" s="15"/>
      <c r="AIF345" s="15"/>
      <c r="AIG345" s="15"/>
      <c r="AIH345" s="15"/>
      <c r="AII345" s="15"/>
      <c r="AIJ345" s="15"/>
      <c r="AIK345" s="15"/>
      <c r="AIL345" s="15"/>
      <c r="AIM345" s="15"/>
      <c r="AIN345" s="15"/>
      <c r="AIO345" s="15"/>
      <c r="AIP345" s="15"/>
      <c r="AIQ345" s="15"/>
      <c r="AIR345" s="15"/>
      <c r="AIS345" s="15"/>
      <c r="AIT345" s="15"/>
      <c r="AIU345" s="15"/>
      <c r="AIV345" s="15"/>
      <c r="AIW345" s="15"/>
      <c r="AIX345" s="15"/>
      <c r="AIY345" s="15"/>
      <c r="AIZ345" s="15"/>
      <c r="AJA345" s="15"/>
      <c r="AJB345" s="15"/>
      <c r="AJC345" s="15"/>
      <c r="AJD345" s="15"/>
      <c r="AJE345" s="15"/>
      <c r="AJF345" s="15"/>
      <c r="AJG345" s="15"/>
      <c r="AJH345" s="15"/>
      <c r="AJI345" s="15"/>
      <c r="AJJ345" s="15"/>
      <c r="AJK345" s="15"/>
      <c r="AJL345" s="15"/>
      <c r="AJM345" s="15"/>
      <c r="AJN345" s="15"/>
      <c r="AJO345" s="15"/>
      <c r="AJP345" s="15"/>
      <c r="AJQ345" s="15"/>
      <c r="AJR345" s="15"/>
      <c r="AJS345" s="15"/>
      <c r="AJT345" s="15"/>
      <c r="AJU345" s="15"/>
      <c r="AJV345" s="15"/>
      <c r="AJW345" s="15"/>
      <c r="AJX345" s="15"/>
      <c r="AJY345" s="15"/>
      <c r="AJZ345" s="15"/>
      <c r="AKA345" s="15"/>
      <c r="AKB345" s="15"/>
      <c r="AKC345" s="15"/>
      <c r="AKD345" s="15"/>
      <c r="AKE345" s="15"/>
      <c r="AKF345" s="15"/>
      <c r="AKG345" s="15"/>
      <c r="AKH345" s="15"/>
      <c r="AKI345" s="15"/>
      <c r="AKJ345" s="15"/>
      <c r="AKK345" s="15"/>
      <c r="AKL345" s="15"/>
      <c r="AKM345" s="15"/>
      <c r="AKN345" s="15"/>
      <c r="AKO345" s="15"/>
      <c r="AKP345" s="15"/>
      <c r="AKQ345" s="15"/>
      <c r="AKR345" s="15"/>
      <c r="AKS345" s="15"/>
      <c r="AKT345" s="15"/>
      <c r="AKU345" s="15"/>
      <c r="AKV345" s="15"/>
      <c r="AKW345" s="15"/>
      <c r="AKX345" s="15"/>
      <c r="AKY345" s="15"/>
      <c r="AKZ345" s="15"/>
      <c r="ALA345" s="15"/>
      <c r="ALB345" s="15"/>
      <c r="ALC345" s="15"/>
      <c r="ALD345" s="15"/>
      <c r="ALE345" s="15"/>
      <c r="ALF345" s="15"/>
      <c r="ALG345" s="15"/>
      <c r="ALH345" s="15"/>
      <c r="ALI345" s="15"/>
      <c r="ALJ345" s="15"/>
      <c r="ALK345" s="15"/>
      <c r="ALL345" s="15"/>
      <c r="ALM345" s="15"/>
      <c r="ALN345" s="15"/>
      <c r="ALO345" s="15"/>
      <c r="ALP345" s="15"/>
      <c r="ALQ345" s="15"/>
      <c r="ALR345" s="15"/>
      <c r="ALS345" s="15"/>
      <c r="ALT345" s="15"/>
      <c r="ALU345" s="15"/>
      <c r="ALV345" s="15"/>
      <c r="ALW345" s="15"/>
      <c r="ALX345" s="11"/>
      <c r="ALY345" s="11"/>
      <c r="ALZ345" s="11"/>
      <c r="AMA345" s="11"/>
    </row>
    <row r="346" spans="1:1015" ht="12.75" customHeight="1">
      <c r="A346" s="9" t="s">
        <v>415</v>
      </c>
      <c r="B346" s="9" t="s">
        <v>415</v>
      </c>
      <c r="C346" s="32">
        <v>717001</v>
      </c>
      <c r="D346" s="32"/>
      <c r="E346" s="9" t="s">
        <v>16</v>
      </c>
      <c r="F346" s="8" t="s">
        <v>99</v>
      </c>
      <c r="G346" s="32" t="s">
        <v>428</v>
      </c>
      <c r="H346" s="34">
        <v>0</v>
      </c>
      <c r="I346" s="34">
        <v>0</v>
      </c>
      <c r="J346" s="34">
        <v>0</v>
      </c>
      <c r="K346" s="34">
        <v>0</v>
      </c>
      <c r="L346" s="31">
        <v>20000</v>
      </c>
      <c r="M346" s="34">
        <v>0</v>
      </c>
      <c r="N346" s="34">
        <v>0</v>
      </c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  <c r="IW346" s="15"/>
      <c r="IX346" s="15"/>
      <c r="IY346" s="15"/>
      <c r="IZ346" s="15"/>
      <c r="JA346" s="15"/>
      <c r="JB346" s="15"/>
      <c r="JC346" s="15"/>
      <c r="JD346" s="15"/>
      <c r="JE346" s="15"/>
      <c r="JF346" s="15"/>
      <c r="JG346" s="15"/>
      <c r="JH346" s="15"/>
      <c r="JI346" s="15"/>
      <c r="JJ346" s="15"/>
      <c r="JK346" s="15"/>
      <c r="JL346" s="15"/>
      <c r="JM346" s="15"/>
      <c r="JN346" s="15"/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5"/>
      <c r="KB346" s="15"/>
      <c r="KC346" s="15"/>
      <c r="KD346" s="15"/>
      <c r="KE346" s="15"/>
      <c r="KF346" s="15"/>
      <c r="KG346" s="15"/>
      <c r="KH346" s="15"/>
      <c r="KI346" s="15"/>
      <c r="KJ346" s="15"/>
      <c r="KK346" s="15"/>
      <c r="KL346" s="15"/>
      <c r="KM346" s="15"/>
      <c r="KN346" s="15"/>
      <c r="KO346" s="15"/>
      <c r="KP346" s="15"/>
      <c r="KQ346" s="15"/>
      <c r="KR346" s="15"/>
      <c r="KS346" s="15"/>
      <c r="KT346" s="15"/>
      <c r="KU346" s="15"/>
      <c r="KV346" s="15"/>
      <c r="KW346" s="15"/>
      <c r="KX346" s="15"/>
      <c r="KY346" s="15"/>
      <c r="KZ346" s="15"/>
      <c r="LA346" s="15"/>
      <c r="LB346" s="15"/>
      <c r="LC346" s="15"/>
      <c r="LD346" s="15"/>
      <c r="LE346" s="15"/>
      <c r="LF346" s="15"/>
      <c r="LG346" s="15"/>
      <c r="LH346" s="15"/>
      <c r="LI346" s="15"/>
      <c r="LJ346" s="15"/>
      <c r="LK346" s="15"/>
      <c r="LL346" s="15"/>
      <c r="LM346" s="15"/>
      <c r="LN346" s="15"/>
      <c r="LO346" s="15"/>
      <c r="LP346" s="15"/>
      <c r="LQ346" s="15"/>
      <c r="LR346" s="15"/>
      <c r="LS346" s="15"/>
      <c r="LT346" s="15"/>
      <c r="LU346" s="15"/>
      <c r="LV346" s="15"/>
      <c r="LW346" s="15"/>
      <c r="LX346" s="15"/>
      <c r="LY346" s="15"/>
      <c r="LZ346" s="15"/>
      <c r="MA346" s="15"/>
      <c r="MB346" s="15"/>
      <c r="MC346" s="15"/>
      <c r="MD346" s="15"/>
      <c r="ME346" s="15"/>
      <c r="MF346" s="15"/>
      <c r="MG346" s="15"/>
      <c r="MH346" s="15"/>
      <c r="MI346" s="15"/>
      <c r="MJ346" s="15"/>
      <c r="MK346" s="15"/>
      <c r="ML346" s="15"/>
      <c r="MM346" s="15"/>
      <c r="MN346" s="15"/>
      <c r="MO346" s="15"/>
      <c r="MP346" s="15"/>
      <c r="MQ346" s="15"/>
      <c r="MR346" s="15"/>
      <c r="MS346" s="15"/>
      <c r="MT346" s="15"/>
      <c r="MU346" s="15"/>
      <c r="MV346" s="15"/>
      <c r="MW346" s="15"/>
      <c r="MX346" s="15"/>
      <c r="MY346" s="15"/>
      <c r="MZ346" s="15"/>
      <c r="NA346" s="15"/>
      <c r="NB346" s="15"/>
      <c r="NC346" s="15"/>
      <c r="ND346" s="15"/>
      <c r="NE346" s="15"/>
      <c r="NF346" s="15"/>
      <c r="NG346" s="15"/>
      <c r="NH346" s="15"/>
      <c r="NI346" s="15"/>
      <c r="NJ346" s="15"/>
      <c r="NK346" s="15"/>
      <c r="NL346" s="15"/>
      <c r="NM346" s="15"/>
      <c r="NN346" s="15"/>
      <c r="NO346" s="15"/>
      <c r="NP346" s="15"/>
      <c r="NQ346" s="15"/>
      <c r="NR346" s="15"/>
      <c r="NS346" s="15"/>
      <c r="NT346" s="15"/>
      <c r="NU346" s="15"/>
      <c r="NV346" s="15"/>
      <c r="NW346" s="15"/>
      <c r="NX346" s="15"/>
      <c r="NY346" s="15"/>
      <c r="NZ346" s="15"/>
      <c r="OA346" s="15"/>
      <c r="OB346" s="15"/>
      <c r="OC346" s="15"/>
      <c r="OD346" s="15"/>
      <c r="OE346" s="15"/>
      <c r="OF346" s="15"/>
      <c r="OG346" s="15"/>
      <c r="OH346" s="15"/>
      <c r="OI346" s="15"/>
      <c r="OJ346" s="15"/>
      <c r="OK346" s="15"/>
      <c r="OL346" s="15"/>
      <c r="OM346" s="15"/>
      <c r="ON346" s="15"/>
      <c r="OO346" s="15"/>
      <c r="OP346" s="15"/>
      <c r="OQ346" s="15"/>
      <c r="OR346" s="15"/>
      <c r="OS346" s="15"/>
      <c r="OT346" s="15"/>
      <c r="OU346" s="15"/>
      <c r="OV346" s="15"/>
      <c r="OW346" s="15"/>
      <c r="OX346" s="15"/>
      <c r="OY346" s="15"/>
      <c r="OZ346" s="15"/>
      <c r="PA346" s="15"/>
      <c r="PB346" s="15"/>
      <c r="PC346" s="15"/>
      <c r="PD346" s="15"/>
      <c r="PE346" s="15"/>
      <c r="PF346" s="15"/>
      <c r="PG346" s="15"/>
      <c r="PH346" s="15"/>
      <c r="PI346" s="15"/>
      <c r="PJ346" s="15"/>
      <c r="PK346" s="15"/>
      <c r="PL346" s="15"/>
      <c r="PM346" s="15"/>
      <c r="PN346" s="15"/>
      <c r="PO346" s="15"/>
      <c r="PP346" s="15"/>
      <c r="PQ346" s="15"/>
      <c r="PR346" s="15"/>
      <c r="PS346" s="15"/>
      <c r="PT346" s="15"/>
      <c r="PU346" s="15"/>
      <c r="PV346" s="15"/>
      <c r="PW346" s="15"/>
      <c r="PX346" s="15"/>
      <c r="PY346" s="15"/>
      <c r="PZ346" s="15"/>
      <c r="QA346" s="15"/>
      <c r="QB346" s="15"/>
      <c r="QC346" s="15"/>
      <c r="QD346" s="15"/>
      <c r="QE346" s="15"/>
      <c r="QF346" s="15"/>
      <c r="QG346" s="15"/>
      <c r="QH346" s="15"/>
      <c r="QI346" s="15"/>
      <c r="QJ346" s="15"/>
      <c r="QK346" s="15"/>
      <c r="QL346" s="15"/>
      <c r="QM346" s="15"/>
      <c r="QN346" s="15"/>
      <c r="QO346" s="15"/>
      <c r="QP346" s="15"/>
      <c r="QQ346" s="15"/>
      <c r="QR346" s="15"/>
      <c r="QS346" s="15"/>
      <c r="QT346" s="15"/>
      <c r="QU346" s="15"/>
      <c r="QV346" s="15"/>
      <c r="QW346" s="15"/>
      <c r="QX346" s="15"/>
      <c r="QY346" s="15"/>
      <c r="QZ346" s="15"/>
      <c r="RA346" s="15"/>
      <c r="RB346" s="15"/>
      <c r="RC346" s="15"/>
      <c r="RD346" s="15"/>
      <c r="RE346" s="15"/>
      <c r="RF346" s="15"/>
      <c r="RG346" s="15"/>
      <c r="RH346" s="15"/>
      <c r="RI346" s="15"/>
      <c r="RJ346" s="15"/>
      <c r="RK346" s="15"/>
      <c r="RL346" s="15"/>
      <c r="RM346" s="15"/>
      <c r="RN346" s="15"/>
      <c r="RO346" s="15"/>
      <c r="RP346" s="15"/>
      <c r="RQ346" s="15"/>
      <c r="RR346" s="15"/>
      <c r="RS346" s="15"/>
      <c r="RT346" s="15"/>
      <c r="RU346" s="15"/>
      <c r="RV346" s="15"/>
      <c r="RW346" s="15"/>
      <c r="RX346" s="15"/>
      <c r="RY346" s="15"/>
      <c r="RZ346" s="15"/>
      <c r="SA346" s="15"/>
      <c r="SB346" s="15"/>
      <c r="SC346" s="15"/>
      <c r="SD346" s="15"/>
      <c r="SE346" s="15"/>
      <c r="SF346" s="15"/>
      <c r="SG346" s="15"/>
      <c r="SH346" s="15"/>
      <c r="SI346" s="15"/>
      <c r="SJ346" s="15"/>
      <c r="SK346" s="15"/>
      <c r="SL346" s="15"/>
      <c r="SM346" s="15"/>
      <c r="SN346" s="15"/>
      <c r="SO346" s="15"/>
      <c r="SP346" s="15"/>
      <c r="SQ346" s="15"/>
      <c r="SR346" s="15"/>
      <c r="SS346" s="15"/>
      <c r="ST346" s="15"/>
      <c r="SU346" s="15"/>
      <c r="SV346" s="15"/>
      <c r="SW346" s="15"/>
      <c r="SX346" s="15"/>
      <c r="SY346" s="15"/>
      <c r="SZ346" s="15"/>
      <c r="TA346" s="15"/>
      <c r="TB346" s="15"/>
      <c r="TC346" s="15"/>
      <c r="TD346" s="15"/>
      <c r="TE346" s="15"/>
      <c r="TF346" s="15"/>
      <c r="TG346" s="15"/>
      <c r="TH346" s="15"/>
      <c r="TI346" s="15"/>
      <c r="TJ346" s="15"/>
      <c r="TK346" s="15"/>
      <c r="TL346" s="15"/>
      <c r="TM346" s="15"/>
      <c r="TN346" s="15"/>
      <c r="TO346" s="15"/>
      <c r="TP346" s="15"/>
      <c r="TQ346" s="15"/>
      <c r="TR346" s="15"/>
      <c r="TS346" s="15"/>
      <c r="TT346" s="15"/>
      <c r="TU346" s="15"/>
      <c r="TV346" s="15"/>
      <c r="TW346" s="15"/>
      <c r="TX346" s="15"/>
      <c r="TY346" s="15"/>
      <c r="TZ346" s="15"/>
      <c r="UA346" s="15"/>
      <c r="UB346" s="15"/>
      <c r="UC346" s="15"/>
      <c r="UD346" s="15"/>
      <c r="UE346" s="15"/>
      <c r="UF346" s="15"/>
      <c r="UG346" s="15"/>
      <c r="UH346" s="15"/>
      <c r="UI346" s="15"/>
      <c r="UJ346" s="15"/>
      <c r="UK346" s="15"/>
      <c r="UL346" s="15"/>
      <c r="UM346" s="15"/>
      <c r="UN346" s="15"/>
      <c r="UO346" s="15"/>
      <c r="UP346" s="15"/>
      <c r="UQ346" s="15"/>
      <c r="UR346" s="15"/>
      <c r="US346" s="15"/>
      <c r="UT346" s="15"/>
      <c r="UU346" s="15"/>
      <c r="UV346" s="15"/>
      <c r="UW346" s="15"/>
      <c r="UX346" s="15"/>
      <c r="UY346" s="15"/>
      <c r="UZ346" s="15"/>
      <c r="VA346" s="15"/>
      <c r="VB346" s="15"/>
      <c r="VC346" s="15"/>
      <c r="VD346" s="15"/>
      <c r="VE346" s="15"/>
      <c r="VF346" s="15"/>
      <c r="VG346" s="15"/>
      <c r="VH346" s="15"/>
      <c r="VI346" s="15"/>
      <c r="VJ346" s="15"/>
      <c r="VK346" s="15"/>
      <c r="VL346" s="15"/>
      <c r="VM346" s="15"/>
      <c r="VN346" s="15"/>
      <c r="VO346" s="15"/>
      <c r="VP346" s="15"/>
      <c r="VQ346" s="15"/>
      <c r="VR346" s="15"/>
      <c r="VS346" s="15"/>
      <c r="VT346" s="15"/>
      <c r="VU346" s="15"/>
      <c r="VV346" s="15"/>
      <c r="VW346" s="15"/>
      <c r="VX346" s="15"/>
      <c r="VY346" s="15"/>
      <c r="VZ346" s="15"/>
      <c r="WA346" s="15"/>
      <c r="WB346" s="15"/>
      <c r="WC346" s="15"/>
      <c r="WD346" s="15"/>
      <c r="WE346" s="15"/>
      <c r="WF346" s="15"/>
      <c r="WG346" s="15"/>
      <c r="WH346" s="15"/>
      <c r="WI346" s="15"/>
      <c r="WJ346" s="15"/>
      <c r="WK346" s="15"/>
      <c r="WL346" s="15"/>
      <c r="WM346" s="15"/>
      <c r="WN346" s="15"/>
      <c r="WO346" s="15"/>
      <c r="WP346" s="15"/>
      <c r="WQ346" s="15"/>
      <c r="WR346" s="15"/>
      <c r="WS346" s="15"/>
      <c r="WT346" s="15"/>
      <c r="WU346" s="15"/>
      <c r="WV346" s="15"/>
      <c r="WW346" s="15"/>
      <c r="WX346" s="15"/>
      <c r="WY346" s="15"/>
      <c r="WZ346" s="15"/>
      <c r="XA346" s="15"/>
      <c r="XB346" s="15"/>
      <c r="XC346" s="15"/>
      <c r="XD346" s="15"/>
      <c r="XE346" s="15"/>
      <c r="XF346" s="15"/>
      <c r="XG346" s="15"/>
      <c r="XH346" s="15"/>
      <c r="XI346" s="15"/>
      <c r="XJ346" s="15"/>
      <c r="XK346" s="15"/>
      <c r="XL346" s="15"/>
      <c r="XM346" s="15"/>
      <c r="XN346" s="15"/>
      <c r="XO346" s="15"/>
      <c r="XP346" s="15"/>
      <c r="XQ346" s="15"/>
      <c r="XR346" s="15"/>
      <c r="XS346" s="15"/>
      <c r="XT346" s="15"/>
      <c r="XU346" s="15"/>
      <c r="XV346" s="15"/>
      <c r="XW346" s="15"/>
      <c r="XX346" s="15"/>
      <c r="XY346" s="15"/>
      <c r="XZ346" s="15"/>
      <c r="YA346" s="15"/>
      <c r="YB346" s="15"/>
      <c r="YC346" s="15"/>
      <c r="YD346" s="15"/>
      <c r="YE346" s="15"/>
      <c r="YF346" s="15"/>
      <c r="YG346" s="15"/>
      <c r="YH346" s="15"/>
      <c r="YI346" s="15"/>
      <c r="YJ346" s="15"/>
      <c r="YK346" s="15"/>
      <c r="YL346" s="15"/>
      <c r="YM346" s="15"/>
      <c r="YN346" s="15"/>
      <c r="YO346" s="15"/>
      <c r="YP346" s="15"/>
      <c r="YQ346" s="15"/>
      <c r="YR346" s="15"/>
      <c r="YS346" s="15"/>
      <c r="YT346" s="15"/>
      <c r="YU346" s="15"/>
      <c r="YV346" s="15"/>
      <c r="YW346" s="15"/>
      <c r="YX346" s="15"/>
      <c r="YY346" s="15"/>
      <c r="YZ346" s="15"/>
      <c r="ZA346" s="15"/>
      <c r="ZB346" s="15"/>
      <c r="ZC346" s="15"/>
      <c r="ZD346" s="15"/>
      <c r="ZE346" s="15"/>
      <c r="ZF346" s="15"/>
      <c r="ZG346" s="15"/>
      <c r="ZH346" s="15"/>
      <c r="ZI346" s="15"/>
      <c r="ZJ346" s="15"/>
      <c r="ZK346" s="15"/>
      <c r="ZL346" s="15"/>
      <c r="ZM346" s="15"/>
      <c r="ZN346" s="15"/>
      <c r="ZO346" s="15"/>
      <c r="ZP346" s="15"/>
      <c r="ZQ346" s="15"/>
      <c r="ZR346" s="15"/>
      <c r="ZS346" s="15"/>
      <c r="ZT346" s="15"/>
      <c r="ZU346" s="15"/>
      <c r="ZV346" s="15"/>
      <c r="ZW346" s="15"/>
      <c r="ZX346" s="15"/>
      <c r="ZY346" s="15"/>
      <c r="ZZ346" s="15"/>
      <c r="AAA346" s="15"/>
      <c r="AAB346" s="15"/>
      <c r="AAC346" s="15"/>
      <c r="AAD346" s="15"/>
      <c r="AAE346" s="15"/>
      <c r="AAF346" s="15"/>
      <c r="AAG346" s="15"/>
      <c r="AAH346" s="15"/>
      <c r="AAI346" s="15"/>
      <c r="AAJ346" s="15"/>
      <c r="AAK346" s="15"/>
      <c r="AAL346" s="15"/>
      <c r="AAM346" s="15"/>
      <c r="AAN346" s="15"/>
      <c r="AAO346" s="15"/>
      <c r="AAP346" s="15"/>
      <c r="AAQ346" s="15"/>
      <c r="AAR346" s="15"/>
      <c r="AAS346" s="15"/>
      <c r="AAT346" s="15"/>
      <c r="AAU346" s="15"/>
      <c r="AAV346" s="15"/>
      <c r="AAW346" s="15"/>
      <c r="AAX346" s="15"/>
      <c r="AAY346" s="15"/>
      <c r="AAZ346" s="15"/>
      <c r="ABA346" s="15"/>
      <c r="ABB346" s="15"/>
      <c r="ABC346" s="15"/>
      <c r="ABD346" s="15"/>
      <c r="ABE346" s="15"/>
      <c r="ABF346" s="15"/>
      <c r="ABG346" s="15"/>
      <c r="ABH346" s="15"/>
      <c r="ABI346" s="15"/>
      <c r="ABJ346" s="15"/>
      <c r="ABK346" s="15"/>
      <c r="ABL346" s="15"/>
      <c r="ABM346" s="15"/>
      <c r="ABN346" s="15"/>
      <c r="ABO346" s="15"/>
      <c r="ABP346" s="15"/>
      <c r="ABQ346" s="15"/>
      <c r="ABR346" s="15"/>
      <c r="ABS346" s="15"/>
      <c r="ABT346" s="15"/>
      <c r="ABU346" s="15"/>
      <c r="ABV346" s="15"/>
      <c r="ABW346" s="15"/>
      <c r="ABX346" s="15"/>
      <c r="ABY346" s="15"/>
      <c r="ABZ346" s="15"/>
      <c r="ACA346" s="15"/>
      <c r="ACB346" s="15"/>
      <c r="ACC346" s="15"/>
      <c r="ACD346" s="15"/>
      <c r="ACE346" s="15"/>
      <c r="ACF346" s="15"/>
      <c r="ACG346" s="15"/>
      <c r="ACH346" s="15"/>
      <c r="ACI346" s="15"/>
      <c r="ACJ346" s="15"/>
      <c r="ACK346" s="15"/>
      <c r="ACL346" s="15"/>
      <c r="ACM346" s="15"/>
      <c r="ACN346" s="15"/>
      <c r="ACO346" s="15"/>
      <c r="ACP346" s="15"/>
      <c r="ACQ346" s="15"/>
      <c r="ACR346" s="15"/>
      <c r="ACS346" s="15"/>
      <c r="ACT346" s="15"/>
      <c r="ACU346" s="15"/>
      <c r="ACV346" s="15"/>
      <c r="ACW346" s="15"/>
      <c r="ACX346" s="15"/>
      <c r="ACY346" s="15"/>
      <c r="ACZ346" s="15"/>
      <c r="ADA346" s="15"/>
      <c r="ADB346" s="15"/>
      <c r="ADC346" s="15"/>
      <c r="ADD346" s="15"/>
      <c r="ADE346" s="15"/>
      <c r="ADF346" s="15"/>
      <c r="ADG346" s="15"/>
      <c r="ADH346" s="15"/>
      <c r="ADI346" s="15"/>
      <c r="ADJ346" s="15"/>
      <c r="ADK346" s="15"/>
      <c r="ADL346" s="15"/>
      <c r="ADM346" s="15"/>
      <c r="ADN346" s="15"/>
      <c r="ADO346" s="15"/>
      <c r="ADP346" s="15"/>
      <c r="ADQ346" s="15"/>
      <c r="ADR346" s="15"/>
      <c r="ADS346" s="15"/>
      <c r="ADT346" s="15"/>
      <c r="ADU346" s="15"/>
      <c r="ADV346" s="15"/>
      <c r="ADW346" s="15"/>
      <c r="ADX346" s="15"/>
      <c r="ADY346" s="15"/>
      <c r="ADZ346" s="15"/>
      <c r="AEA346" s="15"/>
      <c r="AEB346" s="15"/>
      <c r="AEC346" s="15"/>
      <c r="AED346" s="15"/>
      <c r="AEE346" s="15"/>
      <c r="AEF346" s="15"/>
      <c r="AEG346" s="15"/>
      <c r="AEH346" s="15"/>
      <c r="AEI346" s="15"/>
      <c r="AEJ346" s="15"/>
      <c r="AEK346" s="15"/>
      <c r="AEL346" s="15"/>
      <c r="AEM346" s="15"/>
      <c r="AEN346" s="15"/>
      <c r="AEO346" s="15"/>
      <c r="AEP346" s="15"/>
      <c r="AEQ346" s="15"/>
      <c r="AER346" s="15"/>
      <c r="AES346" s="15"/>
      <c r="AET346" s="15"/>
      <c r="AEU346" s="15"/>
      <c r="AEV346" s="15"/>
      <c r="AEW346" s="15"/>
      <c r="AEX346" s="15"/>
      <c r="AEY346" s="15"/>
      <c r="AEZ346" s="15"/>
      <c r="AFA346" s="15"/>
      <c r="AFB346" s="15"/>
      <c r="AFC346" s="15"/>
      <c r="AFD346" s="15"/>
      <c r="AFE346" s="15"/>
      <c r="AFF346" s="15"/>
      <c r="AFG346" s="15"/>
      <c r="AFH346" s="15"/>
      <c r="AFI346" s="15"/>
      <c r="AFJ346" s="15"/>
      <c r="AFK346" s="15"/>
      <c r="AFL346" s="15"/>
      <c r="AFM346" s="15"/>
      <c r="AFN346" s="15"/>
      <c r="AFO346" s="15"/>
      <c r="AFP346" s="15"/>
      <c r="AFQ346" s="15"/>
      <c r="AFR346" s="15"/>
      <c r="AFS346" s="15"/>
      <c r="AFT346" s="15"/>
      <c r="AFU346" s="15"/>
      <c r="AFV346" s="15"/>
      <c r="AFW346" s="15"/>
      <c r="AFX346" s="15"/>
      <c r="AFY346" s="15"/>
      <c r="AFZ346" s="15"/>
      <c r="AGA346" s="15"/>
      <c r="AGB346" s="15"/>
      <c r="AGC346" s="15"/>
      <c r="AGD346" s="15"/>
      <c r="AGE346" s="15"/>
      <c r="AGF346" s="15"/>
      <c r="AGG346" s="15"/>
      <c r="AGH346" s="15"/>
      <c r="AGI346" s="15"/>
      <c r="AGJ346" s="15"/>
      <c r="AGK346" s="15"/>
      <c r="AGL346" s="15"/>
      <c r="AGM346" s="15"/>
      <c r="AGN346" s="15"/>
      <c r="AGO346" s="15"/>
      <c r="AGP346" s="15"/>
      <c r="AGQ346" s="15"/>
      <c r="AGR346" s="15"/>
      <c r="AGS346" s="15"/>
      <c r="AGT346" s="15"/>
      <c r="AGU346" s="15"/>
      <c r="AGV346" s="15"/>
      <c r="AGW346" s="15"/>
      <c r="AGX346" s="15"/>
      <c r="AGY346" s="15"/>
      <c r="AGZ346" s="15"/>
      <c r="AHA346" s="15"/>
      <c r="AHB346" s="15"/>
      <c r="AHC346" s="15"/>
      <c r="AHD346" s="15"/>
      <c r="AHE346" s="15"/>
      <c r="AHF346" s="15"/>
      <c r="AHG346" s="15"/>
      <c r="AHH346" s="15"/>
      <c r="AHI346" s="15"/>
      <c r="AHJ346" s="15"/>
      <c r="AHK346" s="15"/>
      <c r="AHL346" s="15"/>
      <c r="AHM346" s="15"/>
      <c r="AHN346" s="15"/>
      <c r="AHO346" s="15"/>
      <c r="AHP346" s="15"/>
      <c r="AHQ346" s="15"/>
      <c r="AHR346" s="15"/>
      <c r="AHS346" s="15"/>
      <c r="AHT346" s="15"/>
      <c r="AHU346" s="15"/>
      <c r="AHV346" s="15"/>
      <c r="AHW346" s="15"/>
      <c r="AHX346" s="15"/>
      <c r="AHY346" s="15"/>
      <c r="AHZ346" s="15"/>
      <c r="AIA346" s="15"/>
      <c r="AIB346" s="15"/>
      <c r="AIC346" s="15"/>
      <c r="AID346" s="15"/>
      <c r="AIE346" s="15"/>
      <c r="AIF346" s="15"/>
      <c r="AIG346" s="15"/>
      <c r="AIH346" s="15"/>
      <c r="AII346" s="15"/>
      <c r="AIJ346" s="15"/>
      <c r="AIK346" s="15"/>
      <c r="AIL346" s="15"/>
      <c r="AIM346" s="15"/>
      <c r="AIN346" s="15"/>
      <c r="AIO346" s="15"/>
      <c r="AIP346" s="15"/>
      <c r="AIQ346" s="15"/>
      <c r="AIR346" s="15"/>
      <c r="AIS346" s="15"/>
      <c r="AIT346" s="15"/>
      <c r="AIU346" s="15"/>
      <c r="AIV346" s="15"/>
      <c r="AIW346" s="15"/>
      <c r="AIX346" s="15"/>
      <c r="AIY346" s="15"/>
      <c r="AIZ346" s="15"/>
      <c r="AJA346" s="15"/>
      <c r="AJB346" s="15"/>
      <c r="AJC346" s="15"/>
      <c r="AJD346" s="15"/>
      <c r="AJE346" s="15"/>
      <c r="AJF346" s="15"/>
      <c r="AJG346" s="15"/>
      <c r="AJH346" s="15"/>
      <c r="AJI346" s="15"/>
      <c r="AJJ346" s="15"/>
      <c r="AJK346" s="15"/>
      <c r="AJL346" s="15"/>
      <c r="AJM346" s="15"/>
      <c r="AJN346" s="15"/>
      <c r="AJO346" s="15"/>
      <c r="AJP346" s="15"/>
      <c r="AJQ346" s="15"/>
      <c r="AJR346" s="15"/>
      <c r="AJS346" s="15"/>
      <c r="AJT346" s="15"/>
      <c r="AJU346" s="15"/>
      <c r="AJV346" s="15"/>
      <c r="AJW346" s="15"/>
      <c r="AJX346" s="15"/>
      <c r="AJY346" s="15"/>
      <c r="AJZ346" s="15"/>
      <c r="AKA346" s="15"/>
      <c r="AKB346" s="15"/>
      <c r="AKC346" s="15"/>
      <c r="AKD346" s="15"/>
      <c r="AKE346" s="15"/>
      <c r="AKF346" s="15"/>
      <c r="AKG346" s="15"/>
      <c r="AKH346" s="15"/>
      <c r="AKI346" s="15"/>
      <c r="AKJ346" s="15"/>
      <c r="AKK346" s="15"/>
      <c r="AKL346" s="15"/>
      <c r="AKM346" s="15"/>
      <c r="AKN346" s="15"/>
      <c r="AKO346" s="15"/>
      <c r="AKP346" s="15"/>
      <c r="AKQ346" s="15"/>
      <c r="AKR346" s="15"/>
      <c r="AKS346" s="15"/>
      <c r="AKT346" s="15"/>
      <c r="AKU346" s="15"/>
      <c r="AKV346" s="15"/>
      <c r="AKW346" s="15"/>
      <c r="AKX346" s="15"/>
      <c r="AKY346" s="15"/>
      <c r="AKZ346" s="15"/>
      <c r="ALA346" s="15"/>
      <c r="ALB346" s="15"/>
      <c r="ALC346" s="15"/>
      <c r="ALD346" s="15"/>
      <c r="ALE346" s="15"/>
      <c r="ALF346" s="15"/>
      <c r="ALG346" s="15"/>
      <c r="ALH346" s="15"/>
      <c r="ALI346" s="15"/>
      <c r="ALJ346" s="15"/>
      <c r="ALK346" s="15"/>
      <c r="ALL346" s="15"/>
      <c r="ALM346" s="15"/>
      <c r="ALN346" s="15"/>
      <c r="ALO346" s="15"/>
      <c r="ALP346" s="15"/>
      <c r="ALQ346" s="15"/>
      <c r="ALR346" s="15"/>
      <c r="ALS346" s="15"/>
      <c r="ALT346" s="15"/>
      <c r="ALU346" s="15"/>
      <c r="ALV346" s="15"/>
      <c r="ALW346" s="15"/>
      <c r="ALX346" s="11"/>
      <c r="ALY346" s="11"/>
      <c r="ALZ346" s="11"/>
      <c r="AMA346" s="11"/>
    </row>
    <row r="347" spans="1:1015" ht="12.75" customHeight="1">
      <c r="A347" s="12" t="s">
        <v>429</v>
      </c>
      <c r="B347" s="12"/>
      <c r="C347" s="12"/>
      <c r="D347" s="12"/>
      <c r="E347" s="13" t="s">
        <v>31</v>
      </c>
      <c r="F347" s="13"/>
      <c r="G347" s="12" t="s">
        <v>430</v>
      </c>
      <c r="H347" s="14">
        <f t="shared" ref="H347:N347" si="54">SUM(H346)</f>
        <v>0</v>
      </c>
      <c r="I347" s="14">
        <f t="shared" si="54"/>
        <v>0</v>
      </c>
      <c r="J347" s="14">
        <f t="shared" si="54"/>
        <v>0</v>
      </c>
      <c r="K347" s="14">
        <f t="shared" si="54"/>
        <v>0</v>
      </c>
      <c r="L347" s="3">
        <f t="shared" si="54"/>
        <v>20000</v>
      </c>
      <c r="M347" s="14">
        <f t="shared" si="54"/>
        <v>0</v>
      </c>
      <c r="N347" s="14">
        <f t="shared" si="54"/>
        <v>0</v>
      </c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  <c r="IW347" s="15"/>
      <c r="IX347" s="15"/>
      <c r="IY347" s="15"/>
      <c r="IZ347" s="15"/>
      <c r="JA347" s="15"/>
      <c r="JB347" s="15"/>
      <c r="JC347" s="15"/>
      <c r="JD347" s="15"/>
      <c r="JE347" s="15"/>
      <c r="JF347" s="15"/>
      <c r="JG347" s="15"/>
      <c r="JH347" s="15"/>
      <c r="JI347" s="15"/>
      <c r="JJ347" s="15"/>
      <c r="JK347" s="15"/>
      <c r="JL347" s="15"/>
      <c r="JM347" s="15"/>
      <c r="JN347" s="15"/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5"/>
      <c r="KB347" s="15"/>
      <c r="KC347" s="15"/>
      <c r="KD347" s="15"/>
      <c r="KE347" s="15"/>
      <c r="KF347" s="15"/>
      <c r="KG347" s="15"/>
      <c r="KH347" s="15"/>
      <c r="KI347" s="15"/>
      <c r="KJ347" s="15"/>
      <c r="KK347" s="15"/>
      <c r="KL347" s="15"/>
      <c r="KM347" s="15"/>
      <c r="KN347" s="15"/>
      <c r="KO347" s="15"/>
      <c r="KP347" s="15"/>
      <c r="KQ347" s="15"/>
      <c r="KR347" s="15"/>
      <c r="KS347" s="15"/>
      <c r="KT347" s="15"/>
      <c r="KU347" s="15"/>
      <c r="KV347" s="15"/>
      <c r="KW347" s="15"/>
      <c r="KX347" s="15"/>
      <c r="KY347" s="15"/>
      <c r="KZ347" s="15"/>
      <c r="LA347" s="15"/>
      <c r="LB347" s="15"/>
      <c r="LC347" s="15"/>
      <c r="LD347" s="15"/>
      <c r="LE347" s="15"/>
      <c r="LF347" s="15"/>
      <c r="LG347" s="15"/>
      <c r="LH347" s="15"/>
      <c r="LI347" s="15"/>
      <c r="LJ347" s="15"/>
      <c r="LK347" s="15"/>
      <c r="LL347" s="15"/>
      <c r="LM347" s="15"/>
      <c r="LN347" s="15"/>
      <c r="LO347" s="15"/>
      <c r="LP347" s="15"/>
      <c r="LQ347" s="15"/>
      <c r="LR347" s="15"/>
      <c r="LS347" s="15"/>
      <c r="LT347" s="15"/>
      <c r="LU347" s="15"/>
      <c r="LV347" s="15"/>
      <c r="LW347" s="15"/>
      <c r="LX347" s="15"/>
      <c r="LY347" s="15"/>
      <c r="LZ347" s="15"/>
      <c r="MA347" s="15"/>
      <c r="MB347" s="15"/>
      <c r="MC347" s="15"/>
      <c r="MD347" s="15"/>
      <c r="ME347" s="15"/>
      <c r="MF347" s="15"/>
      <c r="MG347" s="15"/>
      <c r="MH347" s="15"/>
      <c r="MI347" s="15"/>
      <c r="MJ347" s="15"/>
      <c r="MK347" s="15"/>
      <c r="ML347" s="15"/>
      <c r="MM347" s="15"/>
      <c r="MN347" s="15"/>
      <c r="MO347" s="15"/>
      <c r="MP347" s="15"/>
      <c r="MQ347" s="15"/>
      <c r="MR347" s="15"/>
      <c r="MS347" s="15"/>
      <c r="MT347" s="15"/>
      <c r="MU347" s="15"/>
      <c r="MV347" s="15"/>
      <c r="MW347" s="15"/>
      <c r="MX347" s="15"/>
      <c r="MY347" s="15"/>
      <c r="MZ347" s="15"/>
      <c r="NA347" s="15"/>
      <c r="NB347" s="15"/>
      <c r="NC347" s="15"/>
      <c r="ND347" s="15"/>
      <c r="NE347" s="15"/>
      <c r="NF347" s="15"/>
      <c r="NG347" s="15"/>
      <c r="NH347" s="15"/>
      <c r="NI347" s="15"/>
      <c r="NJ347" s="15"/>
      <c r="NK347" s="15"/>
      <c r="NL347" s="15"/>
      <c r="NM347" s="15"/>
      <c r="NN347" s="15"/>
      <c r="NO347" s="15"/>
      <c r="NP347" s="15"/>
      <c r="NQ347" s="15"/>
      <c r="NR347" s="15"/>
      <c r="NS347" s="15"/>
      <c r="NT347" s="15"/>
      <c r="NU347" s="15"/>
      <c r="NV347" s="15"/>
      <c r="NW347" s="15"/>
      <c r="NX347" s="15"/>
      <c r="NY347" s="15"/>
      <c r="NZ347" s="15"/>
      <c r="OA347" s="15"/>
      <c r="OB347" s="15"/>
      <c r="OC347" s="15"/>
      <c r="OD347" s="15"/>
      <c r="OE347" s="15"/>
      <c r="OF347" s="15"/>
      <c r="OG347" s="15"/>
      <c r="OH347" s="15"/>
      <c r="OI347" s="15"/>
      <c r="OJ347" s="15"/>
      <c r="OK347" s="15"/>
      <c r="OL347" s="15"/>
      <c r="OM347" s="15"/>
      <c r="ON347" s="15"/>
      <c r="OO347" s="15"/>
      <c r="OP347" s="15"/>
      <c r="OQ347" s="15"/>
      <c r="OR347" s="15"/>
      <c r="OS347" s="15"/>
      <c r="OT347" s="15"/>
      <c r="OU347" s="15"/>
      <c r="OV347" s="15"/>
      <c r="OW347" s="15"/>
      <c r="OX347" s="15"/>
      <c r="OY347" s="15"/>
      <c r="OZ347" s="15"/>
      <c r="PA347" s="15"/>
      <c r="PB347" s="15"/>
      <c r="PC347" s="15"/>
      <c r="PD347" s="15"/>
      <c r="PE347" s="15"/>
      <c r="PF347" s="15"/>
      <c r="PG347" s="15"/>
      <c r="PH347" s="15"/>
      <c r="PI347" s="15"/>
      <c r="PJ347" s="15"/>
      <c r="PK347" s="15"/>
      <c r="PL347" s="15"/>
      <c r="PM347" s="15"/>
      <c r="PN347" s="15"/>
      <c r="PO347" s="15"/>
      <c r="PP347" s="15"/>
      <c r="PQ347" s="15"/>
      <c r="PR347" s="15"/>
      <c r="PS347" s="15"/>
      <c r="PT347" s="15"/>
      <c r="PU347" s="15"/>
      <c r="PV347" s="15"/>
      <c r="PW347" s="15"/>
      <c r="PX347" s="15"/>
      <c r="PY347" s="15"/>
      <c r="PZ347" s="15"/>
      <c r="QA347" s="15"/>
      <c r="QB347" s="15"/>
      <c r="QC347" s="15"/>
      <c r="QD347" s="15"/>
      <c r="QE347" s="15"/>
      <c r="QF347" s="15"/>
      <c r="QG347" s="15"/>
      <c r="QH347" s="15"/>
      <c r="QI347" s="15"/>
      <c r="QJ347" s="15"/>
      <c r="QK347" s="15"/>
      <c r="QL347" s="15"/>
      <c r="QM347" s="15"/>
      <c r="QN347" s="15"/>
      <c r="QO347" s="15"/>
      <c r="QP347" s="15"/>
      <c r="QQ347" s="15"/>
      <c r="QR347" s="15"/>
      <c r="QS347" s="15"/>
      <c r="QT347" s="15"/>
      <c r="QU347" s="15"/>
      <c r="QV347" s="15"/>
      <c r="QW347" s="15"/>
      <c r="QX347" s="15"/>
      <c r="QY347" s="15"/>
      <c r="QZ347" s="15"/>
      <c r="RA347" s="15"/>
      <c r="RB347" s="15"/>
      <c r="RC347" s="15"/>
      <c r="RD347" s="15"/>
      <c r="RE347" s="15"/>
      <c r="RF347" s="15"/>
      <c r="RG347" s="15"/>
      <c r="RH347" s="15"/>
      <c r="RI347" s="15"/>
      <c r="RJ347" s="15"/>
      <c r="RK347" s="15"/>
      <c r="RL347" s="15"/>
      <c r="RM347" s="15"/>
      <c r="RN347" s="15"/>
      <c r="RO347" s="15"/>
      <c r="RP347" s="15"/>
      <c r="RQ347" s="15"/>
      <c r="RR347" s="15"/>
      <c r="RS347" s="15"/>
      <c r="RT347" s="15"/>
      <c r="RU347" s="15"/>
      <c r="RV347" s="15"/>
      <c r="RW347" s="15"/>
      <c r="RX347" s="15"/>
      <c r="RY347" s="15"/>
      <c r="RZ347" s="15"/>
      <c r="SA347" s="15"/>
      <c r="SB347" s="15"/>
      <c r="SC347" s="15"/>
      <c r="SD347" s="15"/>
      <c r="SE347" s="15"/>
      <c r="SF347" s="15"/>
      <c r="SG347" s="15"/>
      <c r="SH347" s="15"/>
      <c r="SI347" s="15"/>
      <c r="SJ347" s="15"/>
      <c r="SK347" s="15"/>
      <c r="SL347" s="15"/>
      <c r="SM347" s="15"/>
      <c r="SN347" s="15"/>
      <c r="SO347" s="15"/>
      <c r="SP347" s="15"/>
      <c r="SQ347" s="15"/>
      <c r="SR347" s="15"/>
      <c r="SS347" s="15"/>
      <c r="ST347" s="15"/>
      <c r="SU347" s="15"/>
      <c r="SV347" s="15"/>
      <c r="SW347" s="15"/>
      <c r="SX347" s="15"/>
      <c r="SY347" s="15"/>
      <c r="SZ347" s="15"/>
      <c r="TA347" s="15"/>
      <c r="TB347" s="15"/>
      <c r="TC347" s="15"/>
      <c r="TD347" s="15"/>
      <c r="TE347" s="15"/>
      <c r="TF347" s="15"/>
      <c r="TG347" s="15"/>
      <c r="TH347" s="15"/>
      <c r="TI347" s="15"/>
      <c r="TJ347" s="15"/>
      <c r="TK347" s="15"/>
      <c r="TL347" s="15"/>
      <c r="TM347" s="15"/>
      <c r="TN347" s="15"/>
      <c r="TO347" s="15"/>
      <c r="TP347" s="15"/>
      <c r="TQ347" s="15"/>
      <c r="TR347" s="15"/>
      <c r="TS347" s="15"/>
      <c r="TT347" s="15"/>
      <c r="TU347" s="15"/>
      <c r="TV347" s="15"/>
      <c r="TW347" s="15"/>
      <c r="TX347" s="15"/>
      <c r="TY347" s="15"/>
      <c r="TZ347" s="15"/>
      <c r="UA347" s="15"/>
      <c r="UB347" s="15"/>
      <c r="UC347" s="15"/>
      <c r="UD347" s="15"/>
      <c r="UE347" s="15"/>
      <c r="UF347" s="15"/>
      <c r="UG347" s="15"/>
      <c r="UH347" s="15"/>
      <c r="UI347" s="15"/>
      <c r="UJ347" s="15"/>
      <c r="UK347" s="15"/>
      <c r="UL347" s="15"/>
      <c r="UM347" s="15"/>
      <c r="UN347" s="15"/>
      <c r="UO347" s="15"/>
      <c r="UP347" s="15"/>
      <c r="UQ347" s="15"/>
      <c r="UR347" s="15"/>
      <c r="US347" s="15"/>
      <c r="UT347" s="15"/>
      <c r="UU347" s="15"/>
      <c r="UV347" s="15"/>
      <c r="UW347" s="15"/>
      <c r="UX347" s="15"/>
      <c r="UY347" s="15"/>
      <c r="UZ347" s="15"/>
      <c r="VA347" s="15"/>
      <c r="VB347" s="15"/>
      <c r="VC347" s="15"/>
      <c r="VD347" s="15"/>
      <c r="VE347" s="15"/>
      <c r="VF347" s="15"/>
      <c r="VG347" s="15"/>
      <c r="VH347" s="15"/>
      <c r="VI347" s="15"/>
      <c r="VJ347" s="15"/>
      <c r="VK347" s="15"/>
      <c r="VL347" s="15"/>
      <c r="VM347" s="15"/>
      <c r="VN347" s="15"/>
      <c r="VO347" s="15"/>
      <c r="VP347" s="15"/>
      <c r="VQ347" s="15"/>
      <c r="VR347" s="15"/>
      <c r="VS347" s="15"/>
      <c r="VT347" s="15"/>
      <c r="VU347" s="15"/>
      <c r="VV347" s="15"/>
      <c r="VW347" s="15"/>
      <c r="VX347" s="15"/>
      <c r="VY347" s="15"/>
      <c r="VZ347" s="15"/>
      <c r="WA347" s="15"/>
      <c r="WB347" s="15"/>
      <c r="WC347" s="15"/>
      <c r="WD347" s="15"/>
      <c r="WE347" s="15"/>
      <c r="WF347" s="15"/>
      <c r="WG347" s="15"/>
      <c r="WH347" s="15"/>
      <c r="WI347" s="15"/>
      <c r="WJ347" s="15"/>
      <c r="WK347" s="15"/>
      <c r="WL347" s="15"/>
      <c r="WM347" s="15"/>
      <c r="WN347" s="15"/>
      <c r="WO347" s="15"/>
      <c r="WP347" s="15"/>
      <c r="WQ347" s="15"/>
      <c r="WR347" s="15"/>
      <c r="WS347" s="15"/>
      <c r="WT347" s="15"/>
      <c r="WU347" s="15"/>
      <c r="WV347" s="15"/>
      <c r="WW347" s="15"/>
      <c r="WX347" s="15"/>
      <c r="WY347" s="15"/>
      <c r="WZ347" s="15"/>
      <c r="XA347" s="15"/>
      <c r="XB347" s="15"/>
      <c r="XC347" s="15"/>
      <c r="XD347" s="15"/>
      <c r="XE347" s="15"/>
      <c r="XF347" s="15"/>
      <c r="XG347" s="15"/>
      <c r="XH347" s="15"/>
      <c r="XI347" s="15"/>
      <c r="XJ347" s="15"/>
      <c r="XK347" s="15"/>
      <c r="XL347" s="15"/>
      <c r="XM347" s="15"/>
      <c r="XN347" s="15"/>
      <c r="XO347" s="15"/>
      <c r="XP347" s="15"/>
      <c r="XQ347" s="15"/>
      <c r="XR347" s="15"/>
      <c r="XS347" s="15"/>
      <c r="XT347" s="15"/>
      <c r="XU347" s="15"/>
      <c r="XV347" s="15"/>
      <c r="XW347" s="15"/>
      <c r="XX347" s="15"/>
      <c r="XY347" s="15"/>
      <c r="XZ347" s="15"/>
      <c r="YA347" s="15"/>
      <c r="YB347" s="15"/>
      <c r="YC347" s="15"/>
      <c r="YD347" s="15"/>
      <c r="YE347" s="15"/>
      <c r="YF347" s="15"/>
      <c r="YG347" s="15"/>
      <c r="YH347" s="15"/>
      <c r="YI347" s="15"/>
      <c r="YJ347" s="15"/>
      <c r="YK347" s="15"/>
      <c r="YL347" s="15"/>
      <c r="YM347" s="15"/>
      <c r="YN347" s="15"/>
      <c r="YO347" s="15"/>
      <c r="YP347" s="15"/>
      <c r="YQ347" s="15"/>
      <c r="YR347" s="15"/>
      <c r="YS347" s="15"/>
      <c r="YT347" s="15"/>
      <c r="YU347" s="15"/>
      <c r="YV347" s="15"/>
      <c r="YW347" s="15"/>
      <c r="YX347" s="15"/>
      <c r="YY347" s="15"/>
      <c r="YZ347" s="15"/>
      <c r="ZA347" s="15"/>
      <c r="ZB347" s="15"/>
      <c r="ZC347" s="15"/>
      <c r="ZD347" s="15"/>
      <c r="ZE347" s="15"/>
      <c r="ZF347" s="15"/>
      <c r="ZG347" s="15"/>
      <c r="ZH347" s="15"/>
      <c r="ZI347" s="15"/>
      <c r="ZJ347" s="15"/>
      <c r="ZK347" s="15"/>
      <c r="ZL347" s="15"/>
      <c r="ZM347" s="15"/>
      <c r="ZN347" s="15"/>
      <c r="ZO347" s="15"/>
      <c r="ZP347" s="15"/>
      <c r="ZQ347" s="15"/>
      <c r="ZR347" s="15"/>
      <c r="ZS347" s="15"/>
      <c r="ZT347" s="15"/>
      <c r="ZU347" s="15"/>
      <c r="ZV347" s="15"/>
      <c r="ZW347" s="15"/>
      <c r="ZX347" s="15"/>
      <c r="ZY347" s="15"/>
      <c r="ZZ347" s="15"/>
      <c r="AAA347" s="15"/>
      <c r="AAB347" s="15"/>
      <c r="AAC347" s="15"/>
      <c r="AAD347" s="15"/>
      <c r="AAE347" s="15"/>
      <c r="AAF347" s="15"/>
      <c r="AAG347" s="15"/>
      <c r="AAH347" s="15"/>
      <c r="AAI347" s="15"/>
      <c r="AAJ347" s="15"/>
      <c r="AAK347" s="15"/>
      <c r="AAL347" s="15"/>
      <c r="AAM347" s="15"/>
      <c r="AAN347" s="15"/>
      <c r="AAO347" s="15"/>
      <c r="AAP347" s="15"/>
      <c r="AAQ347" s="15"/>
      <c r="AAR347" s="15"/>
      <c r="AAS347" s="15"/>
      <c r="AAT347" s="15"/>
      <c r="AAU347" s="15"/>
      <c r="AAV347" s="15"/>
      <c r="AAW347" s="15"/>
      <c r="AAX347" s="15"/>
      <c r="AAY347" s="15"/>
      <c r="AAZ347" s="15"/>
      <c r="ABA347" s="15"/>
      <c r="ABB347" s="15"/>
      <c r="ABC347" s="15"/>
      <c r="ABD347" s="15"/>
      <c r="ABE347" s="15"/>
      <c r="ABF347" s="15"/>
      <c r="ABG347" s="15"/>
      <c r="ABH347" s="15"/>
      <c r="ABI347" s="15"/>
      <c r="ABJ347" s="15"/>
      <c r="ABK347" s="15"/>
      <c r="ABL347" s="15"/>
      <c r="ABM347" s="15"/>
      <c r="ABN347" s="15"/>
      <c r="ABO347" s="15"/>
      <c r="ABP347" s="15"/>
      <c r="ABQ347" s="15"/>
      <c r="ABR347" s="15"/>
      <c r="ABS347" s="15"/>
      <c r="ABT347" s="15"/>
      <c r="ABU347" s="15"/>
      <c r="ABV347" s="15"/>
      <c r="ABW347" s="15"/>
      <c r="ABX347" s="15"/>
      <c r="ABY347" s="15"/>
      <c r="ABZ347" s="15"/>
      <c r="ACA347" s="15"/>
      <c r="ACB347" s="15"/>
      <c r="ACC347" s="15"/>
      <c r="ACD347" s="15"/>
      <c r="ACE347" s="15"/>
      <c r="ACF347" s="15"/>
      <c r="ACG347" s="15"/>
      <c r="ACH347" s="15"/>
      <c r="ACI347" s="15"/>
      <c r="ACJ347" s="15"/>
      <c r="ACK347" s="15"/>
      <c r="ACL347" s="15"/>
      <c r="ACM347" s="15"/>
      <c r="ACN347" s="15"/>
      <c r="ACO347" s="15"/>
      <c r="ACP347" s="15"/>
      <c r="ACQ347" s="15"/>
      <c r="ACR347" s="15"/>
      <c r="ACS347" s="15"/>
      <c r="ACT347" s="15"/>
      <c r="ACU347" s="15"/>
      <c r="ACV347" s="15"/>
      <c r="ACW347" s="15"/>
      <c r="ACX347" s="15"/>
      <c r="ACY347" s="15"/>
      <c r="ACZ347" s="15"/>
      <c r="ADA347" s="15"/>
      <c r="ADB347" s="15"/>
      <c r="ADC347" s="15"/>
      <c r="ADD347" s="15"/>
      <c r="ADE347" s="15"/>
      <c r="ADF347" s="15"/>
      <c r="ADG347" s="15"/>
      <c r="ADH347" s="15"/>
      <c r="ADI347" s="15"/>
      <c r="ADJ347" s="15"/>
      <c r="ADK347" s="15"/>
      <c r="ADL347" s="15"/>
      <c r="ADM347" s="15"/>
      <c r="ADN347" s="15"/>
      <c r="ADO347" s="15"/>
      <c r="ADP347" s="15"/>
      <c r="ADQ347" s="15"/>
      <c r="ADR347" s="15"/>
      <c r="ADS347" s="15"/>
      <c r="ADT347" s="15"/>
      <c r="ADU347" s="15"/>
      <c r="ADV347" s="15"/>
      <c r="ADW347" s="15"/>
      <c r="ADX347" s="15"/>
      <c r="ADY347" s="15"/>
      <c r="ADZ347" s="15"/>
      <c r="AEA347" s="15"/>
      <c r="AEB347" s="15"/>
      <c r="AEC347" s="15"/>
      <c r="AED347" s="15"/>
      <c r="AEE347" s="15"/>
      <c r="AEF347" s="15"/>
      <c r="AEG347" s="15"/>
      <c r="AEH347" s="15"/>
      <c r="AEI347" s="15"/>
      <c r="AEJ347" s="15"/>
      <c r="AEK347" s="15"/>
      <c r="AEL347" s="15"/>
      <c r="AEM347" s="15"/>
      <c r="AEN347" s="15"/>
      <c r="AEO347" s="15"/>
      <c r="AEP347" s="15"/>
      <c r="AEQ347" s="15"/>
      <c r="AER347" s="15"/>
      <c r="AES347" s="15"/>
      <c r="AET347" s="15"/>
      <c r="AEU347" s="15"/>
      <c r="AEV347" s="15"/>
      <c r="AEW347" s="15"/>
      <c r="AEX347" s="15"/>
      <c r="AEY347" s="15"/>
      <c r="AEZ347" s="15"/>
      <c r="AFA347" s="15"/>
      <c r="AFB347" s="15"/>
      <c r="AFC347" s="15"/>
      <c r="AFD347" s="15"/>
      <c r="AFE347" s="15"/>
      <c r="AFF347" s="15"/>
      <c r="AFG347" s="15"/>
      <c r="AFH347" s="15"/>
      <c r="AFI347" s="15"/>
      <c r="AFJ347" s="15"/>
      <c r="AFK347" s="15"/>
      <c r="AFL347" s="15"/>
      <c r="AFM347" s="15"/>
      <c r="AFN347" s="15"/>
      <c r="AFO347" s="15"/>
      <c r="AFP347" s="15"/>
      <c r="AFQ347" s="15"/>
      <c r="AFR347" s="15"/>
      <c r="AFS347" s="15"/>
      <c r="AFT347" s="15"/>
      <c r="AFU347" s="15"/>
      <c r="AFV347" s="15"/>
      <c r="AFW347" s="15"/>
      <c r="AFX347" s="15"/>
      <c r="AFY347" s="15"/>
      <c r="AFZ347" s="15"/>
      <c r="AGA347" s="15"/>
      <c r="AGB347" s="15"/>
      <c r="AGC347" s="15"/>
      <c r="AGD347" s="15"/>
      <c r="AGE347" s="15"/>
      <c r="AGF347" s="15"/>
      <c r="AGG347" s="15"/>
      <c r="AGH347" s="15"/>
      <c r="AGI347" s="15"/>
      <c r="AGJ347" s="15"/>
      <c r="AGK347" s="15"/>
      <c r="AGL347" s="15"/>
      <c r="AGM347" s="15"/>
      <c r="AGN347" s="15"/>
      <c r="AGO347" s="15"/>
      <c r="AGP347" s="15"/>
      <c r="AGQ347" s="15"/>
      <c r="AGR347" s="15"/>
      <c r="AGS347" s="15"/>
      <c r="AGT347" s="15"/>
      <c r="AGU347" s="15"/>
      <c r="AGV347" s="15"/>
      <c r="AGW347" s="15"/>
      <c r="AGX347" s="15"/>
      <c r="AGY347" s="15"/>
      <c r="AGZ347" s="15"/>
      <c r="AHA347" s="15"/>
      <c r="AHB347" s="15"/>
      <c r="AHC347" s="15"/>
      <c r="AHD347" s="15"/>
      <c r="AHE347" s="15"/>
      <c r="AHF347" s="15"/>
      <c r="AHG347" s="15"/>
      <c r="AHH347" s="15"/>
      <c r="AHI347" s="15"/>
      <c r="AHJ347" s="15"/>
      <c r="AHK347" s="15"/>
      <c r="AHL347" s="15"/>
      <c r="AHM347" s="15"/>
      <c r="AHN347" s="15"/>
      <c r="AHO347" s="15"/>
      <c r="AHP347" s="15"/>
      <c r="AHQ347" s="15"/>
      <c r="AHR347" s="15"/>
      <c r="AHS347" s="15"/>
      <c r="AHT347" s="15"/>
      <c r="AHU347" s="15"/>
      <c r="AHV347" s="15"/>
      <c r="AHW347" s="15"/>
      <c r="AHX347" s="15"/>
      <c r="AHY347" s="15"/>
      <c r="AHZ347" s="15"/>
      <c r="AIA347" s="15"/>
      <c r="AIB347" s="15"/>
      <c r="AIC347" s="15"/>
      <c r="AID347" s="15"/>
      <c r="AIE347" s="15"/>
      <c r="AIF347" s="15"/>
      <c r="AIG347" s="15"/>
      <c r="AIH347" s="15"/>
      <c r="AII347" s="15"/>
      <c r="AIJ347" s="15"/>
      <c r="AIK347" s="15"/>
      <c r="AIL347" s="15"/>
      <c r="AIM347" s="15"/>
      <c r="AIN347" s="15"/>
      <c r="AIO347" s="15"/>
      <c r="AIP347" s="15"/>
      <c r="AIQ347" s="15"/>
      <c r="AIR347" s="15"/>
      <c r="AIS347" s="15"/>
      <c r="AIT347" s="15"/>
      <c r="AIU347" s="15"/>
      <c r="AIV347" s="15"/>
      <c r="AIW347" s="15"/>
      <c r="AIX347" s="15"/>
      <c r="AIY347" s="15"/>
      <c r="AIZ347" s="15"/>
      <c r="AJA347" s="15"/>
      <c r="AJB347" s="15"/>
      <c r="AJC347" s="15"/>
      <c r="AJD347" s="15"/>
      <c r="AJE347" s="15"/>
      <c r="AJF347" s="15"/>
      <c r="AJG347" s="15"/>
      <c r="AJH347" s="15"/>
      <c r="AJI347" s="15"/>
      <c r="AJJ347" s="15"/>
      <c r="AJK347" s="15"/>
      <c r="AJL347" s="15"/>
      <c r="AJM347" s="15"/>
      <c r="AJN347" s="15"/>
      <c r="AJO347" s="15"/>
      <c r="AJP347" s="15"/>
      <c r="AJQ347" s="15"/>
      <c r="AJR347" s="15"/>
      <c r="AJS347" s="15"/>
      <c r="AJT347" s="15"/>
      <c r="AJU347" s="15"/>
      <c r="AJV347" s="15"/>
      <c r="AJW347" s="15"/>
      <c r="AJX347" s="15"/>
      <c r="AJY347" s="15"/>
      <c r="AJZ347" s="15"/>
      <c r="AKA347" s="15"/>
      <c r="AKB347" s="15"/>
      <c r="AKC347" s="15"/>
      <c r="AKD347" s="15"/>
      <c r="AKE347" s="15"/>
      <c r="AKF347" s="15"/>
      <c r="AKG347" s="15"/>
      <c r="AKH347" s="15"/>
      <c r="AKI347" s="15"/>
      <c r="AKJ347" s="15"/>
      <c r="AKK347" s="15"/>
      <c r="AKL347" s="15"/>
      <c r="AKM347" s="15"/>
      <c r="AKN347" s="15"/>
      <c r="AKO347" s="15"/>
      <c r="AKP347" s="15"/>
      <c r="AKQ347" s="15"/>
      <c r="AKR347" s="15"/>
      <c r="AKS347" s="15"/>
      <c r="AKT347" s="15"/>
      <c r="AKU347" s="15"/>
      <c r="AKV347" s="15"/>
      <c r="AKW347" s="15"/>
      <c r="AKX347" s="15"/>
      <c r="AKY347" s="15"/>
      <c r="AKZ347" s="15"/>
      <c r="ALA347" s="15"/>
      <c r="ALB347" s="15"/>
      <c r="ALC347" s="15"/>
      <c r="ALD347" s="15"/>
      <c r="ALE347" s="15"/>
      <c r="ALF347" s="15"/>
      <c r="ALG347" s="15"/>
      <c r="ALH347" s="15"/>
      <c r="ALI347" s="15"/>
      <c r="ALJ347" s="15"/>
      <c r="ALK347" s="15"/>
      <c r="ALL347" s="15"/>
      <c r="ALM347" s="15"/>
      <c r="ALN347" s="15"/>
      <c r="ALO347" s="15"/>
      <c r="ALP347" s="15"/>
      <c r="ALQ347" s="15"/>
      <c r="ALR347" s="15"/>
      <c r="ALS347" s="15"/>
      <c r="ALT347" s="15"/>
      <c r="ALU347" s="15"/>
      <c r="ALV347" s="15"/>
      <c r="ALW347" s="15"/>
      <c r="ALX347" s="11"/>
      <c r="ALY347" s="11"/>
      <c r="ALZ347" s="11"/>
      <c r="AMA347" s="11"/>
    </row>
    <row r="348" spans="1:1015" ht="12.75" customHeight="1">
      <c r="A348" s="12" t="s">
        <v>431</v>
      </c>
      <c r="B348" s="12"/>
      <c r="C348" s="12"/>
      <c r="D348" s="12"/>
      <c r="E348" s="12"/>
      <c r="F348" s="12"/>
      <c r="G348" s="12" t="s">
        <v>234</v>
      </c>
      <c r="H348" s="14">
        <f t="shared" ref="H348:N348" si="55">H339+H342+H345+H347</f>
        <v>33043.089999999997</v>
      </c>
      <c r="I348" s="14">
        <f t="shared" si="55"/>
        <v>29617.01</v>
      </c>
      <c r="J348" s="14">
        <f t="shared" si="55"/>
        <v>28765</v>
      </c>
      <c r="K348" s="14">
        <f t="shared" si="55"/>
        <v>31936.899999999998</v>
      </c>
      <c r="L348" s="3">
        <f t="shared" si="55"/>
        <v>61656</v>
      </c>
      <c r="M348" s="14">
        <f t="shared" si="55"/>
        <v>39656</v>
      </c>
      <c r="N348" s="14">
        <f t="shared" si="55"/>
        <v>39656</v>
      </c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  <c r="IW348" s="15"/>
      <c r="IX348" s="15"/>
      <c r="IY348" s="15"/>
      <c r="IZ348" s="15"/>
      <c r="JA348" s="15"/>
      <c r="JB348" s="15"/>
      <c r="JC348" s="15"/>
      <c r="JD348" s="15"/>
      <c r="JE348" s="15"/>
      <c r="JF348" s="15"/>
      <c r="JG348" s="15"/>
      <c r="JH348" s="15"/>
      <c r="JI348" s="15"/>
      <c r="JJ348" s="15"/>
      <c r="JK348" s="15"/>
      <c r="JL348" s="15"/>
      <c r="JM348" s="15"/>
      <c r="JN348" s="15"/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5"/>
      <c r="KB348" s="15"/>
      <c r="KC348" s="15"/>
      <c r="KD348" s="15"/>
      <c r="KE348" s="15"/>
      <c r="KF348" s="15"/>
      <c r="KG348" s="15"/>
      <c r="KH348" s="15"/>
      <c r="KI348" s="15"/>
      <c r="KJ348" s="15"/>
      <c r="KK348" s="15"/>
      <c r="KL348" s="15"/>
      <c r="KM348" s="15"/>
      <c r="KN348" s="15"/>
      <c r="KO348" s="15"/>
      <c r="KP348" s="15"/>
      <c r="KQ348" s="15"/>
      <c r="KR348" s="15"/>
      <c r="KS348" s="15"/>
      <c r="KT348" s="15"/>
      <c r="KU348" s="15"/>
      <c r="KV348" s="15"/>
      <c r="KW348" s="15"/>
      <c r="KX348" s="15"/>
      <c r="KY348" s="15"/>
      <c r="KZ348" s="15"/>
      <c r="LA348" s="15"/>
      <c r="LB348" s="15"/>
      <c r="LC348" s="15"/>
      <c r="LD348" s="15"/>
      <c r="LE348" s="15"/>
      <c r="LF348" s="15"/>
      <c r="LG348" s="15"/>
      <c r="LH348" s="15"/>
      <c r="LI348" s="15"/>
      <c r="LJ348" s="15"/>
      <c r="LK348" s="15"/>
      <c r="LL348" s="15"/>
      <c r="LM348" s="15"/>
      <c r="LN348" s="15"/>
      <c r="LO348" s="15"/>
      <c r="LP348" s="15"/>
      <c r="LQ348" s="15"/>
      <c r="LR348" s="15"/>
      <c r="LS348" s="15"/>
      <c r="LT348" s="15"/>
      <c r="LU348" s="15"/>
      <c r="LV348" s="15"/>
      <c r="LW348" s="15"/>
      <c r="LX348" s="15"/>
      <c r="LY348" s="15"/>
      <c r="LZ348" s="15"/>
      <c r="MA348" s="15"/>
      <c r="MB348" s="15"/>
      <c r="MC348" s="15"/>
      <c r="MD348" s="15"/>
      <c r="ME348" s="15"/>
      <c r="MF348" s="15"/>
      <c r="MG348" s="15"/>
      <c r="MH348" s="15"/>
      <c r="MI348" s="15"/>
      <c r="MJ348" s="15"/>
      <c r="MK348" s="15"/>
      <c r="ML348" s="15"/>
      <c r="MM348" s="15"/>
      <c r="MN348" s="15"/>
      <c r="MO348" s="15"/>
      <c r="MP348" s="15"/>
      <c r="MQ348" s="15"/>
      <c r="MR348" s="15"/>
      <c r="MS348" s="15"/>
      <c r="MT348" s="15"/>
      <c r="MU348" s="15"/>
      <c r="MV348" s="15"/>
      <c r="MW348" s="15"/>
      <c r="MX348" s="15"/>
      <c r="MY348" s="15"/>
      <c r="MZ348" s="15"/>
      <c r="NA348" s="15"/>
      <c r="NB348" s="15"/>
      <c r="NC348" s="15"/>
      <c r="ND348" s="15"/>
      <c r="NE348" s="15"/>
      <c r="NF348" s="15"/>
      <c r="NG348" s="15"/>
      <c r="NH348" s="15"/>
      <c r="NI348" s="15"/>
      <c r="NJ348" s="15"/>
      <c r="NK348" s="15"/>
      <c r="NL348" s="15"/>
      <c r="NM348" s="15"/>
      <c r="NN348" s="15"/>
      <c r="NO348" s="15"/>
      <c r="NP348" s="15"/>
      <c r="NQ348" s="15"/>
      <c r="NR348" s="15"/>
      <c r="NS348" s="15"/>
      <c r="NT348" s="15"/>
      <c r="NU348" s="15"/>
      <c r="NV348" s="15"/>
      <c r="NW348" s="15"/>
      <c r="NX348" s="15"/>
      <c r="NY348" s="15"/>
      <c r="NZ348" s="15"/>
      <c r="OA348" s="15"/>
      <c r="OB348" s="15"/>
      <c r="OC348" s="15"/>
      <c r="OD348" s="15"/>
      <c r="OE348" s="15"/>
      <c r="OF348" s="15"/>
      <c r="OG348" s="15"/>
      <c r="OH348" s="15"/>
      <c r="OI348" s="15"/>
      <c r="OJ348" s="15"/>
      <c r="OK348" s="15"/>
      <c r="OL348" s="15"/>
      <c r="OM348" s="15"/>
      <c r="ON348" s="15"/>
      <c r="OO348" s="15"/>
      <c r="OP348" s="15"/>
      <c r="OQ348" s="15"/>
      <c r="OR348" s="15"/>
      <c r="OS348" s="15"/>
      <c r="OT348" s="15"/>
      <c r="OU348" s="15"/>
      <c r="OV348" s="15"/>
      <c r="OW348" s="15"/>
      <c r="OX348" s="15"/>
      <c r="OY348" s="15"/>
      <c r="OZ348" s="15"/>
      <c r="PA348" s="15"/>
      <c r="PB348" s="15"/>
      <c r="PC348" s="15"/>
      <c r="PD348" s="15"/>
      <c r="PE348" s="15"/>
      <c r="PF348" s="15"/>
      <c r="PG348" s="15"/>
      <c r="PH348" s="15"/>
      <c r="PI348" s="15"/>
      <c r="PJ348" s="15"/>
      <c r="PK348" s="15"/>
      <c r="PL348" s="15"/>
      <c r="PM348" s="15"/>
      <c r="PN348" s="15"/>
      <c r="PO348" s="15"/>
      <c r="PP348" s="15"/>
      <c r="PQ348" s="15"/>
      <c r="PR348" s="15"/>
      <c r="PS348" s="15"/>
      <c r="PT348" s="15"/>
      <c r="PU348" s="15"/>
      <c r="PV348" s="15"/>
      <c r="PW348" s="15"/>
      <c r="PX348" s="15"/>
      <c r="PY348" s="15"/>
      <c r="PZ348" s="15"/>
      <c r="QA348" s="15"/>
      <c r="QB348" s="15"/>
      <c r="QC348" s="15"/>
      <c r="QD348" s="15"/>
      <c r="QE348" s="15"/>
      <c r="QF348" s="15"/>
      <c r="QG348" s="15"/>
      <c r="QH348" s="15"/>
      <c r="QI348" s="15"/>
      <c r="QJ348" s="15"/>
      <c r="QK348" s="15"/>
      <c r="QL348" s="15"/>
      <c r="QM348" s="15"/>
      <c r="QN348" s="15"/>
      <c r="QO348" s="15"/>
      <c r="QP348" s="15"/>
      <c r="QQ348" s="15"/>
      <c r="QR348" s="15"/>
      <c r="QS348" s="15"/>
      <c r="QT348" s="15"/>
      <c r="QU348" s="15"/>
      <c r="QV348" s="15"/>
      <c r="QW348" s="15"/>
      <c r="QX348" s="15"/>
      <c r="QY348" s="15"/>
      <c r="QZ348" s="15"/>
      <c r="RA348" s="15"/>
      <c r="RB348" s="15"/>
      <c r="RC348" s="15"/>
      <c r="RD348" s="15"/>
      <c r="RE348" s="15"/>
      <c r="RF348" s="15"/>
      <c r="RG348" s="15"/>
      <c r="RH348" s="15"/>
      <c r="RI348" s="15"/>
      <c r="RJ348" s="15"/>
      <c r="RK348" s="15"/>
      <c r="RL348" s="15"/>
      <c r="RM348" s="15"/>
      <c r="RN348" s="15"/>
      <c r="RO348" s="15"/>
      <c r="RP348" s="15"/>
      <c r="RQ348" s="15"/>
      <c r="RR348" s="15"/>
      <c r="RS348" s="15"/>
      <c r="RT348" s="15"/>
      <c r="RU348" s="15"/>
      <c r="RV348" s="15"/>
      <c r="RW348" s="15"/>
      <c r="RX348" s="15"/>
      <c r="RY348" s="15"/>
      <c r="RZ348" s="15"/>
      <c r="SA348" s="15"/>
      <c r="SB348" s="15"/>
      <c r="SC348" s="15"/>
      <c r="SD348" s="15"/>
      <c r="SE348" s="15"/>
      <c r="SF348" s="15"/>
      <c r="SG348" s="15"/>
      <c r="SH348" s="15"/>
      <c r="SI348" s="15"/>
      <c r="SJ348" s="15"/>
      <c r="SK348" s="15"/>
      <c r="SL348" s="15"/>
      <c r="SM348" s="15"/>
      <c r="SN348" s="15"/>
      <c r="SO348" s="15"/>
      <c r="SP348" s="15"/>
      <c r="SQ348" s="15"/>
      <c r="SR348" s="15"/>
      <c r="SS348" s="15"/>
      <c r="ST348" s="15"/>
      <c r="SU348" s="15"/>
      <c r="SV348" s="15"/>
      <c r="SW348" s="15"/>
      <c r="SX348" s="15"/>
      <c r="SY348" s="15"/>
      <c r="SZ348" s="15"/>
      <c r="TA348" s="15"/>
      <c r="TB348" s="15"/>
      <c r="TC348" s="15"/>
      <c r="TD348" s="15"/>
      <c r="TE348" s="15"/>
      <c r="TF348" s="15"/>
      <c r="TG348" s="15"/>
      <c r="TH348" s="15"/>
      <c r="TI348" s="15"/>
      <c r="TJ348" s="15"/>
      <c r="TK348" s="15"/>
      <c r="TL348" s="15"/>
      <c r="TM348" s="15"/>
      <c r="TN348" s="15"/>
      <c r="TO348" s="15"/>
      <c r="TP348" s="15"/>
      <c r="TQ348" s="15"/>
      <c r="TR348" s="15"/>
      <c r="TS348" s="15"/>
      <c r="TT348" s="15"/>
      <c r="TU348" s="15"/>
      <c r="TV348" s="15"/>
      <c r="TW348" s="15"/>
      <c r="TX348" s="15"/>
      <c r="TY348" s="15"/>
      <c r="TZ348" s="15"/>
      <c r="UA348" s="15"/>
      <c r="UB348" s="15"/>
      <c r="UC348" s="15"/>
      <c r="UD348" s="15"/>
      <c r="UE348" s="15"/>
      <c r="UF348" s="15"/>
      <c r="UG348" s="15"/>
      <c r="UH348" s="15"/>
      <c r="UI348" s="15"/>
      <c r="UJ348" s="15"/>
      <c r="UK348" s="15"/>
      <c r="UL348" s="15"/>
      <c r="UM348" s="15"/>
      <c r="UN348" s="15"/>
      <c r="UO348" s="15"/>
      <c r="UP348" s="15"/>
      <c r="UQ348" s="15"/>
      <c r="UR348" s="15"/>
      <c r="US348" s="15"/>
      <c r="UT348" s="15"/>
      <c r="UU348" s="15"/>
      <c r="UV348" s="15"/>
      <c r="UW348" s="15"/>
      <c r="UX348" s="15"/>
      <c r="UY348" s="15"/>
      <c r="UZ348" s="15"/>
      <c r="VA348" s="15"/>
      <c r="VB348" s="15"/>
      <c r="VC348" s="15"/>
      <c r="VD348" s="15"/>
      <c r="VE348" s="15"/>
      <c r="VF348" s="15"/>
      <c r="VG348" s="15"/>
      <c r="VH348" s="15"/>
      <c r="VI348" s="15"/>
      <c r="VJ348" s="15"/>
      <c r="VK348" s="15"/>
      <c r="VL348" s="15"/>
      <c r="VM348" s="15"/>
      <c r="VN348" s="15"/>
      <c r="VO348" s="15"/>
      <c r="VP348" s="15"/>
      <c r="VQ348" s="15"/>
      <c r="VR348" s="15"/>
      <c r="VS348" s="15"/>
      <c r="VT348" s="15"/>
      <c r="VU348" s="15"/>
      <c r="VV348" s="15"/>
      <c r="VW348" s="15"/>
      <c r="VX348" s="15"/>
      <c r="VY348" s="15"/>
      <c r="VZ348" s="15"/>
      <c r="WA348" s="15"/>
      <c r="WB348" s="15"/>
      <c r="WC348" s="15"/>
      <c r="WD348" s="15"/>
      <c r="WE348" s="15"/>
      <c r="WF348" s="15"/>
      <c r="WG348" s="15"/>
      <c r="WH348" s="15"/>
      <c r="WI348" s="15"/>
      <c r="WJ348" s="15"/>
      <c r="WK348" s="15"/>
      <c r="WL348" s="15"/>
      <c r="WM348" s="15"/>
      <c r="WN348" s="15"/>
      <c r="WO348" s="15"/>
      <c r="WP348" s="15"/>
      <c r="WQ348" s="15"/>
      <c r="WR348" s="15"/>
      <c r="WS348" s="15"/>
      <c r="WT348" s="15"/>
      <c r="WU348" s="15"/>
      <c r="WV348" s="15"/>
      <c r="WW348" s="15"/>
      <c r="WX348" s="15"/>
      <c r="WY348" s="15"/>
      <c r="WZ348" s="15"/>
      <c r="XA348" s="15"/>
      <c r="XB348" s="15"/>
      <c r="XC348" s="15"/>
      <c r="XD348" s="15"/>
      <c r="XE348" s="15"/>
      <c r="XF348" s="15"/>
      <c r="XG348" s="15"/>
      <c r="XH348" s="15"/>
      <c r="XI348" s="15"/>
      <c r="XJ348" s="15"/>
      <c r="XK348" s="15"/>
      <c r="XL348" s="15"/>
      <c r="XM348" s="15"/>
      <c r="XN348" s="15"/>
      <c r="XO348" s="15"/>
      <c r="XP348" s="15"/>
      <c r="XQ348" s="15"/>
      <c r="XR348" s="15"/>
      <c r="XS348" s="15"/>
      <c r="XT348" s="15"/>
      <c r="XU348" s="15"/>
      <c r="XV348" s="15"/>
      <c r="XW348" s="15"/>
      <c r="XX348" s="15"/>
      <c r="XY348" s="15"/>
      <c r="XZ348" s="15"/>
      <c r="YA348" s="15"/>
      <c r="YB348" s="15"/>
      <c r="YC348" s="15"/>
      <c r="YD348" s="15"/>
      <c r="YE348" s="15"/>
      <c r="YF348" s="15"/>
      <c r="YG348" s="15"/>
      <c r="YH348" s="15"/>
      <c r="YI348" s="15"/>
      <c r="YJ348" s="15"/>
      <c r="YK348" s="15"/>
      <c r="YL348" s="15"/>
      <c r="YM348" s="15"/>
      <c r="YN348" s="15"/>
      <c r="YO348" s="15"/>
      <c r="YP348" s="15"/>
      <c r="YQ348" s="15"/>
      <c r="YR348" s="15"/>
      <c r="YS348" s="15"/>
      <c r="YT348" s="15"/>
      <c r="YU348" s="15"/>
      <c r="YV348" s="15"/>
      <c r="YW348" s="15"/>
      <c r="YX348" s="15"/>
      <c r="YY348" s="15"/>
      <c r="YZ348" s="15"/>
      <c r="ZA348" s="15"/>
      <c r="ZB348" s="15"/>
      <c r="ZC348" s="15"/>
      <c r="ZD348" s="15"/>
      <c r="ZE348" s="15"/>
      <c r="ZF348" s="15"/>
      <c r="ZG348" s="15"/>
      <c r="ZH348" s="15"/>
      <c r="ZI348" s="15"/>
      <c r="ZJ348" s="15"/>
      <c r="ZK348" s="15"/>
      <c r="ZL348" s="15"/>
      <c r="ZM348" s="15"/>
      <c r="ZN348" s="15"/>
      <c r="ZO348" s="15"/>
      <c r="ZP348" s="15"/>
      <c r="ZQ348" s="15"/>
      <c r="ZR348" s="15"/>
      <c r="ZS348" s="15"/>
      <c r="ZT348" s="15"/>
      <c r="ZU348" s="15"/>
      <c r="ZV348" s="15"/>
      <c r="ZW348" s="15"/>
      <c r="ZX348" s="15"/>
      <c r="ZY348" s="15"/>
      <c r="ZZ348" s="15"/>
      <c r="AAA348" s="15"/>
      <c r="AAB348" s="15"/>
      <c r="AAC348" s="15"/>
      <c r="AAD348" s="15"/>
      <c r="AAE348" s="15"/>
      <c r="AAF348" s="15"/>
      <c r="AAG348" s="15"/>
      <c r="AAH348" s="15"/>
      <c r="AAI348" s="15"/>
      <c r="AAJ348" s="15"/>
      <c r="AAK348" s="15"/>
      <c r="AAL348" s="15"/>
      <c r="AAM348" s="15"/>
      <c r="AAN348" s="15"/>
      <c r="AAO348" s="15"/>
      <c r="AAP348" s="15"/>
      <c r="AAQ348" s="15"/>
      <c r="AAR348" s="15"/>
      <c r="AAS348" s="15"/>
      <c r="AAT348" s="15"/>
      <c r="AAU348" s="15"/>
      <c r="AAV348" s="15"/>
      <c r="AAW348" s="15"/>
      <c r="AAX348" s="15"/>
      <c r="AAY348" s="15"/>
      <c r="AAZ348" s="15"/>
      <c r="ABA348" s="15"/>
      <c r="ABB348" s="15"/>
      <c r="ABC348" s="15"/>
      <c r="ABD348" s="15"/>
      <c r="ABE348" s="15"/>
      <c r="ABF348" s="15"/>
      <c r="ABG348" s="15"/>
      <c r="ABH348" s="15"/>
      <c r="ABI348" s="15"/>
      <c r="ABJ348" s="15"/>
      <c r="ABK348" s="15"/>
      <c r="ABL348" s="15"/>
      <c r="ABM348" s="15"/>
      <c r="ABN348" s="15"/>
      <c r="ABO348" s="15"/>
      <c r="ABP348" s="15"/>
      <c r="ABQ348" s="15"/>
      <c r="ABR348" s="15"/>
      <c r="ABS348" s="15"/>
      <c r="ABT348" s="15"/>
      <c r="ABU348" s="15"/>
      <c r="ABV348" s="15"/>
      <c r="ABW348" s="15"/>
      <c r="ABX348" s="15"/>
      <c r="ABY348" s="15"/>
      <c r="ABZ348" s="15"/>
      <c r="ACA348" s="15"/>
      <c r="ACB348" s="15"/>
      <c r="ACC348" s="15"/>
      <c r="ACD348" s="15"/>
      <c r="ACE348" s="15"/>
      <c r="ACF348" s="15"/>
      <c r="ACG348" s="15"/>
      <c r="ACH348" s="15"/>
      <c r="ACI348" s="15"/>
      <c r="ACJ348" s="15"/>
      <c r="ACK348" s="15"/>
      <c r="ACL348" s="15"/>
      <c r="ACM348" s="15"/>
      <c r="ACN348" s="15"/>
      <c r="ACO348" s="15"/>
      <c r="ACP348" s="15"/>
      <c r="ACQ348" s="15"/>
      <c r="ACR348" s="15"/>
      <c r="ACS348" s="15"/>
      <c r="ACT348" s="15"/>
      <c r="ACU348" s="15"/>
      <c r="ACV348" s="15"/>
      <c r="ACW348" s="15"/>
      <c r="ACX348" s="15"/>
      <c r="ACY348" s="15"/>
      <c r="ACZ348" s="15"/>
      <c r="ADA348" s="15"/>
      <c r="ADB348" s="15"/>
      <c r="ADC348" s="15"/>
      <c r="ADD348" s="15"/>
      <c r="ADE348" s="15"/>
      <c r="ADF348" s="15"/>
      <c r="ADG348" s="15"/>
      <c r="ADH348" s="15"/>
      <c r="ADI348" s="15"/>
      <c r="ADJ348" s="15"/>
      <c r="ADK348" s="15"/>
      <c r="ADL348" s="15"/>
      <c r="ADM348" s="15"/>
      <c r="ADN348" s="15"/>
      <c r="ADO348" s="15"/>
      <c r="ADP348" s="15"/>
      <c r="ADQ348" s="15"/>
      <c r="ADR348" s="15"/>
      <c r="ADS348" s="15"/>
      <c r="ADT348" s="15"/>
      <c r="ADU348" s="15"/>
      <c r="ADV348" s="15"/>
      <c r="ADW348" s="15"/>
      <c r="ADX348" s="15"/>
      <c r="ADY348" s="15"/>
      <c r="ADZ348" s="15"/>
      <c r="AEA348" s="15"/>
      <c r="AEB348" s="15"/>
      <c r="AEC348" s="15"/>
      <c r="AED348" s="15"/>
      <c r="AEE348" s="15"/>
      <c r="AEF348" s="15"/>
      <c r="AEG348" s="15"/>
      <c r="AEH348" s="15"/>
      <c r="AEI348" s="15"/>
      <c r="AEJ348" s="15"/>
      <c r="AEK348" s="15"/>
      <c r="AEL348" s="15"/>
      <c r="AEM348" s="15"/>
      <c r="AEN348" s="15"/>
      <c r="AEO348" s="15"/>
      <c r="AEP348" s="15"/>
      <c r="AEQ348" s="15"/>
      <c r="AER348" s="15"/>
      <c r="AES348" s="15"/>
      <c r="AET348" s="15"/>
      <c r="AEU348" s="15"/>
      <c r="AEV348" s="15"/>
      <c r="AEW348" s="15"/>
      <c r="AEX348" s="15"/>
      <c r="AEY348" s="15"/>
      <c r="AEZ348" s="15"/>
      <c r="AFA348" s="15"/>
      <c r="AFB348" s="15"/>
      <c r="AFC348" s="15"/>
      <c r="AFD348" s="15"/>
      <c r="AFE348" s="15"/>
      <c r="AFF348" s="15"/>
      <c r="AFG348" s="15"/>
      <c r="AFH348" s="15"/>
      <c r="AFI348" s="15"/>
      <c r="AFJ348" s="15"/>
      <c r="AFK348" s="15"/>
      <c r="AFL348" s="15"/>
      <c r="AFM348" s="15"/>
      <c r="AFN348" s="15"/>
      <c r="AFO348" s="15"/>
      <c r="AFP348" s="15"/>
      <c r="AFQ348" s="15"/>
      <c r="AFR348" s="15"/>
      <c r="AFS348" s="15"/>
      <c r="AFT348" s="15"/>
      <c r="AFU348" s="15"/>
      <c r="AFV348" s="15"/>
      <c r="AFW348" s="15"/>
      <c r="AFX348" s="15"/>
      <c r="AFY348" s="15"/>
      <c r="AFZ348" s="15"/>
      <c r="AGA348" s="15"/>
      <c r="AGB348" s="15"/>
      <c r="AGC348" s="15"/>
      <c r="AGD348" s="15"/>
      <c r="AGE348" s="15"/>
      <c r="AGF348" s="15"/>
      <c r="AGG348" s="15"/>
      <c r="AGH348" s="15"/>
      <c r="AGI348" s="15"/>
      <c r="AGJ348" s="15"/>
      <c r="AGK348" s="15"/>
      <c r="AGL348" s="15"/>
      <c r="AGM348" s="15"/>
      <c r="AGN348" s="15"/>
      <c r="AGO348" s="15"/>
      <c r="AGP348" s="15"/>
      <c r="AGQ348" s="15"/>
      <c r="AGR348" s="15"/>
      <c r="AGS348" s="15"/>
      <c r="AGT348" s="15"/>
      <c r="AGU348" s="15"/>
      <c r="AGV348" s="15"/>
      <c r="AGW348" s="15"/>
      <c r="AGX348" s="15"/>
      <c r="AGY348" s="15"/>
      <c r="AGZ348" s="15"/>
      <c r="AHA348" s="15"/>
      <c r="AHB348" s="15"/>
      <c r="AHC348" s="15"/>
      <c r="AHD348" s="15"/>
      <c r="AHE348" s="15"/>
      <c r="AHF348" s="15"/>
      <c r="AHG348" s="15"/>
      <c r="AHH348" s="15"/>
      <c r="AHI348" s="15"/>
      <c r="AHJ348" s="15"/>
      <c r="AHK348" s="15"/>
      <c r="AHL348" s="15"/>
      <c r="AHM348" s="15"/>
      <c r="AHN348" s="15"/>
      <c r="AHO348" s="15"/>
      <c r="AHP348" s="15"/>
      <c r="AHQ348" s="15"/>
      <c r="AHR348" s="15"/>
      <c r="AHS348" s="15"/>
      <c r="AHT348" s="15"/>
      <c r="AHU348" s="15"/>
      <c r="AHV348" s="15"/>
      <c r="AHW348" s="15"/>
      <c r="AHX348" s="15"/>
      <c r="AHY348" s="15"/>
      <c r="AHZ348" s="15"/>
      <c r="AIA348" s="15"/>
      <c r="AIB348" s="15"/>
      <c r="AIC348" s="15"/>
      <c r="AID348" s="15"/>
      <c r="AIE348" s="15"/>
      <c r="AIF348" s="15"/>
      <c r="AIG348" s="15"/>
      <c r="AIH348" s="15"/>
      <c r="AII348" s="15"/>
      <c r="AIJ348" s="15"/>
      <c r="AIK348" s="15"/>
      <c r="AIL348" s="15"/>
      <c r="AIM348" s="15"/>
      <c r="AIN348" s="15"/>
      <c r="AIO348" s="15"/>
      <c r="AIP348" s="15"/>
      <c r="AIQ348" s="15"/>
      <c r="AIR348" s="15"/>
      <c r="AIS348" s="15"/>
      <c r="AIT348" s="15"/>
      <c r="AIU348" s="15"/>
      <c r="AIV348" s="15"/>
      <c r="AIW348" s="15"/>
      <c r="AIX348" s="15"/>
      <c r="AIY348" s="15"/>
      <c r="AIZ348" s="15"/>
      <c r="AJA348" s="15"/>
      <c r="AJB348" s="15"/>
      <c r="AJC348" s="15"/>
      <c r="AJD348" s="15"/>
      <c r="AJE348" s="15"/>
      <c r="AJF348" s="15"/>
      <c r="AJG348" s="15"/>
      <c r="AJH348" s="15"/>
      <c r="AJI348" s="15"/>
      <c r="AJJ348" s="15"/>
      <c r="AJK348" s="15"/>
      <c r="AJL348" s="15"/>
      <c r="AJM348" s="15"/>
      <c r="AJN348" s="15"/>
      <c r="AJO348" s="15"/>
      <c r="AJP348" s="15"/>
      <c r="AJQ348" s="15"/>
      <c r="AJR348" s="15"/>
      <c r="AJS348" s="15"/>
      <c r="AJT348" s="15"/>
      <c r="AJU348" s="15"/>
      <c r="AJV348" s="15"/>
      <c r="AJW348" s="15"/>
      <c r="AJX348" s="15"/>
      <c r="AJY348" s="15"/>
      <c r="AJZ348" s="15"/>
      <c r="AKA348" s="15"/>
      <c r="AKB348" s="15"/>
      <c r="AKC348" s="15"/>
      <c r="AKD348" s="15"/>
      <c r="AKE348" s="15"/>
      <c r="AKF348" s="15"/>
      <c r="AKG348" s="15"/>
      <c r="AKH348" s="15"/>
      <c r="AKI348" s="15"/>
      <c r="AKJ348" s="15"/>
      <c r="AKK348" s="15"/>
      <c r="AKL348" s="15"/>
      <c r="AKM348" s="15"/>
      <c r="AKN348" s="15"/>
      <c r="AKO348" s="15"/>
      <c r="AKP348" s="15"/>
      <c r="AKQ348" s="15"/>
      <c r="AKR348" s="15"/>
      <c r="AKS348" s="15"/>
      <c r="AKT348" s="15"/>
      <c r="AKU348" s="15"/>
      <c r="AKV348" s="15"/>
      <c r="AKW348" s="15"/>
      <c r="AKX348" s="15"/>
      <c r="AKY348" s="15"/>
      <c r="AKZ348" s="15"/>
      <c r="ALA348" s="15"/>
      <c r="ALB348" s="15"/>
      <c r="ALC348" s="15"/>
      <c r="ALD348" s="15"/>
      <c r="ALE348" s="15"/>
      <c r="ALF348" s="15"/>
      <c r="ALG348" s="15"/>
      <c r="ALH348" s="15"/>
      <c r="ALI348" s="15"/>
      <c r="ALJ348" s="15"/>
      <c r="ALK348" s="15"/>
      <c r="ALL348" s="15"/>
      <c r="ALM348" s="15"/>
      <c r="ALN348" s="15"/>
      <c r="ALO348" s="15"/>
      <c r="ALP348" s="15"/>
      <c r="ALQ348" s="15"/>
      <c r="ALR348" s="15"/>
      <c r="ALS348" s="15"/>
      <c r="ALT348" s="15"/>
      <c r="ALU348" s="15"/>
      <c r="ALV348" s="15"/>
      <c r="ALW348" s="15"/>
      <c r="ALX348" s="11"/>
      <c r="ALY348" s="11"/>
      <c r="ALZ348" s="11"/>
      <c r="AMA348" s="11"/>
    </row>
    <row r="349" spans="1:1015" ht="12.75" customHeight="1">
      <c r="A349" s="37"/>
      <c r="B349" s="37"/>
      <c r="C349" s="37"/>
      <c r="D349" s="37"/>
      <c r="E349" s="37"/>
      <c r="F349" s="37"/>
      <c r="G349" s="37"/>
      <c r="H349" s="38"/>
      <c r="I349" s="38"/>
      <c r="J349" s="38"/>
      <c r="K349" s="38"/>
      <c r="L349"/>
      <c r="M349" s="38"/>
      <c r="N349" s="38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  <c r="IW349" s="15"/>
      <c r="IX349" s="15"/>
      <c r="IY349" s="15"/>
      <c r="IZ349" s="15"/>
      <c r="JA349" s="15"/>
      <c r="JB349" s="15"/>
      <c r="JC349" s="15"/>
      <c r="JD349" s="15"/>
      <c r="JE349" s="15"/>
      <c r="JF349" s="15"/>
      <c r="JG349" s="15"/>
      <c r="JH349" s="15"/>
      <c r="JI349" s="15"/>
      <c r="JJ349" s="15"/>
      <c r="JK349" s="15"/>
      <c r="JL349" s="15"/>
      <c r="JM349" s="15"/>
      <c r="JN349" s="15"/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5"/>
      <c r="KB349" s="15"/>
      <c r="KC349" s="15"/>
      <c r="KD349" s="15"/>
      <c r="KE349" s="15"/>
      <c r="KF349" s="15"/>
      <c r="KG349" s="15"/>
      <c r="KH349" s="15"/>
      <c r="KI349" s="15"/>
      <c r="KJ349" s="15"/>
      <c r="KK349" s="15"/>
      <c r="KL349" s="15"/>
      <c r="KM349" s="15"/>
      <c r="KN349" s="15"/>
      <c r="KO349" s="15"/>
      <c r="KP349" s="15"/>
      <c r="KQ349" s="15"/>
      <c r="KR349" s="15"/>
      <c r="KS349" s="15"/>
      <c r="KT349" s="15"/>
      <c r="KU349" s="15"/>
      <c r="KV349" s="15"/>
      <c r="KW349" s="15"/>
      <c r="KX349" s="15"/>
      <c r="KY349" s="15"/>
      <c r="KZ349" s="15"/>
      <c r="LA349" s="15"/>
      <c r="LB349" s="15"/>
      <c r="LC349" s="15"/>
      <c r="LD349" s="15"/>
      <c r="LE349" s="15"/>
      <c r="LF349" s="15"/>
      <c r="LG349" s="15"/>
      <c r="LH349" s="15"/>
      <c r="LI349" s="15"/>
      <c r="LJ349" s="15"/>
      <c r="LK349" s="15"/>
      <c r="LL349" s="15"/>
      <c r="LM349" s="15"/>
      <c r="LN349" s="15"/>
      <c r="LO349" s="15"/>
      <c r="LP349" s="15"/>
      <c r="LQ349" s="15"/>
      <c r="LR349" s="15"/>
      <c r="LS349" s="15"/>
      <c r="LT349" s="15"/>
      <c r="LU349" s="15"/>
      <c r="LV349" s="15"/>
      <c r="LW349" s="15"/>
      <c r="LX349" s="15"/>
      <c r="LY349" s="15"/>
      <c r="LZ349" s="15"/>
      <c r="MA349" s="15"/>
      <c r="MB349" s="15"/>
      <c r="MC349" s="15"/>
      <c r="MD349" s="15"/>
      <c r="ME349" s="15"/>
      <c r="MF349" s="15"/>
      <c r="MG349" s="15"/>
      <c r="MH349" s="15"/>
      <c r="MI349" s="15"/>
      <c r="MJ349" s="15"/>
      <c r="MK349" s="15"/>
      <c r="ML349" s="15"/>
      <c r="MM349" s="15"/>
      <c r="MN349" s="15"/>
      <c r="MO349" s="15"/>
      <c r="MP349" s="15"/>
      <c r="MQ349" s="15"/>
      <c r="MR349" s="15"/>
      <c r="MS349" s="15"/>
      <c r="MT349" s="15"/>
      <c r="MU349" s="15"/>
      <c r="MV349" s="15"/>
      <c r="MW349" s="15"/>
      <c r="MX349" s="15"/>
      <c r="MY349" s="15"/>
      <c r="MZ349" s="15"/>
      <c r="NA349" s="15"/>
      <c r="NB349" s="15"/>
      <c r="NC349" s="15"/>
      <c r="ND349" s="15"/>
      <c r="NE349" s="15"/>
      <c r="NF349" s="15"/>
      <c r="NG349" s="15"/>
      <c r="NH349" s="15"/>
      <c r="NI349" s="15"/>
      <c r="NJ349" s="15"/>
      <c r="NK349" s="15"/>
      <c r="NL349" s="15"/>
      <c r="NM349" s="15"/>
      <c r="NN349" s="15"/>
      <c r="NO349" s="15"/>
      <c r="NP349" s="15"/>
      <c r="NQ349" s="15"/>
      <c r="NR349" s="15"/>
      <c r="NS349" s="15"/>
      <c r="NT349" s="15"/>
      <c r="NU349" s="15"/>
      <c r="NV349" s="15"/>
      <c r="NW349" s="15"/>
      <c r="NX349" s="15"/>
      <c r="NY349" s="15"/>
      <c r="NZ349" s="15"/>
      <c r="OA349" s="15"/>
      <c r="OB349" s="15"/>
      <c r="OC349" s="15"/>
      <c r="OD349" s="15"/>
      <c r="OE349" s="15"/>
      <c r="OF349" s="15"/>
      <c r="OG349" s="15"/>
      <c r="OH349" s="15"/>
      <c r="OI349" s="15"/>
      <c r="OJ349" s="15"/>
      <c r="OK349" s="15"/>
      <c r="OL349" s="15"/>
      <c r="OM349" s="15"/>
      <c r="ON349" s="15"/>
      <c r="OO349" s="15"/>
      <c r="OP349" s="15"/>
      <c r="OQ349" s="15"/>
      <c r="OR349" s="15"/>
      <c r="OS349" s="15"/>
      <c r="OT349" s="15"/>
      <c r="OU349" s="15"/>
      <c r="OV349" s="15"/>
      <c r="OW349" s="15"/>
      <c r="OX349" s="15"/>
      <c r="OY349" s="15"/>
      <c r="OZ349" s="15"/>
      <c r="PA349" s="15"/>
      <c r="PB349" s="15"/>
      <c r="PC349" s="15"/>
      <c r="PD349" s="15"/>
      <c r="PE349" s="15"/>
      <c r="PF349" s="15"/>
      <c r="PG349" s="15"/>
      <c r="PH349" s="15"/>
      <c r="PI349" s="15"/>
      <c r="PJ349" s="15"/>
      <c r="PK349" s="15"/>
      <c r="PL349" s="15"/>
      <c r="PM349" s="15"/>
      <c r="PN349" s="15"/>
      <c r="PO349" s="15"/>
      <c r="PP349" s="15"/>
      <c r="PQ349" s="15"/>
      <c r="PR349" s="15"/>
      <c r="PS349" s="15"/>
      <c r="PT349" s="15"/>
      <c r="PU349" s="15"/>
      <c r="PV349" s="15"/>
      <c r="PW349" s="15"/>
      <c r="PX349" s="15"/>
      <c r="PY349" s="15"/>
      <c r="PZ349" s="15"/>
      <c r="QA349" s="15"/>
      <c r="QB349" s="15"/>
      <c r="QC349" s="15"/>
      <c r="QD349" s="15"/>
      <c r="QE349" s="15"/>
      <c r="QF349" s="15"/>
      <c r="QG349" s="15"/>
      <c r="QH349" s="15"/>
      <c r="QI349" s="15"/>
      <c r="QJ349" s="15"/>
      <c r="QK349" s="15"/>
      <c r="QL349" s="15"/>
      <c r="QM349" s="15"/>
      <c r="QN349" s="15"/>
      <c r="QO349" s="15"/>
      <c r="QP349" s="15"/>
      <c r="QQ349" s="15"/>
      <c r="QR349" s="15"/>
      <c r="QS349" s="15"/>
      <c r="QT349" s="15"/>
      <c r="QU349" s="15"/>
      <c r="QV349" s="15"/>
      <c r="QW349" s="15"/>
      <c r="QX349" s="15"/>
      <c r="QY349" s="15"/>
      <c r="QZ349" s="15"/>
      <c r="RA349" s="15"/>
      <c r="RB349" s="15"/>
      <c r="RC349" s="15"/>
      <c r="RD349" s="15"/>
      <c r="RE349" s="15"/>
      <c r="RF349" s="15"/>
      <c r="RG349" s="15"/>
      <c r="RH349" s="15"/>
      <c r="RI349" s="15"/>
      <c r="RJ349" s="15"/>
      <c r="RK349" s="15"/>
      <c r="RL349" s="15"/>
      <c r="RM349" s="15"/>
      <c r="RN349" s="15"/>
      <c r="RO349" s="15"/>
      <c r="RP349" s="15"/>
      <c r="RQ349" s="15"/>
      <c r="RR349" s="15"/>
      <c r="RS349" s="15"/>
      <c r="RT349" s="15"/>
      <c r="RU349" s="15"/>
      <c r="RV349" s="15"/>
      <c r="RW349" s="15"/>
      <c r="RX349" s="15"/>
      <c r="RY349" s="15"/>
      <c r="RZ349" s="15"/>
      <c r="SA349" s="15"/>
      <c r="SB349" s="15"/>
      <c r="SC349" s="15"/>
      <c r="SD349" s="15"/>
      <c r="SE349" s="15"/>
      <c r="SF349" s="15"/>
      <c r="SG349" s="15"/>
      <c r="SH349" s="15"/>
      <c r="SI349" s="15"/>
      <c r="SJ349" s="15"/>
      <c r="SK349" s="15"/>
      <c r="SL349" s="15"/>
      <c r="SM349" s="15"/>
      <c r="SN349" s="15"/>
      <c r="SO349" s="15"/>
      <c r="SP349" s="15"/>
      <c r="SQ349" s="15"/>
      <c r="SR349" s="15"/>
      <c r="SS349" s="15"/>
      <c r="ST349" s="15"/>
      <c r="SU349" s="15"/>
      <c r="SV349" s="15"/>
      <c r="SW349" s="15"/>
      <c r="SX349" s="15"/>
      <c r="SY349" s="15"/>
      <c r="SZ349" s="15"/>
      <c r="TA349" s="15"/>
      <c r="TB349" s="15"/>
      <c r="TC349" s="15"/>
      <c r="TD349" s="15"/>
      <c r="TE349" s="15"/>
      <c r="TF349" s="15"/>
      <c r="TG349" s="15"/>
      <c r="TH349" s="15"/>
      <c r="TI349" s="15"/>
      <c r="TJ349" s="15"/>
      <c r="TK349" s="15"/>
      <c r="TL349" s="15"/>
      <c r="TM349" s="15"/>
      <c r="TN349" s="15"/>
      <c r="TO349" s="15"/>
      <c r="TP349" s="15"/>
      <c r="TQ349" s="15"/>
      <c r="TR349" s="15"/>
      <c r="TS349" s="15"/>
      <c r="TT349" s="15"/>
      <c r="TU349" s="15"/>
      <c r="TV349" s="15"/>
      <c r="TW349" s="15"/>
      <c r="TX349" s="15"/>
      <c r="TY349" s="15"/>
      <c r="TZ349" s="15"/>
      <c r="UA349" s="15"/>
      <c r="UB349" s="15"/>
      <c r="UC349" s="15"/>
      <c r="UD349" s="15"/>
      <c r="UE349" s="15"/>
      <c r="UF349" s="15"/>
      <c r="UG349" s="15"/>
      <c r="UH349" s="15"/>
      <c r="UI349" s="15"/>
      <c r="UJ349" s="15"/>
      <c r="UK349" s="15"/>
      <c r="UL349" s="15"/>
      <c r="UM349" s="15"/>
      <c r="UN349" s="15"/>
      <c r="UO349" s="15"/>
      <c r="UP349" s="15"/>
      <c r="UQ349" s="15"/>
      <c r="UR349" s="15"/>
      <c r="US349" s="15"/>
      <c r="UT349" s="15"/>
      <c r="UU349" s="15"/>
      <c r="UV349" s="15"/>
      <c r="UW349" s="15"/>
      <c r="UX349" s="15"/>
      <c r="UY349" s="15"/>
      <c r="UZ349" s="15"/>
      <c r="VA349" s="15"/>
      <c r="VB349" s="15"/>
      <c r="VC349" s="15"/>
      <c r="VD349" s="15"/>
      <c r="VE349" s="15"/>
      <c r="VF349" s="15"/>
      <c r="VG349" s="15"/>
      <c r="VH349" s="15"/>
      <c r="VI349" s="15"/>
      <c r="VJ349" s="15"/>
      <c r="VK349" s="15"/>
      <c r="VL349" s="15"/>
      <c r="VM349" s="15"/>
      <c r="VN349" s="15"/>
      <c r="VO349" s="15"/>
      <c r="VP349" s="15"/>
      <c r="VQ349" s="15"/>
      <c r="VR349" s="15"/>
      <c r="VS349" s="15"/>
      <c r="VT349" s="15"/>
      <c r="VU349" s="15"/>
      <c r="VV349" s="15"/>
      <c r="VW349" s="15"/>
      <c r="VX349" s="15"/>
      <c r="VY349" s="15"/>
      <c r="VZ349" s="15"/>
      <c r="WA349" s="15"/>
      <c r="WB349" s="15"/>
      <c r="WC349" s="15"/>
      <c r="WD349" s="15"/>
      <c r="WE349" s="15"/>
      <c r="WF349" s="15"/>
      <c r="WG349" s="15"/>
      <c r="WH349" s="15"/>
      <c r="WI349" s="15"/>
      <c r="WJ349" s="15"/>
      <c r="WK349" s="15"/>
      <c r="WL349" s="15"/>
      <c r="WM349" s="15"/>
      <c r="WN349" s="15"/>
      <c r="WO349" s="15"/>
      <c r="WP349" s="15"/>
      <c r="WQ349" s="15"/>
      <c r="WR349" s="15"/>
      <c r="WS349" s="15"/>
      <c r="WT349" s="15"/>
      <c r="WU349" s="15"/>
      <c r="WV349" s="15"/>
      <c r="WW349" s="15"/>
      <c r="WX349" s="15"/>
      <c r="WY349" s="15"/>
      <c r="WZ349" s="15"/>
      <c r="XA349" s="15"/>
      <c r="XB349" s="15"/>
      <c r="XC349" s="15"/>
      <c r="XD349" s="15"/>
      <c r="XE349" s="15"/>
      <c r="XF349" s="15"/>
      <c r="XG349" s="15"/>
      <c r="XH349" s="15"/>
      <c r="XI349" s="15"/>
      <c r="XJ349" s="15"/>
      <c r="XK349" s="15"/>
      <c r="XL349" s="15"/>
      <c r="XM349" s="15"/>
      <c r="XN349" s="15"/>
      <c r="XO349" s="15"/>
      <c r="XP349" s="15"/>
      <c r="XQ349" s="15"/>
      <c r="XR349" s="15"/>
      <c r="XS349" s="15"/>
      <c r="XT349" s="15"/>
      <c r="XU349" s="15"/>
      <c r="XV349" s="15"/>
      <c r="XW349" s="15"/>
      <c r="XX349" s="15"/>
      <c r="XY349" s="15"/>
      <c r="XZ349" s="15"/>
      <c r="YA349" s="15"/>
      <c r="YB349" s="15"/>
      <c r="YC349" s="15"/>
      <c r="YD349" s="15"/>
      <c r="YE349" s="15"/>
      <c r="YF349" s="15"/>
      <c r="YG349" s="15"/>
      <c r="YH349" s="15"/>
      <c r="YI349" s="15"/>
      <c r="YJ349" s="15"/>
      <c r="YK349" s="15"/>
      <c r="YL349" s="15"/>
      <c r="YM349" s="15"/>
      <c r="YN349" s="15"/>
      <c r="YO349" s="15"/>
      <c r="YP349" s="15"/>
      <c r="YQ349" s="15"/>
      <c r="YR349" s="15"/>
      <c r="YS349" s="15"/>
      <c r="YT349" s="15"/>
      <c r="YU349" s="15"/>
      <c r="YV349" s="15"/>
      <c r="YW349" s="15"/>
      <c r="YX349" s="15"/>
      <c r="YY349" s="15"/>
      <c r="YZ349" s="15"/>
      <c r="ZA349" s="15"/>
      <c r="ZB349" s="15"/>
      <c r="ZC349" s="15"/>
      <c r="ZD349" s="15"/>
      <c r="ZE349" s="15"/>
      <c r="ZF349" s="15"/>
      <c r="ZG349" s="15"/>
      <c r="ZH349" s="15"/>
      <c r="ZI349" s="15"/>
      <c r="ZJ349" s="15"/>
      <c r="ZK349" s="15"/>
      <c r="ZL349" s="15"/>
      <c r="ZM349" s="15"/>
      <c r="ZN349" s="15"/>
      <c r="ZO349" s="15"/>
      <c r="ZP349" s="15"/>
      <c r="ZQ349" s="15"/>
      <c r="ZR349" s="15"/>
      <c r="ZS349" s="15"/>
      <c r="ZT349" s="15"/>
      <c r="ZU349" s="15"/>
      <c r="ZV349" s="15"/>
      <c r="ZW349" s="15"/>
      <c r="ZX349" s="15"/>
      <c r="ZY349" s="15"/>
      <c r="ZZ349" s="15"/>
      <c r="AAA349" s="15"/>
      <c r="AAB349" s="15"/>
      <c r="AAC349" s="15"/>
      <c r="AAD349" s="15"/>
      <c r="AAE349" s="15"/>
      <c r="AAF349" s="15"/>
      <c r="AAG349" s="15"/>
      <c r="AAH349" s="15"/>
      <c r="AAI349" s="15"/>
      <c r="AAJ349" s="15"/>
      <c r="AAK349" s="15"/>
      <c r="AAL349" s="15"/>
      <c r="AAM349" s="15"/>
      <c r="AAN349" s="15"/>
      <c r="AAO349" s="15"/>
      <c r="AAP349" s="15"/>
      <c r="AAQ349" s="15"/>
      <c r="AAR349" s="15"/>
      <c r="AAS349" s="15"/>
      <c r="AAT349" s="15"/>
      <c r="AAU349" s="15"/>
      <c r="AAV349" s="15"/>
      <c r="AAW349" s="15"/>
      <c r="AAX349" s="15"/>
      <c r="AAY349" s="15"/>
      <c r="AAZ349" s="15"/>
      <c r="ABA349" s="15"/>
      <c r="ABB349" s="15"/>
      <c r="ABC349" s="15"/>
      <c r="ABD349" s="15"/>
      <c r="ABE349" s="15"/>
      <c r="ABF349" s="15"/>
      <c r="ABG349" s="15"/>
      <c r="ABH349" s="15"/>
      <c r="ABI349" s="15"/>
      <c r="ABJ349" s="15"/>
      <c r="ABK349" s="15"/>
      <c r="ABL349" s="15"/>
      <c r="ABM349" s="15"/>
      <c r="ABN349" s="15"/>
      <c r="ABO349" s="15"/>
      <c r="ABP349" s="15"/>
      <c r="ABQ349" s="15"/>
      <c r="ABR349" s="15"/>
      <c r="ABS349" s="15"/>
      <c r="ABT349" s="15"/>
      <c r="ABU349" s="15"/>
      <c r="ABV349" s="15"/>
      <c r="ABW349" s="15"/>
      <c r="ABX349" s="15"/>
      <c r="ABY349" s="15"/>
      <c r="ABZ349" s="15"/>
      <c r="ACA349" s="15"/>
      <c r="ACB349" s="15"/>
      <c r="ACC349" s="15"/>
      <c r="ACD349" s="15"/>
      <c r="ACE349" s="15"/>
      <c r="ACF349" s="15"/>
      <c r="ACG349" s="15"/>
      <c r="ACH349" s="15"/>
      <c r="ACI349" s="15"/>
      <c r="ACJ349" s="15"/>
      <c r="ACK349" s="15"/>
      <c r="ACL349" s="15"/>
      <c r="ACM349" s="15"/>
      <c r="ACN349" s="15"/>
      <c r="ACO349" s="15"/>
      <c r="ACP349" s="15"/>
      <c r="ACQ349" s="15"/>
      <c r="ACR349" s="15"/>
      <c r="ACS349" s="15"/>
      <c r="ACT349" s="15"/>
      <c r="ACU349" s="15"/>
      <c r="ACV349" s="15"/>
      <c r="ACW349" s="15"/>
      <c r="ACX349" s="15"/>
      <c r="ACY349" s="15"/>
      <c r="ACZ349" s="15"/>
      <c r="ADA349" s="15"/>
      <c r="ADB349" s="15"/>
      <c r="ADC349" s="15"/>
      <c r="ADD349" s="15"/>
      <c r="ADE349" s="15"/>
      <c r="ADF349" s="15"/>
      <c r="ADG349" s="15"/>
      <c r="ADH349" s="15"/>
      <c r="ADI349" s="15"/>
      <c r="ADJ349" s="15"/>
      <c r="ADK349" s="15"/>
      <c r="ADL349" s="15"/>
      <c r="ADM349" s="15"/>
      <c r="ADN349" s="15"/>
      <c r="ADO349" s="15"/>
      <c r="ADP349" s="15"/>
      <c r="ADQ349" s="15"/>
      <c r="ADR349" s="15"/>
      <c r="ADS349" s="15"/>
      <c r="ADT349" s="15"/>
      <c r="ADU349" s="15"/>
      <c r="ADV349" s="15"/>
      <c r="ADW349" s="15"/>
      <c r="ADX349" s="15"/>
      <c r="ADY349" s="15"/>
      <c r="ADZ349" s="15"/>
      <c r="AEA349" s="15"/>
      <c r="AEB349" s="15"/>
      <c r="AEC349" s="15"/>
      <c r="AED349" s="15"/>
      <c r="AEE349" s="15"/>
      <c r="AEF349" s="15"/>
      <c r="AEG349" s="15"/>
      <c r="AEH349" s="15"/>
      <c r="AEI349" s="15"/>
      <c r="AEJ349" s="15"/>
      <c r="AEK349" s="15"/>
      <c r="AEL349" s="15"/>
      <c r="AEM349" s="15"/>
      <c r="AEN349" s="15"/>
      <c r="AEO349" s="15"/>
      <c r="AEP349" s="15"/>
      <c r="AEQ349" s="15"/>
      <c r="AER349" s="15"/>
      <c r="AES349" s="15"/>
      <c r="AET349" s="15"/>
      <c r="AEU349" s="15"/>
      <c r="AEV349" s="15"/>
      <c r="AEW349" s="15"/>
      <c r="AEX349" s="15"/>
      <c r="AEY349" s="15"/>
      <c r="AEZ349" s="15"/>
      <c r="AFA349" s="15"/>
      <c r="AFB349" s="15"/>
      <c r="AFC349" s="15"/>
      <c r="AFD349" s="15"/>
      <c r="AFE349" s="15"/>
      <c r="AFF349" s="15"/>
      <c r="AFG349" s="15"/>
      <c r="AFH349" s="15"/>
      <c r="AFI349" s="15"/>
      <c r="AFJ349" s="15"/>
      <c r="AFK349" s="15"/>
      <c r="AFL349" s="15"/>
      <c r="AFM349" s="15"/>
      <c r="AFN349" s="15"/>
      <c r="AFO349" s="15"/>
      <c r="AFP349" s="15"/>
      <c r="AFQ349" s="15"/>
      <c r="AFR349" s="15"/>
      <c r="AFS349" s="15"/>
      <c r="AFT349" s="15"/>
      <c r="AFU349" s="15"/>
      <c r="AFV349" s="15"/>
      <c r="AFW349" s="15"/>
      <c r="AFX349" s="15"/>
      <c r="AFY349" s="15"/>
      <c r="AFZ349" s="15"/>
      <c r="AGA349" s="15"/>
      <c r="AGB349" s="15"/>
      <c r="AGC349" s="15"/>
      <c r="AGD349" s="15"/>
      <c r="AGE349" s="15"/>
      <c r="AGF349" s="15"/>
      <c r="AGG349" s="15"/>
      <c r="AGH349" s="15"/>
      <c r="AGI349" s="15"/>
      <c r="AGJ349" s="15"/>
      <c r="AGK349" s="15"/>
      <c r="AGL349" s="15"/>
      <c r="AGM349" s="15"/>
      <c r="AGN349" s="15"/>
      <c r="AGO349" s="15"/>
      <c r="AGP349" s="15"/>
      <c r="AGQ349" s="15"/>
      <c r="AGR349" s="15"/>
      <c r="AGS349" s="15"/>
      <c r="AGT349" s="15"/>
      <c r="AGU349" s="15"/>
      <c r="AGV349" s="15"/>
      <c r="AGW349" s="15"/>
      <c r="AGX349" s="15"/>
      <c r="AGY349" s="15"/>
      <c r="AGZ349" s="15"/>
      <c r="AHA349" s="15"/>
      <c r="AHB349" s="15"/>
      <c r="AHC349" s="15"/>
      <c r="AHD349" s="15"/>
      <c r="AHE349" s="15"/>
      <c r="AHF349" s="15"/>
      <c r="AHG349" s="15"/>
      <c r="AHH349" s="15"/>
      <c r="AHI349" s="15"/>
      <c r="AHJ349" s="15"/>
      <c r="AHK349" s="15"/>
      <c r="AHL349" s="15"/>
      <c r="AHM349" s="15"/>
      <c r="AHN349" s="15"/>
      <c r="AHO349" s="15"/>
      <c r="AHP349" s="15"/>
      <c r="AHQ349" s="15"/>
      <c r="AHR349" s="15"/>
      <c r="AHS349" s="15"/>
      <c r="AHT349" s="15"/>
      <c r="AHU349" s="15"/>
      <c r="AHV349" s="15"/>
      <c r="AHW349" s="15"/>
      <c r="AHX349" s="15"/>
      <c r="AHY349" s="15"/>
      <c r="AHZ349" s="15"/>
      <c r="AIA349" s="15"/>
      <c r="AIB349" s="15"/>
      <c r="AIC349" s="15"/>
      <c r="AID349" s="15"/>
      <c r="AIE349" s="15"/>
      <c r="AIF349" s="15"/>
      <c r="AIG349" s="15"/>
      <c r="AIH349" s="15"/>
      <c r="AII349" s="15"/>
      <c r="AIJ349" s="15"/>
      <c r="AIK349" s="15"/>
      <c r="AIL349" s="15"/>
      <c r="AIM349" s="15"/>
      <c r="AIN349" s="15"/>
      <c r="AIO349" s="15"/>
      <c r="AIP349" s="15"/>
      <c r="AIQ349" s="15"/>
      <c r="AIR349" s="15"/>
      <c r="AIS349" s="15"/>
      <c r="AIT349" s="15"/>
      <c r="AIU349" s="15"/>
      <c r="AIV349" s="15"/>
      <c r="AIW349" s="15"/>
      <c r="AIX349" s="15"/>
      <c r="AIY349" s="15"/>
      <c r="AIZ349" s="15"/>
      <c r="AJA349" s="15"/>
      <c r="AJB349" s="15"/>
      <c r="AJC349" s="15"/>
      <c r="AJD349" s="15"/>
      <c r="AJE349" s="15"/>
      <c r="AJF349" s="15"/>
      <c r="AJG349" s="15"/>
      <c r="AJH349" s="15"/>
      <c r="AJI349" s="15"/>
      <c r="AJJ349" s="15"/>
      <c r="AJK349" s="15"/>
      <c r="AJL349" s="15"/>
      <c r="AJM349" s="15"/>
      <c r="AJN349" s="15"/>
      <c r="AJO349" s="15"/>
      <c r="AJP349" s="15"/>
      <c r="AJQ349" s="15"/>
      <c r="AJR349" s="15"/>
      <c r="AJS349" s="15"/>
      <c r="AJT349" s="15"/>
      <c r="AJU349" s="15"/>
      <c r="AJV349" s="15"/>
      <c r="AJW349" s="15"/>
      <c r="AJX349" s="15"/>
      <c r="AJY349" s="15"/>
      <c r="AJZ349" s="15"/>
      <c r="AKA349" s="15"/>
      <c r="AKB349" s="15"/>
      <c r="AKC349" s="15"/>
      <c r="AKD349" s="15"/>
      <c r="AKE349" s="15"/>
      <c r="AKF349" s="15"/>
      <c r="AKG349" s="15"/>
      <c r="AKH349" s="15"/>
      <c r="AKI349" s="15"/>
      <c r="AKJ349" s="15"/>
      <c r="AKK349" s="15"/>
      <c r="AKL349" s="15"/>
      <c r="AKM349" s="15"/>
      <c r="AKN349" s="15"/>
      <c r="AKO349" s="15"/>
      <c r="AKP349" s="15"/>
      <c r="AKQ349" s="15"/>
      <c r="AKR349" s="15"/>
      <c r="AKS349" s="15"/>
      <c r="AKT349" s="15"/>
      <c r="AKU349" s="15"/>
      <c r="AKV349" s="15"/>
      <c r="AKW349" s="15"/>
      <c r="AKX349" s="15"/>
      <c r="AKY349" s="15"/>
      <c r="AKZ349" s="15"/>
      <c r="ALA349" s="15"/>
      <c r="ALB349" s="15"/>
      <c r="ALC349" s="15"/>
      <c r="ALD349" s="15"/>
      <c r="ALE349" s="15"/>
      <c r="ALF349" s="15"/>
      <c r="ALG349" s="15"/>
      <c r="ALH349" s="15"/>
      <c r="ALI349" s="15"/>
      <c r="ALJ349" s="15"/>
      <c r="ALK349" s="15"/>
      <c r="ALL349" s="15"/>
      <c r="ALM349" s="15"/>
      <c r="ALN349" s="15"/>
      <c r="ALO349" s="15"/>
      <c r="ALP349" s="15"/>
      <c r="ALQ349" s="15"/>
      <c r="ALR349" s="15"/>
      <c r="ALS349" s="15"/>
      <c r="ALT349" s="15"/>
      <c r="ALU349" s="15"/>
      <c r="ALV349" s="15"/>
      <c r="ALW349" s="15"/>
      <c r="ALX349" s="11"/>
      <c r="ALY349" s="11"/>
      <c r="ALZ349" s="11"/>
      <c r="AMA349" s="11"/>
    </row>
    <row r="350" spans="1:1015" ht="12.75" customHeight="1">
      <c r="A350" s="52" t="s">
        <v>432</v>
      </c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  <c r="IW350" s="15"/>
      <c r="IX350" s="15"/>
      <c r="IY350" s="15"/>
      <c r="IZ350" s="15"/>
      <c r="JA350" s="15"/>
      <c r="JB350" s="15"/>
      <c r="JC350" s="15"/>
      <c r="JD350" s="15"/>
      <c r="JE350" s="15"/>
      <c r="JF350" s="15"/>
      <c r="JG350" s="15"/>
      <c r="JH350" s="15"/>
      <c r="JI350" s="15"/>
      <c r="JJ350" s="15"/>
      <c r="JK350" s="15"/>
      <c r="JL350" s="15"/>
      <c r="JM350" s="15"/>
      <c r="JN350" s="15"/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5"/>
      <c r="KB350" s="15"/>
      <c r="KC350" s="15"/>
      <c r="KD350" s="15"/>
      <c r="KE350" s="15"/>
      <c r="KF350" s="15"/>
      <c r="KG350" s="15"/>
      <c r="KH350" s="15"/>
      <c r="KI350" s="15"/>
      <c r="KJ350" s="15"/>
      <c r="KK350" s="15"/>
      <c r="KL350" s="15"/>
      <c r="KM350" s="15"/>
      <c r="KN350" s="15"/>
      <c r="KO350" s="15"/>
      <c r="KP350" s="15"/>
      <c r="KQ350" s="15"/>
      <c r="KR350" s="15"/>
      <c r="KS350" s="15"/>
      <c r="KT350" s="15"/>
      <c r="KU350" s="15"/>
      <c r="KV350" s="15"/>
      <c r="KW350" s="15"/>
      <c r="KX350" s="15"/>
      <c r="KY350" s="15"/>
      <c r="KZ350" s="15"/>
      <c r="LA350" s="15"/>
      <c r="LB350" s="15"/>
      <c r="LC350" s="15"/>
      <c r="LD350" s="15"/>
      <c r="LE350" s="15"/>
      <c r="LF350" s="15"/>
      <c r="LG350" s="15"/>
      <c r="LH350" s="15"/>
      <c r="LI350" s="15"/>
      <c r="LJ350" s="15"/>
      <c r="LK350" s="15"/>
      <c r="LL350" s="15"/>
      <c r="LM350" s="15"/>
      <c r="LN350" s="15"/>
      <c r="LO350" s="15"/>
      <c r="LP350" s="15"/>
      <c r="LQ350" s="15"/>
      <c r="LR350" s="15"/>
      <c r="LS350" s="15"/>
      <c r="LT350" s="15"/>
      <c r="LU350" s="15"/>
      <c r="LV350" s="15"/>
      <c r="LW350" s="15"/>
      <c r="LX350" s="15"/>
      <c r="LY350" s="15"/>
      <c r="LZ350" s="15"/>
      <c r="MA350" s="15"/>
      <c r="MB350" s="15"/>
      <c r="MC350" s="15"/>
      <c r="MD350" s="15"/>
      <c r="ME350" s="15"/>
      <c r="MF350" s="15"/>
      <c r="MG350" s="15"/>
      <c r="MH350" s="15"/>
      <c r="MI350" s="15"/>
      <c r="MJ350" s="15"/>
      <c r="MK350" s="15"/>
      <c r="ML350" s="15"/>
      <c r="MM350" s="15"/>
      <c r="MN350" s="15"/>
      <c r="MO350" s="15"/>
      <c r="MP350" s="15"/>
      <c r="MQ350" s="15"/>
      <c r="MR350" s="15"/>
      <c r="MS350" s="15"/>
      <c r="MT350" s="15"/>
      <c r="MU350" s="15"/>
      <c r="MV350" s="15"/>
      <c r="MW350" s="15"/>
      <c r="MX350" s="15"/>
      <c r="MY350" s="15"/>
      <c r="MZ350" s="15"/>
      <c r="NA350" s="15"/>
      <c r="NB350" s="15"/>
      <c r="NC350" s="15"/>
      <c r="ND350" s="15"/>
      <c r="NE350" s="15"/>
      <c r="NF350" s="15"/>
      <c r="NG350" s="15"/>
      <c r="NH350" s="15"/>
      <c r="NI350" s="15"/>
      <c r="NJ350" s="15"/>
      <c r="NK350" s="15"/>
      <c r="NL350" s="15"/>
      <c r="NM350" s="15"/>
      <c r="NN350" s="15"/>
      <c r="NO350" s="15"/>
      <c r="NP350" s="15"/>
      <c r="NQ350" s="15"/>
      <c r="NR350" s="15"/>
      <c r="NS350" s="15"/>
      <c r="NT350" s="15"/>
      <c r="NU350" s="15"/>
      <c r="NV350" s="15"/>
      <c r="NW350" s="15"/>
      <c r="NX350" s="15"/>
      <c r="NY350" s="15"/>
      <c r="NZ350" s="15"/>
      <c r="OA350" s="15"/>
      <c r="OB350" s="15"/>
      <c r="OC350" s="15"/>
      <c r="OD350" s="15"/>
      <c r="OE350" s="15"/>
      <c r="OF350" s="15"/>
      <c r="OG350" s="15"/>
      <c r="OH350" s="15"/>
      <c r="OI350" s="15"/>
      <c r="OJ350" s="15"/>
      <c r="OK350" s="15"/>
      <c r="OL350" s="15"/>
      <c r="OM350" s="15"/>
      <c r="ON350" s="15"/>
      <c r="OO350" s="15"/>
      <c r="OP350" s="15"/>
      <c r="OQ350" s="15"/>
      <c r="OR350" s="15"/>
      <c r="OS350" s="15"/>
      <c r="OT350" s="15"/>
      <c r="OU350" s="15"/>
      <c r="OV350" s="15"/>
      <c r="OW350" s="15"/>
      <c r="OX350" s="15"/>
      <c r="OY350" s="15"/>
      <c r="OZ350" s="15"/>
      <c r="PA350" s="15"/>
      <c r="PB350" s="15"/>
      <c r="PC350" s="15"/>
      <c r="PD350" s="15"/>
      <c r="PE350" s="15"/>
      <c r="PF350" s="15"/>
      <c r="PG350" s="15"/>
      <c r="PH350" s="15"/>
      <c r="PI350" s="15"/>
      <c r="PJ350" s="15"/>
      <c r="PK350" s="15"/>
      <c r="PL350" s="15"/>
      <c r="PM350" s="15"/>
      <c r="PN350" s="15"/>
      <c r="PO350" s="15"/>
      <c r="PP350" s="15"/>
      <c r="PQ350" s="15"/>
      <c r="PR350" s="15"/>
      <c r="PS350" s="15"/>
      <c r="PT350" s="15"/>
      <c r="PU350" s="15"/>
      <c r="PV350" s="15"/>
      <c r="PW350" s="15"/>
      <c r="PX350" s="15"/>
      <c r="PY350" s="15"/>
      <c r="PZ350" s="15"/>
      <c r="QA350" s="15"/>
      <c r="QB350" s="15"/>
      <c r="QC350" s="15"/>
      <c r="QD350" s="15"/>
      <c r="QE350" s="15"/>
      <c r="QF350" s="15"/>
      <c r="QG350" s="15"/>
      <c r="QH350" s="15"/>
      <c r="QI350" s="15"/>
      <c r="QJ350" s="15"/>
      <c r="QK350" s="15"/>
      <c r="QL350" s="15"/>
      <c r="QM350" s="15"/>
      <c r="QN350" s="15"/>
      <c r="QO350" s="15"/>
      <c r="QP350" s="15"/>
      <c r="QQ350" s="15"/>
      <c r="QR350" s="15"/>
      <c r="QS350" s="15"/>
      <c r="QT350" s="15"/>
      <c r="QU350" s="15"/>
      <c r="QV350" s="15"/>
      <c r="QW350" s="15"/>
      <c r="QX350" s="15"/>
      <c r="QY350" s="15"/>
      <c r="QZ350" s="15"/>
      <c r="RA350" s="15"/>
      <c r="RB350" s="15"/>
      <c r="RC350" s="15"/>
      <c r="RD350" s="15"/>
      <c r="RE350" s="15"/>
      <c r="RF350" s="15"/>
      <c r="RG350" s="15"/>
      <c r="RH350" s="15"/>
      <c r="RI350" s="15"/>
      <c r="RJ350" s="15"/>
      <c r="RK350" s="15"/>
      <c r="RL350" s="15"/>
      <c r="RM350" s="15"/>
      <c r="RN350" s="15"/>
      <c r="RO350" s="15"/>
      <c r="RP350" s="15"/>
      <c r="RQ350" s="15"/>
      <c r="RR350" s="15"/>
      <c r="RS350" s="15"/>
      <c r="RT350" s="15"/>
      <c r="RU350" s="15"/>
      <c r="RV350" s="15"/>
      <c r="RW350" s="15"/>
      <c r="RX350" s="15"/>
      <c r="RY350" s="15"/>
      <c r="RZ350" s="15"/>
      <c r="SA350" s="15"/>
      <c r="SB350" s="15"/>
      <c r="SC350" s="15"/>
      <c r="SD350" s="15"/>
      <c r="SE350" s="15"/>
      <c r="SF350" s="15"/>
      <c r="SG350" s="15"/>
      <c r="SH350" s="15"/>
      <c r="SI350" s="15"/>
      <c r="SJ350" s="15"/>
      <c r="SK350" s="15"/>
      <c r="SL350" s="15"/>
      <c r="SM350" s="15"/>
      <c r="SN350" s="15"/>
      <c r="SO350" s="15"/>
      <c r="SP350" s="15"/>
      <c r="SQ350" s="15"/>
      <c r="SR350" s="15"/>
      <c r="SS350" s="15"/>
      <c r="ST350" s="15"/>
      <c r="SU350" s="15"/>
      <c r="SV350" s="15"/>
      <c r="SW350" s="15"/>
      <c r="SX350" s="15"/>
      <c r="SY350" s="15"/>
      <c r="SZ350" s="15"/>
      <c r="TA350" s="15"/>
      <c r="TB350" s="15"/>
      <c r="TC350" s="15"/>
      <c r="TD350" s="15"/>
      <c r="TE350" s="15"/>
      <c r="TF350" s="15"/>
      <c r="TG350" s="15"/>
      <c r="TH350" s="15"/>
      <c r="TI350" s="15"/>
      <c r="TJ350" s="15"/>
      <c r="TK350" s="15"/>
      <c r="TL350" s="15"/>
      <c r="TM350" s="15"/>
      <c r="TN350" s="15"/>
      <c r="TO350" s="15"/>
      <c r="TP350" s="15"/>
      <c r="TQ350" s="15"/>
      <c r="TR350" s="15"/>
      <c r="TS350" s="15"/>
      <c r="TT350" s="15"/>
      <c r="TU350" s="15"/>
      <c r="TV350" s="15"/>
      <c r="TW350" s="15"/>
      <c r="TX350" s="15"/>
      <c r="TY350" s="15"/>
      <c r="TZ350" s="15"/>
      <c r="UA350" s="15"/>
      <c r="UB350" s="15"/>
      <c r="UC350" s="15"/>
      <c r="UD350" s="15"/>
      <c r="UE350" s="15"/>
      <c r="UF350" s="15"/>
      <c r="UG350" s="15"/>
      <c r="UH350" s="15"/>
      <c r="UI350" s="15"/>
      <c r="UJ350" s="15"/>
      <c r="UK350" s="15"/>
      <c r="UL350" s="15"/>
      <c r="UM350" s="15"/>
      <c r="UN350" s="15"/>
      <c r="UO350" s="15"/>
      <c r="UP350" s="15"/>
      <c r="UQ350" s="15"/>
      <c r="UR350" s="15"/>
      <c r="US350" s="15"/>
      <c r="UT350" s="15"/>
      <c r="UU350" s="15"/>
      <c r="UV350" s="15"/>
      <c r="UW350" s="15"/>
      <c r="UX350" s="15"/>
      <c r="UY350" s="15"/>
      <c r="UZ350" s="15"/>
      <c r="VA350" s="15"/>
      <c r="VB350" s="15"/>
      <c r="VC350" s="15"/>
      <c r="VD350" s="15"/>
      <c r="VE350" s="15"/>
      <c r="VF350" s="15"/>
      <c r="VG350" s="15"/>
      <c r="VH350" s="15"/>
      <c r="VI350" s="15"/>
      <c r="VJ350" s="15"/>
      <c r="VK350" s="15"/>
      <c r="VL350" s="15"/>
      <c r="VM350" s="15"/>
      <c r="VN350" s="15"/>
      <c r="VO350" s="15"/>
      <c r="VP350" s="15"/>
      <c r="VQ350" s="15"/>
      <c r="VR350" s="15"/>
      <c r="VS350" s="15"/>
      <c r="VT350" s="15"/>
      <c r="VU350" s="15"/>
      <c r="VV350" s="15"/>
      <c r="VW350" s="15"/>
      <c r="VX350" s="15"/>
      <c r="VY350" s="15"/>
      <c r="VZ350" s="15"/>
      <c r="WA350" s="15"/>
      <c r="WB350" s="15"/>
      <c r="WC350" s="15"/>
      <c r="WD350" s="15"/>
      <c r="WE350" s="15"/>
      <c r="WF350" s="15"/>
      <c r="WG350" s="15"/>
      <c r="WH350" s="15"/>
      <c r="WI350" s="15"/>
      <c r="WJ350" s="15"/>
      <c r="WK350" s="15"/>
      <c r="WL350" s="15"/>
      <c r="WM350" s="15"/>
      <c r="WN350" s="15"/>
      <c r="WO350" s="15"/>
      <c r="WP350" s="15"/>
      <c r="WQ350" s="15"/>
      <c r="WR350" s="15"/>
      <c r="WS350" s="15"/>
      <c r="WT350" s="15"/>
      <c r="WU350" s="15"/>
      <c r="WV350" s="15"/>
      <c r="WW350" s="15"/>
      <c r="WX350" s="15"/>
      <c r="WY350" s="15"/>
      <c r="WZ350" s="15"/>
      <c r="XA350" s="15"/>
      <c r="XB350" s="15"/>
      <c r="XC350" s="15"/>
      <c r="XD350" s="15"/>
      <c r="XE350" s="15"/>
      <c r="XF350" s="15"/>
      <c r="XG350" s="15"/>
      <c r="XH350" s="15"/>
      <c r="XI350" s="15"/>
      <c r="XJ350" s="15"/>
      <c r="XK350" s="15"/>
      <c r="XL350" s="15"/>
      <c r="XM350" s="15"/>
      <c r="XN350" s="15"/>
      <c r="XO350" s="15"/>
      <c r="XP350" s="15"/>
      <c r="XQ350" s="15"/>
      <c r="XR350" s="15"/>
      <c r="XS350" s="15"/>
      <c r="XT350" s="15"/>
      <c r="XU350" s="15"/>
      <c r="XV350" s="15"/>
      <c r="XW350" s="15"/>
      <c r="XX350" s="15"/>
      <c r="XY350" s="15"/>
      <c r="XZ350" s="15"/>
      <c r="YA350" s="15"/>
      <c r="YB350" s="15"/>
      <c r="YC350" s="15"/>
      <c r="YD350" s="15"/>
      <c r="YE350" s="15"/>
      <c r="YF350" s="15"/>
      <c r="YG350" s="15"/>
      <c r="YH350" s="15"/>
      <c r="YI350" s="15"/>
      <c r="YJ350" s="15"/>
      <c r="YK350" s="15"/>
      <c r="YL350" s="15"/>
      <c r="YM350" s="15"/>
      <c r="YN350" s="15"/>
      <c r="YO350" s="15"/>
      <c r="YP350" s="15"/>
      <c r="YQ350" s="15"/>
      <c r="YR350" s="15"/>
      <c r="YS350" s="15"/>
      <c r="YT350" s="15"/>
      <c r="YU350" s="15"/>
      <c r="YV350" s="15"/>
      <c r="YW350" s="15"/>
      <c r="YX350" s="15"/>
      <c r="YY350" s="15"/>
      <c r="YZ350" s="15"/>
      <c r="ZA350" s="15"/>
      <c r="ZB350" s="15"/>
      <c r="ZC350" s="15"/>
      <c r="ZD350" s="15"/>
      <c r="ZE350" s="15"/>
      <c r="ZF350" s="15"/>
      <c r="ZG350" s="15"/>
      <c r="ZH350" s="15"/>
      <c r="ZI350" s="15"/>
      <c r="ZJ350" s="15"/>
      <c r="ZK350" s="15"/>
      <c r="ZL350" s="15"/>
      <c r="ZM350" s="15"/>
      <c r="ZN350" s="15"/>
      <c r="ZO350" s="15"/>
      <c r="ZP350" s="15"/>
      <c r="ZQ350" s="15"/>
      <c r="ZR350" s="15"/>
      <c r="ZS350" s="15"/>
      <c r="ZT350" s="15"/>
      <c r="ZU350" s="15"/>
      <c r="ZV350" s="15"/>
      <c r="ZW350" s="15"/>
      <c r="ZX350" s="15"/>
      <c r="ZY350" s="15"/>
      <c r="ZZ350" s="15"/>
      <c r="AAA350" s="15"/>
      <c r="AAB350" s="15"/>
      <c r="AAC350" s="15"/>
      <c r="AAD350" s="15"/>
      <c r="AAE350" s="15"/>
      <c r="AAF350" s="15"/>
      <c r="AAG350" s="15"/>
      <c r="AAH350" s="15"/>
      <c r="AAI350" s="15"/>
      <c r="AAJ350" s="15"/>
      <c r="AAK350" s="15"/>
      <c r="AAL350" s="15"/>
      <c r="AAM350" s="15"/>
      <c r="AAN350" s="15"/>
      <c r="AAO350" s="15"/>
      <c r="AAP350" s="15"/>
      <c r="AAQ350" s="15"/>
      <c r="AAR350" s="15"/>
      <c r="AAS350" s="15"/>
      <c r="AAT350" s="15"/>
      <c r="AAU350" s="15"/>
      <c r="AAV350" s="15"/>
      <c r="AAW350" s="15"/>
      <c r="AAX350" s="15"/>
      <c r="AAY350" s="15"/>
      <c r="AAZ350" s="15"/>
      <c r="ABA350" s="15"/>
      <c r="ABB350" s="15"/>
      <c r="ABC350" s="15"/>
      <c r="ABD350" s="15"/>
      <c r="ABE350" s="15"/>
      <c r="ABF350" s="15"/>
      <c r="ABG350" s="15"/>
      <c r="ABH350" s="15"/>
      <c r="ABI350" s="15"/>
      <c r="ABJ350" s="15"/>
      <c r="ABK350" s="15"/>
      <c r="ABL350" s="15"/>
      <c r="ABM350" s="15"/>
      <c r="ABN350" s="15"/>
      <c r="ABO350" s="15"/>
      <c r="ABP350" s="15"/>
      <c r="ABQ350" s="15"/>
      <c r="ABR350" s="15"/>
      <c r="ABS350" s="15"/>
      <c r="ABT350" s="15"/>
      <c r="ABU350" s="15"/>
      <c r="ABV350" s="15"/>
      <c r="ABW350" s="15"/>
      <c r="ABX350" s="15"/>
      <c r="ABY350" s="15"/>
      <c r="ABZ350" s="15"/>
      <c r="ACA350" s="15"/>
      <c r="ACB350" s="15"/>
      <c r="ACC350" s="15"/>
      <c r="ACD350" s="15"/>
      <c r="ACE350" s="15"/>
      <c r="ACF350" s="15"/>
      <c r="ACG350" s="15"/>
      <c r="ACH350" s="15"/>
      <c r="ACI350" s="15"/>
      <c r="ACJ350" s="15"/>
      <c r="ACK350" s="15"/>
      <c r="ACL350" s="15"/>
      <c r="ACM350" s="15"/>
      <c r="ACN350" s="15"/>
      <c r="ACO350" s="15"/>
      <c r="ACP350" s="15"/>
      <c r="ACQ350" s="15"/>
      <c r="ACR350" s="15"/>
      <c r="ACS350" s="15"/>
      <c r="ACT350" s="15"/>
      <c r="ACU350" s="15"/>
      <c r="ACV350" s="15"/>
      <c r="ACW350" s="15"/>
      <c r="ACX350" s="15"/>
      <c r="ACY350" s="15"/>
      <c r="ACZ350" s="15"/>
      <c r="ADA350" s="15"/>
      <c r="ADB350" s="15"/>
      <c r="ADC350" s="15"/>
      <c r="ADD350" s="15"/>
      <c r="ADE350" s="15"/>
      <c r="ADF350" s="15"/>
      <c r="ADG350" s="15"/>
      <c r="ADH350" s="15"/>
      <c r="ADI350" s="15"/>
      <c r="ADJ350" s="15"/>
      <c r="ADK350" s="15"/>
      <c r="ADL350" s="15"/>
      <c r="ADM350" s="15"/>
      <c r="ADN350" s="15"/>
      <c r="ADO350" s="15"/>
      <c r="ADP350" s="15"/>
      <c r="ADQ350" s="15"/>
      <c r="ADR350" s="15"/>
      <c r="ADS350" s="15"/>
      <c r="ADT350" s="15"/>
      <c r="ADU350" s="15"/>
      <c r="ADV350" s="15"/>
      <c r="ADW350" s="15"/>
      <c r="ADX350" s="15"/>
      <c r="ADY350" s="15"/>
      <c r="ADZ350" s="15"/>
      <c r="AEA350" s="15"/>
      <c r="AEB350" s="15"/>
      <c r="AEC350" s="15"/>
      <c r="AED350" s="15"/>
      <c r="AEE350" s="15"/>
      <c r="AEF350" s="15"/>
      <c r="AEG350" s="15"/>
      <c r="AEH350" s="15"/>
      <c r="AEI350" s="15"/>
      <c r="AEJ350" s="15"/>
      <c r="AEK350" s="15"/>
      <c r="AEL350" s="15"/>
      <c r="AEM350" s="15"/>
      <c r="AEN350" s="15"/>
      <c r="AEO350" s="15"/>
      <c r="AEP350" s="15"/>
      <c r="AEQ350" s="15"/>
      <c r="AER350" s="15"/>
      <c r="AES350" s="15"/>
      <c r="AET350" s="15"/>
      <c r="AEU350" s="15"/>
      <c r="AEV350" s="15"/>
      <c r="AEW350" s="15"/>
      <c r="AEX350" s="15"/>
      <c r="AEY350" s="15"/>
      <c r="AEZ350" s="15"/>
      <c r="AFA350" s="15"/>
      <c r="AFB350" s="15"/>
      <c r="AFC350" s="15"/>
      <c r="AFD350" s="15"/>
      <c r="AFE350" s="15"/>
      <c r="AFF350" s="15"/>
      <c r="AFG350" s="15"/>
      <c r="AFH350" s="15"/>
      <c r="AFI350" s="15"/>
      <c r="AFJ350" s="15"/>
      <c r="AFK350" s="15"/>
      <c r="AFL350" s="15"/>
      <c r="AFM350" s="15"/>
      <c r="AFN350" s="15"/>
      <c r="AFO350" s="15"/>
      <c r="AFP350" s="15"/>
      <c r="AFQ350" s="15"/>
      <c r="AFR350" s="15"/>
      <c r="AFS350" s="15"/>
      <c r="AFT350" s="15"/>
      <c r="AFU350" s="15"/>
      <c r="AFV350" s="15"/>
      <c r="AFW350" s="15"/>
      <c r="AFX350" s="15"/>
      <c r="AFY350" s="15"/>
      <c r="AFZ350" s="15"/>
      <c r="AGA350" s="15"/>
      <c r="AGB350" s="15"/>
      <c r="AGC350" s="15"/>
      <c r="AGD350" s="15"/>
      <c r="AGE350" s="15"/>
      <c r="AGF350" s="15"/>
      <c r="AGG350" s="15"/>
      <c r="AGH350" s="15"/>
      <c r="AGI350" s="15"/>
      <c r="AGJ350" s="15"/>
      <c r="AGK350" s="15"/>
      <c r="AGL350" s="15"/>
      <c r="AGM350" s="15"/>
      <c r="AGN350" s="15"/>
      <c r="AGO350" s="15"/>
      <c r="AGP350" s="15"/>
      <c r="AGQ350" s="15"/>
      <c r="AGR350" s="15"/>
      <c r="AGS350" s="15"/>
      <c r="AGT350" s="15"/>
      <c r="AGU350" s="15"/>
      <c r="AGV350" s="15"/>
      <c r="AGW350" s="15"/>
      <c r="AGX350" s="15"/>
      <c r="AGY350" s="15"/>
      <c r="AGZ350" s="15"/>
      <c r="AHA350" s="15"/>
      <c r="AHB350" s="15"/>
      <c r="AHC350" s="15"/>
      <c r="AHD350" s="15"/>
      <c r="AHE350" s="15"/>
      <c r="AHF350" s="15"/>
      <c r="AHG350" s="15"/>
      <c r="AHH350" s="15"/>
      <c r="AHI350" s="15"/>
      <c r="AHJ350" s="15"/>
      <c r="AHK350" s="15"/>
      <c r="AHL350" s="15"/>
      <c r="AHM350" s="15"/>
      <c r="AHN350" s="15"/>
      <c r="AHO350" s="15"/>
      <c r="AHP350" s="15"/>
      <c r="AHQ350" s="15"/>
      <c r="AHR350" s="15"/>
      <c r="AHS350" s="15"/>
      <c r="AHT350" s="15"/>
      <c r="AHU350" s="15"/>
      <c r="AHV350" s="15"/>
      <c r="AHW350" s="15"/>
      <c r="AHX350" s="15"/>
      <c r="AHY350" s="15"/>
      <c r="AHZ350" s="15"/>
      <c r="AIA350" s="15"/>
      <c r="AIB350" s="15"/>
      <c r="AIC350" s="15"/>
      <c r="AID350" s="15"/>
      <c r="AIE350" s="15"/>
      <c r="AIF350" s="15"/>
      <c r="AIG350" s="15"/>
      <c r="AIH350" s="15"/>
      <c r="AII350" s="15"/>
      <c r="AIJ350" s="15"/>
      <c r="AIK350" s="15"/>
      <c r="AIL350" s="15"/>
      <c r="AIM350" s="15"/>
      <c r="AIN350" s="15"/>
      <c r="AIO350" s="15"/>
      <c r="AIP350" s="15"/>
      <c r="AIQ350" s="15"/>
      <c r="AIR350" s="15"/>
      <c r="AIS350" s="15"/>
      <c r="AIT350" s="15"/>
      <c r="AIU350" s="15"/>
      <c r="AIV350" s="15"/>
      <c r="AIW350" s="15"/>
      <c r="AIX350" s="15"/>
      <c r="AIY350" s="15"/>
      <c r="AIZ350" s="15"/>
      <c r="AJA350" s="15"/>
      <c r="AJB350" s="15"/>
      <c r="AJC350" s="15"/>
      <c r="AJD350" s="15"/>
      <c r="AJE350" s="15"/>
      <c r="AJF350" s="15"/>
      <c r="AJG350" s="15"/>
      <c r="AJH350" s="15"/>
      <c r="AJI350" s="15"/>
      <c r="AJJ350" s="15"/>
      <c r="AJK350" s="15"/>
      <c r="AJL350" s="15"/>
      <c r="AJM350" s="15"/>
      <c r="AJN350" s="15"/>
      <c r="AJO350" s="15"/>
      <c r="AJP350" s="15"/>
      <c r="AJQ350" s="15"/>
      <c r="AJR350" s="15"/>
      <c r="AJS350" s="15"/>
      <c r="AJT350" s="15"/>
      <c r="AJU350" s="15"/>
      <c r="AJV350" s="15"/>
      <c r="AJW350" s="15"/>
      <c r="AJX350" s="15"/>
      <c r="AJY350" s="15"/>
      <c r="AJZ350" s="15"/>
      <c r="AKA350" s="15"/>
      <c r="AKB350" s="15"/>
      <c r="AKC350" s="15"/>
      <c r="AKD350" s="15"/>
      <c r="AKE350" s="15"/>
      <c r="AKF350" s="15"/>
      <c r="AKG350" s="15"/>
      <c r="AKH350" s="15"/>
      <c r="AKI350" s="15"/>
      <c r="AKJ350" s="15"/>
      <c r="AKK350" s="15"/>
      <c r="AKL350" s="15"/>
      <c r="AKM350" s="15"/>
      <c r="AKN350" s="15"/>
      <c r="AKO350" s="15"/>
      <c r="AKP350" s="15"/>
      <c r="AKQ350" s="15"/>
      <c r="AKR350" s="15"/>
      <c r="AKS350" s="15"/>
      <c r="AKT350" s="15"/>
      <c r="AKU350" s="15"/>
      <c r="AKV350" s="15"/>
      <c r="AKW350" s="15"/>
      <c r="AKX350" s="15"/>
      <c r="AKY350" s="15"/>
      <c r="AKZ350" s="15"/>
      <c r="ALA350" s="15"/>
      <c r="ALB350" s="15"/>
      <c r="ALC350" s="15"/>
      <c r="ALD350" s="15"/>
      <c r="ALE350" s="15"/>
      <c r="ALF350" s="15"/>
      <c r="ALG350" s="15"/>
      <c r="ALH350" s="15"/>
      <c r="ALI350" s="15"/>
      <c r="ALJ350" s="15"/>
      <c r="ALK350" s="15"/>
      <c r="ALL350" s="15"/>
      <c r="ALM350" s="15"/>
      <c r="ALN350" s="15"/>
      <c r="ALO350" s="15"/>
      <c r="ALP350" s="15"/>
      <c r="ALQ350" s="15"/>
      <c r="ALR350" s="15"/>
      <c r="ALS350" s="15"/>
      <c r="ALT350" s="15"/>
      <c r="ALU350" s="15"/>
      <c r="ALV350" s="15"/>
      <c r="ALW350" s="15"/>
      <c r="ALX350" s="11"/>
      <c r="ALY350" s="11"/>
      <c r="ALZ350" s="11"/>
      <c r="AMA350" s="11"/>
    </row>
    <row r="351" spans="1:1015" ht="12.75" customHeight="1">
      <c r="A351" s="12" t="s">
        <v>1</v>
      </c>
      <c r="B351" s="1" t="s">
        <v>2</v>
      </c>
      <c r="C351" s="12" t="s">
        <v>3</v>
      </c>
      <c r="D351" s="12" t="s">
        <v>4</v>
      </c>
      <c r="E351" s="12" t="s">
        <v>5</v>
      </c>
      <c r="F351" s="12" t="s">
        <v>6</v>
      </c>
      <c r="G351" s="12" t="s">
        <v>7</v>
      </c>
      <c r="H351" s="2" t="s">
        <v>8</v>
      </c>
      <c r="I351" s="2" t="s">
        <v>9</v>
      </c>
      <c r="J351" s="2" t="s">
        <v>10</v>
      </c>
      <c r="K351" s="2" t="s">
        <v>11</v>
      </c>
      <c r="L351" s="3" t="s">
        <v>12</v>
      </c>
      <c r="M351" s="2" t="s">
        <v>13</v>
      </c>
      <c r="N351" s="2" t="s">
        <v>14</v>
      </c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  <c r="IW351" s="15"/>
      <c r="IX351" s="15"/>
      <c r="IY351" s="15"/>
      <c r="IZ351" s="15"/>
      <c r="JA351" s="15"/>
      <c r="JB351" s="15"/>
      <c r="JC351" s="15"/>
      <c r="JD351" s="15"/>
      <c r="JE351" s="15"/>
      <c r="JF351" s="15"/>
      <c r="JG351" s="15"/>
      <c r="JH351" s="15"/>
      <c r="JI351" s="15"/>
      <c r="JJ351" s="15"/>
      <c r="JK351" s="15"/>
      <c r="JL351" s="15"/>
      <c r="JM351" s="15"/>
      <c r="JN351" s="15"/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5"/>
      <c r="KB351" s="15"/>
      <c r="KC351" s="15"/>
      <c r="KD351" s="15"/>
      <c r="KE351" s="15"/>
      <c r="KF351" s="15"/>
      <c r="KG351" s="15"/>
      <c r="KH351" s="15"/>
      <c r="KI351" s="15"/>
      <c r="KJ351" s="15"/>
      <c r="KK351" s="15"/>
      <c r="KL351" s="15"/>
      <c r="KM351" s="15"/>
      <c r="KN351" s="15"/>
      <c r="KO351" s="15"/>
      <c r="KP351" s="15"/>
      <c r="KQ351" s="15"/>
      <c r="KR351" s="15"/>
      <c r="KS351" s="15"/>
      <c r="KT351" s="15"/>
      <c r="KU351" s="15"/>
      <c r="KV351" s="15"/>
      <c r="KW351" s="15"/>
      <c r="KX351" s="15"/>
      <c r="KY351" s="15"/>
      <c r="KZ351" s="15"/>
      <c r="LA351" s="15"/>
      <c r="LB351" s="15"/>
      <c r="LC351" s="15"/>
      <c r="LD351" s="15"/>
      <c r="LE351" s="15"/>
      <c r="LF351" s="15"/>
      <c r="LG351" s="15"/>
      <c r="LH351" s="15"/>
      <c r="LI351" s="15"/>
      <c r="LJ351" s="15"/>
      <c r="LK351" s="15"/>
      <c r="LL351" s="15"/>
      <c r="LM351" s="15"/>
      <c r="LN351" s="15"/>
      <c r="LO351" s="15"/>
      <c r="LP351" s="15"/>
      <c r="LQ351" s="15"/>
      <c r="LR351" s="15"/>
      <c r="LS351" s="15"/>
      <c r="LT351" s="15"/>
      <c r="LU351" s="15"/>
      <c r="LV351" s="15"/>
      <c r="LW351" s="15"/>
      <c r="LX351" s="15"/>
      <c r="LY351" s="15"/>
      <c r="LZ351" s="15"/>
      <c r="MA351" s="15"/>
      <c r="MB351" s="15"/>
      <c r="MC351" s="15"/>
      <c r="MD351" s="15"/>
      <c r="ME351" s="15"/>
      <c r="MF351" s="15"/>
      <c r="MG351" s="15"/>
      <c r="MH351" s="15"/>
      <c r="MI351" s="15"/>
      <c r="MJ351" s="15"/>
      <c r="MK351" s="15"/>
      <c r="ML351" s="15"/>
      <c r="MM351" s="15"/>
      <c r="MN351" s="15"/>
      <c r="MO351" s="15"/>
      <c r="MP351" s="15"/>
      <c r="MQ351" s="15"/>
      <c r="MR351" s="15"/>
      <c r="MS351" s="15"/>
      <c r="MT351" s="15"/>
      <c r="MU351" s="15"/>
      <c r="MV351" s="15"/>
      <c r="MW351" s="15"/>
      <c r="MX351" s="15"/>
      <c r="MY351" s="15"/>
      <c r="MZ351" s="15"/>
      <c r="NA351" s="15"/>
      <c r="NB351" s="15"/>
      <c r="NC351" s="15"/>
      <c r="ND351" s="15"/>
      <c r="NE351" s="15"/>
      <c r="NF351" s="15"/>
      <c r="NG351" s="15"/>
      <c r="NH351" s="15"/>
      <c r="NI351" s="15"/>
      <c r="NJ351" s="15"/>
      <c r="NK351" s="15"/>
      <c r="NL351" s="15"/>
      <c r="NM351" s="15"/>
      <c r="NN351" s="15"/>
      <c r="NO351" s="15"/>
      <c r="NP351" s="15"/>
      <c r="NQ351" s="15"/>
      <c r="NR351" s="15"/>
      <c r="NS351" s="15"/>
      <c r="NT351" s="15"/>
      <c r="NU351" s="15"/>
      <c r="NV351" s="15"/>
      <c r="NW351" s="15"/>
      <c r="NX351" s="15"/>
      <c r="NY351" s="15"/>
      <c r="NZ351" s="15"/>
      <c r="OA351" s="15"/>
      <c r="OB351" s="15"/>
      <c r="OC351" s="15"/>
      <c r="OD351" s="15"/>
      <c r="OE351" s="15"/>
      <c r="OF351" s="15"/>
      <c r="OG351" s="15"/>
      <c r="OH351" s="15"/>
      <c r="OI351" s="15"/>
      <c r="OJ351" s="15"/>
      <c r="OK351" s="15"/>
      <c r="OL351" s="15"/>
      <c r="OM351" s="15"/>
      <c r="ON351" s="15"/>
      <c r="OO351" s="15"/>
      <c r="OP351" s="15"/>
      <c r="OQ351" s="15"/>
      <c r="OR351" s="15"/>
      <c r="OS351" s="15"/>
      <c r="OT351" s="15"/>
      <c r="OU351" s="15"/>
      <c r="OV351" s="15"/>
      <c r="OW351" s="15"/>
      <c r="OX351" s="15"/>
      <c r="OY351" s="15"/>
      <c r="OZ351" s="15"/>
      <c r="PA351" s="15"/>
      <c r="PB351" s="15"/>
      <c r="PC351" s="15"/>
      <c r="PD351" s="15"/>
      <c r="PE351" s="15"/>
      <c r="PF351" s="15"/>
      <c r="PG351" s="15"/>
      <c r="PH351" s="15"/>
      <c r="PI351" s="15"/>
      <c r="PJ351" s="15"/>
      <c r="PK351" s="15"/>
      <c r="PL351" s="15"/>
      <c r="PM351" s="15"/>
      <c r="PN351" s="15"/>
      <c r="PO351" s="15"/>
      <c r="PP351" s="15"/>
      <c r="PQ351" s="15"/>
      <c r="PR351" s="15"/>
      <c r="PS351" s="15"/>
      <c r="PT351" s="15"/>
      <c r="PU351" s="15"/>
      <c r="PV351" s="15"/>
      <c r="PW351" s="15"/>
      <c r="PX351" s="15"/>
      <c r="PY351" s="15"/>
      <c r="PZ351" s="15"/>
      <c r="QA351" s="15"/>
      <c r="QB351" s="15"/>
      <c r="QC351" s="15"/>
      <c r="QD351" s="15"/>
      <c r="QE351" s="15"/>
      <c r="QF351" s="15"/>
      <c r="QG351" s="15"/>
      <c r="QH351" s="15"/>
      <c r="QI351" s="15"/>
      <c r="QJ351" s="15"/>
      <c r="QK351" s="15"/>
      <c r="QL351" s="15"/>
      <c r="QM351" s="15"/>
      <c r="QN351" s="15"/>
      <c r="QO351" s="15"/>
      <c r="QP351" s="15"/>
      <c r="QQ351" s="15"/>
      <c r="QR351" s="15"/>
      <c r="QS351" s="15"/>
      <c r="QT351" s="15"/>
      <c r="QU351" s="15"/>
      <c r="QV351" s="15"/>
      <c r="QW351" s="15"/>
      <c r="QX351" s="15"/>
      <c r="QY351" s="15"/>
      <c r="QZ351" s="15"/>
      <c r="RA351" s="15"/>
      <c r="RB351" s="15"/>
      <c r="RC351" s="15"/>
      <c r="RD351" s="15"/>
      <c r="RE351" s="15"/>
      <c r="RF351" s="15"/>
      <c r="RG351" s="15"/>
      <c r="RH351" s="15"/>
      <c r="RI351" s="15"/>
      <c r="RJ351" s="15"/>
      <c r="RK351" s="15"/>
      <c r="RL351" s="15"/>
      <c r="RM351" s="15"/>
      <c r="RN351" s="15"/>
      <c r="RO351" s="15"/>
      <c r="RP351" s="15"/>
      <c r="RQ351" s="15"/>
      <c r="RR351" s="15"/>
      <c r="RS351" s="15"/>
      <c r="RT351" s="15"/>
      <c r="RU351" s="15"/>
      <c r="RV351" s="15"/>
      <c r="RW351" s="15"/>
      <c r="RX351" s="15"/>
      <c r="RY351" s="15"/>
      <c r="RZ351" s="15"/>
      <c r="SA351" s="15"/>
      <c r="SB351" s="15"/>
      <c r="SC351" s="15"/>
      <c r="SD351" s="15"/>
      <c r="SE351" s="15"/>
      <c r="SF351" s="15"/>
      <c r="SG351" s="15"/>
      <c r="SH351" s="15"/>
      <c r="SI351" s="15"/>
      <c r="SJ351" s="15"/>
      <c r="SK351" s="15"/>
      <c r="SL351" s="15"/>
      <c r="SM351" s="15"/>
      <c r="SN351" s="15"/>
      <c r="SO351" s="15"/>
      <c r="SP351" s="15"/>
      <c r="SQ351" s="15"/>
      <c r="SR351" s="15"/>
      <c r="SS351" s="15"/>
      <c r="ST351" s="15"/>
      <c r="SU351" s="15"/>
      <c r="SV351" s="15"/>
      <c r="SW351" s="15"/>
      <c r="SX351" s="15"/>
      <c r="SY351" s="15"/>
      <c r="SZ351" s="15"/>
      <c r="TA351" s="15"/>
      <c r="TB351" s="15"/>
      <c r="TC351" s="15"/>
      <c r="TD351" s="15"/>
      <c r="TE351" s="15"/>
      <c r="TF351" s="15"/>
      <c r="TG351" s="15"/>
      <c r="TH351" s="15"/>
      <c r="TI351" s="15"/>
      <c r="TJ351" s="15"/>
      <c r="TK351" s="15"/>
      <c r="TL351" s="15"/>
      <c r="TM351" s="15"/>
      <c r="TN351" s="15"/>
      <c r="TO351" s="15"/>
      <c r="TP351" s="15"/>
      <c r="TQ351" s="15"/>
      <c r="TR351" s="15"/>
      <c r="TS351" s="15"/>
      <c r="TT351" s="15"/>
      <c r="TU351" s="15"/>
      <c r="TV351" s="15"/>
      <c r="TW351" s="15"/>
      <c r="TX351" s="15"/>
      <c r="TY351" s="15"/>
      <c r="TZ351" s="15"/>
      <c r="UA351" s="15"/>
      <c r="UB351" s="15"/>
      <c r="UC351" s="15"/>
      <c r="UD351" s="15"/>
      <c r="UE351" s="15"/>
      <c r="UF351" s="15"/>
      <c r="UG351" s="15"/>
      <c r="UH351" s="15"/>
      <c r="UI351" s="15"/>
      <c r="UJ351" s="15"/>
      <c r="UK351" s="15"/>
      <c r="UL351" s="15"/>
      <c r="UM351" s="15"/>
      <c r="UN351" s="15"/>
      <c r="UO351" s="15"/>
      <c r="UP351" s="15"/>
      <c r="UQ351" s="15"/>
      <c r="UR351" s="15"/>
      <c r="US351" s="15"/>
      <c r="UT351" s="15"/>
      <c r="UU351" s="15"/>
      <c r="UV351" s="15"/>
      <c r="UW351" s="15"/>
      <c r="UX351" s="15"/>
      <c r="UY351" s="15"/>
      <c r="UZ351" s="15"/>
      <c r="VA351" s="15"/>
      <c r="VB351" s="15"/>
      <c r="VC351" s="15"/>
      <c r="VD351" s="15"/>
      <c r="VE351" s="15"/>
      <c r="VF351" s="15"/>
      <c r="VG351" s="15"/>
      <c r="VH351" s="15"/>
      <c r="VI351" s="15"/>
      <c r="VJ351" s="15"/>
      <c r="VK351" s="15"/>
      <c r="VL351" s="15"/>
      <c r="VM351" s="15"/>
      <c r="VN351" s="15"/>
      <c r="VO351" s="15"/>
      <c r="VP351" s="15"/>
      <c r="VQ351" s="15"/>
      <c r="VR351" s="15"/>
      <c r="VS351" s="15"/>
      <c r="VT351" s="15"/>
      <c r="VU351" s="15"/>
      <c r="VV351" s="15"/>
      <c r="VW351" s="15"/>
      <c r="VX351" s="15"/>
      <c r="VY351" s="15"/>
      <c r="VZ351" s="15"/>
      <c r="WA351" s="15"/>
      <c r="WB351" s="15"/>
      <c r="WC351" s="15"/>
      <c r="WD351" s="15"/>
      <c r="WE351" s="15"/>
      <c r="WF351" s="15"/>
      <c r="WG351" s="15"/>
      <c r="WH351" s="15"/>
      <c r="WI351" s="15"/>
      <c r="WJ351" s="15"/>
      <c r="WK351" s="15"/>
      <c r="WL351" s="15"/>
      <c r="WM351" s="15"/>
      <c r="WN351" s="15"/>
      <c r="WO351" s="15"/>
      <c r="WP351" s="15"/>
      <c r="WQ351" s="15"/>
      <c r="WR351" s="15"/>
      <c r="WS351" s="15"/>
      <c r="WT351" s="15"/>
      <c r="WU351" s="15"/>
      <c r="WV351" s="15"/>
      <c r="WW351" s="15"/>
      <c r="WX351" s="15"/>
      <c r="WY351" s="15"/>
      <c r="WZ351" s="15"/>
      <c r="XA351" s="15"/>
      <c r="XB351" s="15"/>
      <c r="XC351" s="15"/>
      <c r="XD351" s="15"/>
      <c r="XE351" s="15"/>
      <c r="XF351" s="15"/>
      <c r="XG351" s="15"/>
      <c r="XH351" s="15"/>
      <c r="XI351" s="15"/>
      <c r="XJ351" s="15"/>
      <c r="XK351" s="15"/>
      <c r="XL351" s="15"/>
      <c r="XM351" s="15"/>
      <c r="XN351" s="15"/>
      <c r="XO351" s="15"/>
      <c r="XP351" s="15"/>
      <c r="XQ351" s="15"/>
      <c r="XR351" s="15"/>
      <c r="XS351" s="15"/>
      <c r="XT351" s="15"/>
      <c r="XU351" s="15"/>
      <c r="XV351" s="15"/>
      <c r="XW351" s="15"/>
      <c r="XX351" s="15"/>
      <c r="XY351" s="15"/>
      <c r="XZ351" s="15"/>
      <c r="YA351" s="15"/>
      <c r="YB351" s="15"/>
      <c r="YC351" s="15"/>
      <c r="YD351" s="15"/>
      <c r="YE351" s="15"/>
      <c r="YF351" s="15"/>
      <c r="YG351" s="15"/>
      <c r="YH351" s="15"/>
      <c r="YI351" s="15"/>
      <c r="YJ351" s="15"/>
      <c r="YK351" s="15"/>
      <c r="YL351" s="15"/>
      <c r="YM351" s="15"/>
      <c r="YN351" s="15"/>
      <c r="YO351" s="15"/>
      <c r="YP351" s="15"/>
      <c r="YQ351" s="15"/>
      <c r="YR351" s="15"/>
      <c r="YS351" s="15"/>
      <c r="YT351" s="15"/>
      <c r="YU351" s="15"/>
      <c r="YV351" s="15"/>
      <c r="YW351" s="15"/>
      <c r="YX351" s="15"/>
      <c r="YY351" s="15"/>
      <c r="YZ351" s="15"/>
      <c r="ZA351" s="15"/>
      <c r="ZB351" s="15"/>
      <c r="ZC351" s="15"/>
      <c r="ZD351" s="15"/>
      <c r="ZE351" s="15"/>
      <c r="ZF351" s="15"/>
      <c r="ZG351" s="15"/>
      <c r="ZH351" s="15"/>
      <c r="ZI351" s="15"/>
      <c r="ZJ351" s="15"/>
      <c r="ZK351" s="15"/>
      <c r="ZL351" s="15"/>
      <c r="ZM351" s="15"/>
      <c r="ZN351" s="15"/>
      <c r="ZO351" s="15"/>
      <c r="ZP351" s="15"/>
      <c r="ZQ351" s="15"/>
      <c r="ZR351" s="15"/>
      <c r="ZS351" s="15"/>
      <c r="ZT351" s="15"/>
      <c r="ZU351" s="15"/>
      <c r="ZV351" s="15"/>
      <c r="ZW351" s="15"/>
      <c r="ZX351" s="15"/>
      <c r="ZY351" s="15"/>
      <c r="ZZ351" s="15"/>
      <c r="AAA351" s="15"/>
      <c r="AAB351" s="15"/>
      <c r="AAC351" s="15"/>
      <c r="AAD351" s="15"/>
      <c r="AAE351" s="15"/>
      <c r="AAF351" s="15"/>
      <c r="AAG351" s="15"/>
      <c r="AAH351" s="15"/>
      <c r="AAI351" s="15"/>
      <c r="AAJ351" s="15"/>
      <c r="AAK351" s="15"/>
      <c r="AAL351" s="15"/>
      <c r="AAM351" s="15"/>
      <c r="AAN351" s="15"/>
      <c r="AAO351" s="15"/>
      <c r="AAP351" s="15"/>
      <c r="AAQ351" s="15"/>
      <c r="AAR351" s="15"/>
      <c r="AAS351" s="15"/>
      <c r="AAT351" s="15"/>
      <c r="AAU351" s="15"/>
      <c r="AAV351" s="15"/>
      <c r="AAW351" s="15"/>
      <c r="AAX351" s="15"/>
      <c r="AAY351" s="15"/>
      <c r="AAZ351" s="15"/>
      <c r="ABA351" s="15"/>
      <c r="ABB351" s="15"/>
      <c r="ABC351" s="15"/>
      <c r="ABD351" s="15"/>
      <c r="ABE351" s="15"/>
      <c r="ABF351" s="15"/>
      <c r="ABG351" s="15"/>
      <c r="ABH351" s="15"/>
      <c r="ABI351" s="15"/>
      <c r="ABJ351" s="15"/>
      <c r="ABK351" s="15"/>
      <c r="ABL351" s="15"/>
      <c r="ABM351" s="15"/>
      <c r="ABN351" s="15"/>
      <c r="ABO351" s="15"/>
      <c r="ABP351" s="15"/>
      <c r="ABQ351" s="15"/>
      <c r="ABR351" s="15"/>
      <c r="ABS351" s="15"/>
      <c r="ABT351" s="15"/>
      <c r="ABU351" s="15"/>
      <c r="ABV351" s="15"/>
      <c r="ABW351" s="15"/>
      <c r="ABX351" s="15"/>
      <c r="ABY351" s="15"/>
      <c r="ABZ351" s="15"/>
      <c r="ACA351" s="15"/>
      <c r="ACB351" s="15"/>
      <c r="ACC351" s="15"/>
      <c r="ACD351" s="15"/>
      <c r="ACE351" s="15"/>
      <c r="ACF351" s="15"/>
      <c r="ACG351" s="15"/>
      <c r="ACH351" s="15"/>
      <c r="ACI351" s="15"/>
      <c r="ACJ351" s="15"/>
      <c r="ACK351" s="15"/>
      <c r="ACL351" s="15"/>
      <c r="ACM351" s="15"/>
      <c r="ACN351" s="15"/>
      <c r="ACO351" s="15"/>
      <c r="ACP351" s="15"/>
      <c r="ACQ351" s="15"/>
      <c r="ACR351" s="15"/>
      <c r="ACS351" s="15"/>
      <c r="ACT351" s="15"/>
      <c r="ACU351" s="15"/>
      <c r="ACV351" s="15"/>
      <c r="ACW351" s="15"/>
      <c r="ACX351" s="15"/>
      <c r="ACY351" s="15"/>
      <c r="ACZ351" s="15"/>
      <c r="ADA351" s="15"/>
      <c r="ADB351" s="15"/>
      <c r="ADC351" s="15"/>
      <c r="ADD351" s="15"/>
      <c r="ADE351" s="15"/>
      <c r="ADF351" s="15"/>
      <c r="ADG351" s="15"/>
      <c r="ADH351" s="15"/>
      <c r="ADI351" s="15"/>
      <c r="ADJ351" s="15"/>
      <c r="ADK351" s="15"/>
      <c r="ADL351" s="15"/>
      <c r="ADM351" s="15"/>
      <c r="ADN351" s="15"/>
      <c r="ADO351" s="15"/>
      <c r="ADP351" s="15"/>
      <c r="ADQ351" s="15"/>
      <c r="ADR351" s="15"/>
      <c r="ADS351" s="15"/>
      <c r="ADT351" s="15"/>
      <c r="ADU351" s="15"/>
      <c r="ADV351" s="15"/>
      <c r="ADW351" s="15"/>
      <c r="ADX351" s="15"/>
      <c r="ADY351" s="15"/>
      <c r="ADZ351" s="15"/>
      <c r="AEA351" s="15"/>
      <c r="AEB351" s="15"/>
      <c r="AEC351" s="15"/>
      <c r="AED351" s="15"/>
      <c r="AEE351" s="15"/>
      <c r="AEF351" s="15"/>
      <c r="AEG351" s="15"/>
      <c r="AEH351" s="15"/>
      <c r="AEI351" s="15"/>
      <c r="AEJ351" s="15"/>
      <c r="AEK351" s="15"/>
      <c r="AEL351" s="15"/>
      <c r="AEM351" s="15"/>
      <c r="AEN351" s="15"/>
      <c r="AEO351" s="15"/>
      <c r="AEP351" s="15"/>
      <c r="AEQ351" s="15"/>
      <c r="AER351" s="15"/>
      <c r="AES351" s="15"/>
      <c r="AET351" s="15"/>
      <c r="AEU351" s="15"/>
      <c r="AEV351" s="15"/>
      <c r="AEW351" s="15"/>
      <c r="AEX351" s="15"/>
      <c r="AEY351" s="15"/>
      <c r="AEZ351" s="15"/>
      <c r="AFA351" s="15"/>
      <c r="AFB351" s="15"/>
      <c r="AFC351" s="15"/>
      <c r="AFD351" s="15"/>
      <c r="AFE351" s="15"/>
      <c r="AFF351" s="15"/>
      <c r="AFG351" s="15"/>
      <c r="AFH351" s="15"/>
      <c r="AFI351" s="15"/>
      <c r="AFJ351" s="15"/>
      <c r="AFK351" s="15"/>
      <c r="AFL351" s="15"/>
      <c r="AFM351" s="15"/>
      <c r="AFN351" s="15"/>
      <c r="AFO351" s="15"/>
      <c r="AFP351" s="15"/>
      <c r="AFQ351" s="15"/>
      <c r="AFR351" s="15"/>
      <c r="AFS351" s="15"/>
      <c r="AFT351" s="15"/>
      <c r="AFU351" s="15"/>
      <c r="AFV351" s="15"/>
      <c r="AFW351" s="15"/>
      <c r="AFX351" s="15"/>
      <c r="AFY351" s="15"/>
      <c r="AFZ351" s="15"/>
      <c r="AGA351" s="15"/>
      <c r="AGB351" s="15"/>
      <c r="AGC351" s="15"/>
      <c r="AGD351" s="15"/>
      <c r="AGE351" s="15"/>
      <c r="AGF351" s="15"/>
      <c r="AGG351" s="15"/>
      <c r="AGH351" s="15"/>
      <c r="AGI351" s="15"/>
      <c r="AGJ351" s="15"/>
      <c r="AGK351" s="15"/>
      <c r="AGL351" s="15"/>
      <c r="AGM351" s="15"/>
      <c r="AGN351" s="15"/>
      <c r="AGO351" s="15"/>
      <c r="AGP351" s="15"/>
      <c r="AGQ351" s="15"/>
      <c r="AGR351" s="15"/>
      <c r="AGS351" s="15"/>
      <c r="AGT351" s="15"/>
      <c r="AGU351" s="15"/>
      <c r="AGV351" s="15"/>
      <c r="AGW351" s="15"/>
      <c r="AGX351" s="15"/>
      <c r="AGY351" s="15"/>
      <c r="AGZ351" s="15"/>
      <c r="AHA351" s="15"/>
      <c r="AHB351" s="15"/>
      <c r="AHC351" s="15"/>
      <c r="AHD351" s="15"/>
      <c r="AHE351" s="15"/>
      <c r="AHF351" s="15"/>
      <c r="AHG351" s="15"/>
      <c r="AHH351" s="15"/>
      <c r="AHI351" s="15"/>
      <c r="AHJ351" s="15"/>
      <c r="AHK351" s="15"/>
      <c r="AHL351" s="15"/>
      <c r="AHM351" s="15"/>
      <c r="AHN351" s="15"/>
      <c r="AHO351" s="15"/>
      <c r="AHP351" s="15"/>
      <c r="AHQ351" s="15"/>
      <c r="AHR351" s="15"/>
      <c r="AHS351" s="15"/>
      <c r="AHT351" s="15"/>
      <c r="AHU351" s="15"/>
      <c r="AHV351" s="15"/>
      <c r="AHW351" s="15"/>
      <c r="AHX351" s="15"/>
      <c r="AHY351" s="15"/>
      <c r="AHZ351" s="15"/>
      <c r="AIA351" s="15"/>
      <c r="AIB351" s="15"/>
      <c r="AIC351" s="15"/>
      <c r="AID351" s="15"/>
      <c r="AIE351" s="15"/>
      <c r="AIF351" s="15"/>
      <c r="AIG351" s="15"/>
      <c r="AIH351" s="15"/>
      <c r="AII351" s="15"/>
      <c r="AIJ351" s="15"/>
      <c r="AIK351" s="15"/>
      <c r="AIL351" s="15"/>
      <c r="AIM351" s="15"/>
      <c r="AIN351" s="15"/>
      <c r="AIO351" s="15"/>
      <c r="AIP351" s="15"/>
      <c r="AIQ351" s="15"/>
      <c r="AIR351" s="15"/>
      <c r="AIS351" s="15"/>
      <c r="AIT351" s="15"/>
      <c r="AIU351" s="15"/>
      <c r="AIV351" s="15"/>
      <c r="AIW351" s="15"/>
      <c r="AIX351" s="15"/>
      <c r="AIY351" s="15"/>
      <c r="AIZ351" s="15"/>
      <c r="AJA351" s="15"/>
      <c r="AJB351" s="15"/>
      <c r="AJC351" s="15"/>
      <c r="AJD351" s="15"/>
      <c r="AJE351" s="15"/>
      <c r="AJF351" s="15"/>
      <c r="AJG351" s="15"/>
      <c r="AJH351" s="15"/>
      <c r="AJI351" s="15"/>
      <c r="AJJ351" s="15"/>
      <c r="AJK351" s="15"/>
      <c r="AJL351" s="15"/>
      <c r="AJM351" s="15"/>
      <c r="AJN351" s="15"/>
      <c r="AJO351" s="15"/>
      <c r="AJP351" s="15"/>
      <c r="AJQ351" s="15"/>
      <c r="AJR351" s="15"/>
      <c r="AJS351" s="15"/>
      <c r="AJT351" s="15"/>
      <c r="AJU351" s="15"/>
      <c r="AJV351" s="15"/>
      <c r="AJW351" s="15"/>
      <c r="AJX351" s="15"/>
      <c r="AJY351" s="15"/>
      <c r="AJZ351" s="15"/>
      <c r="AKA351" s="15"/>
      <c r="AKB351" s="15"/>
      <c r="AKC351" s="15"/>
      <c r="AKD351" s="15"/>
      <c r="AKE351" s="15"/>
      <c r="AKF351" s="15"/>
      <c r="AKG351" s="15"/>
      <c r="AKH351" s="15"/>
      <c r="AKI351" s="15"/>
      <c r="AKJ351" s="15"/>
      <c r="AKK351" s="15"/>
      <c r="AKL351" s="15"/>
      <c r="AKM351" s="15"/>
      <c r="AKN351" s="15"/>
      <c r="AKO351" s="15"/>
      <c r="AKP351" s="15"/>
      <c r="AKQ351" s="15"/>
      <c r="AKR351" s="15"/>
      <c r="AKS351" s="15"/>
      <c r="AKT351" s="15"/>
      <c r="AKU351" s="15"/>
      <c r="AKV351" s="15"/>
      <c r="AKW351" s="15"/>
      <c r="AKX351" s="15"/>
      <c r="AKY351" s="15"/>
      <c r="AKZ351" s="15"/>
      <c r="ALA351" s="15"/>
      <c r="ALB351" s="15"/>
      <c r="ALC351" s="15"/>
      <c r="ALD351" s="15"/>
      <c r="ALE351" s="15"/>
      <c r="ALF351" s="15"/>
      <c r="ALG351" s="15"/>
      <c r="ALH351" s="15"/>
      <c r="ALI351" s="15"/>
      <c r="ALJ351" s="15"/>
      <c r="ALK351" s="15"/>
      <c r="ALL351" s="15"/>
      <c r="ALM351" s="15"/>
      <c r="ALN351" s="15"/>
      <c r="ALO351" s="15"/>
      <c r="ALP351" s="15"/>
      <c r="ALQ351" s="15"/>
      <c r="ALR351" s="15"/>
      <c r="ALS351" s="15"/>
      <c r="ALT351" s="15"/>
      <c r="ALU351" s="15"/>
      <c r="ALV351" s="15"/>
      <c r="ALW351" s="15"/>
      <c r="ALX351" s="11"/>
      <c r="ALY351" s="11"/>
      <c r="ALZ351" s="11"/>
      <c r="AMA351" s="11"/>
    </row>
    <row r="352" spans="1:1015" ht="12.75" customHeight="1">
      <c r="A352" s="9" t="s">
        <v>433</v>
      </c>
      <c r="B352" s="9" t="s">
        <v>433</v>
      </c>
      <c r="C352" s="9" t="s">
        <v>173</v>
      </c>
      <c r="D352" s="8"/>
      <c r="E352" s="9" t="s">
        <v>16</v>
      </c>
      <c r="F352" s="8" t="s">
        <v>17</v>
      </c>
      <c r="G352" s="8" t="s">
        <v>434</v>
      </c>
      <c r="H352" s="10">
        <v>1587.36</v>
      </c>
      <c r="I352" s="10">
        <v>280.37</v>
      </c>
      <c r="J352" s="10">
        <v>300</v>
      </c>
      <c r="K352" s="10">
        <v>346.92</v>
      </c>
      <c r="L352" s="7">
        <v>300</v>
      </c>
      <c r="M352" s="10">
        <f>L352</f>
        <v>300</v>
      </c>
      <c r="N352" s="10">
        <f>M352</f>
        <v>300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  <c r="AKS352" s="11"/>
      <c r="AKT352" s="11"/>
      <c r="AKU352" s="11"/>
      <c r="AKV352" s="11"/>
      <c r="AKW352" s="11"/>
      <c r="AKX352" s="11"/>
      <c r="AKY352" s="11"/>
      <c r="AKZ352" s="11"/>
      <c r="ALA352" s="11"/>
      <c r="ALB352" s="11"/>
      <c r="ALC352" s="11"/>
      <c r="ALD352" s="11"/>
      <c r="ALE352" s="11"/>
      <c r="ALF352" s="11"/>
      <c r="ALG352" s="11"/>
      <c r="ALH352" s="11"/>
      <c r="ALI352" s="11"/>
      <c r="ALJ352" s="11"/>
      <c r="ALK352" s="11"/>
      <c r="ALL352" s="11"/>
      <c r="ALM352" s="11"/>
      <c r="ALN352" s="11"/>
      <c r="ALO352" s="11"/>
      <c r="ALP352" s="11"/>
      <c r="ALQ352" s="11"/>
      <c r="ALR352" s="11"/>
      <c r="ALS352" s="11"/>
      <c r="ALT352" s="11"/>
      <c r="ALU352" s="11"/>
      <c r="ALV352" s="11"/>
      <c r="ALW352" s="11"/>
      <c r="ALX352" s="11"/>
      <c r="ALY352" s="11"/>
      <c r="ALZ352" s="11"/>
      <c r="AMA352" s="11"/>
    </row>
    <row r="353" spans="1:1024" ht="12.75" customHeight="1">
      <c r="A353" s="9" t="s">
        <v>433</v>
      </c>
      <c r="B353" s="9" t="s">
        <v>433</v>
      </c>
      <c r="C353" s="9" t="s">
        <v>250</v>
      </c>
      <c r="D353" s="9"/>
      <c r="E353" s="9" t="s">
        <v>118</v>
      </c>
      <c r="F353" s="8" t="s">
        <v>17</v>
      </c>
      <c r="G353" s="8" t="s">
        <v>435</v>
      </c>
      <c r="H353" s="10">
        <v>0</v>
      </c>
      <c r="I353" s="10">
        <v>24532.38</v>
      </c>
      <c r="J353" s="10">
        <v>0</v>
      </c>
      <c r="K353" s="10">
        <v>0</v>
      </c>
      <c r="L353" s="7">
        <v>0</v>
      </c>
      <c r="M353" s="10">
        <v>0</v>
      </c>
      <c r="N353" s="10">
        <v>0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  <c r="ABM353" s="11"/>
      <c r="ABN353" s="11"/>
      <c r="ABO353" s="11"/>
      <c r="ABP353" s="11"/>
      <c r="ABQ353" s="11"/>
      <c r="ABR353" s="11"/>
      <c r="ABS353" s="11"/>
      <c r="ABT353" s="11"/>
      <c r="ABU353" s="11"/>
      <c r="ABV353" s="11"/>
      <c r="ABW353" s="11"/>
      <c r="ABX353" s="11"/>
      <c r="ABY353" s="11"/>
      <c r="ABZ353" s="11"/>
      <c r="ACA353" s="11"/>
      <c r="ACB353" s="11"/>
      <c r="ACC353" s="11"/>
      <c r="ACD353" s="11"/>
      <c r="ACE353" s="11"/>
      <c r="ACF353" s="11"/>
      <c r="ACG353" s="11"/>
      <c r="ACH353" s="11"/>
      <c r="ACI353" s="11"/>
      <c r="ACJ353" s="11"/>
      <c r="ACK353" s="11"/>
      <c r="ACL353" s="11"/>
      <c r="ACM353" s="11"/>
      <c r="ACN353" s="11"/>
      <c r="ACO353" s="11"/>
      <c r="ACP353" s="11"/>
      <c r="ACQ353" s="11"/>
      <c r="ACR353" s="11"/>
      <c r="ACS353" s="11"/>
      <c r="ACT353" s="11"/>
      <c r="ACU353" s="11"/>
      <c r="ACV353" s="11"/>
      <c r="ACW353" s="11"/>
      <c r="ACX353" s="11"/>
      <c r="ACY353" s="11"/>
      <c r="ACZ353" s="11"/>
      <c r="ADA353" s="11"/>
      <c r="ADB353" s="11"/>
      <c r="ADC353" s="11"/>
      <c r="ADD353" s="11"/>
      <c r="ADE353" s="11"/>
      <c r="ADF353" s="11"/>
      <c r="ADG353" s="11"/>
      <c r="ADH353" s="11"/>
      <c r="ADI353" s="11"/>
      <c r="ADJ353" s="11"/>
      <c r="ADK353" s="11"/>
      <c r="ADL353" s="11"/>
      <c r="ADM353" s="11"/>
      <c r="ADN353" s="11"/>
      <c r="ADO353" s="11"/>
      <c r="ADP353" s="11"/>
      <c r="ADQ353" s="11"/>
      <c r="ADR353" s="11"/>
      <c r="ADS353" s="11"/>
      <c r="ADT353" s="11"/>
      <c r="ADU353" s="11"/>
      <c r="ADV353" s="11"/>
      <c r="ADW353" s="11"/>
      <c r="ADX353" s="11"/>
      <c r="ADY353" s="11"/>
      <c r="ADZ353" s="11"/>
      <c r="AEA353" s="11"/>
      <c r="AEB353" s="11"/>
      <c r="AEC353" s="11"/>
      <c r="AED353" s="11"/>
      <c r="AEE353" s="11"/>
      <c r="AEF353" s="11"/>
      <c r="AEG353" s="11"/>
      <c r="AEH353" s="11"/>
      <c r="AEI353" s="11"/>
      <c r="AEJ353" s="11"/>
      <c r="AEK353" s="11"/>
      <c r="AEL353" s="11"/>
      <c r="AEM353" s="11"/>
      <c r="AEN353" s="11"/>
      <c r="AEO353" s="11"/>
      <c r="AEP353" s="11"/>
      <c r="AEQ353" s="11"/>
      <c r="AER353" s="11"/>
      <c r="AES353" s="11"/>
      <c r="AET353" s="11"/>
      <c r="AEU353" s="11"/>
      <c r="AEV353" s="11"/>
      <c r="AEW353" s="11"/>
      <c r="AEX353" s="11"/>
      <c r="AEY353" s="11"/>
      <c r="AEZ353" s="11"/>
      <c r="AFA353" s="11"/>
      <c r="AFB353" s="11"/>
      <c r="AFC353" s="11"/>
      <c r="AFD353" s="11"/>
      <c r="AFE353" s="11"/>
      <c r="AFF353" s="11"/>
      <c r="AFG353" s="11"/>
      <c r="AFH353" s="11"/>
      <c r="AFI353" s="11"/>
      <c r="AFJ353" s="11"/>
      <c r="AFK353" s="11"/>
      <c r="AFL353" s="11"/>
      <c r="AFM353" s="11"/>
      <c r="AFN353" s="11"/>
      <c r="AFO353" s="11"/>
      <c r="AFP353" s="11"/>
      <c r="AFQ353" s="11"/>
      <c r="AFR353" s="11"/>
      <c r="AFS353" s="11"/>
      <c r="AFT353" s="11"/>
      <c r="AFU353" s="11"/>
      <c r="AFV353" s="11"/>
      <c r="AFW353" s="11"/>
      <c r="AFX353" s="11"/>
      <c r="AFY353" s="11"/>
      <c r="AFZ353" s="11"/>
      <c r="AGA353" s="11"/>
      <c r="AGB353" s="11"/>
      <c r="AGC353" s="11"/>
      <c r="AGD353" s="11"/>
      <c r="AGE353" s="11"/>
      <c r="AGF353" s="11"/>
      <c r="AGG353" s="11"/>
      <c r="AGH353" s="11"/>
      <c r="AGI353" s="11"/>
      <c r="AGJ353" s="11"/>
      <c r="AGK353" s="11"/>
      <c r="AGL353" s="11"/>
      <c r="AGM353" s="11"/>
      <c r="AGN353" s="11"/>
      <c r="AGO353" s="11"/>
      <c r="AGP353" s="11"/>
      <c r="AGQ353" s="11"/>
      <c r="AGR353" s="11"/>
      <c r="AGS353" s="11"/>
      <c r="AGT353" s="11"/>
      <c r="AGU353" s="11"/>
      <c r="AGV353" s="11"/>
      <c r="AGW353" s="11"/>
      <c r="AGX353" s="11"/>
      <c r="AGY353" s="11"/>
      <c r="AGZ353" s="11"/>
      <c r="AHA353" s="11"/>
      <c r="AHB353" s="11"/>
      <c r="AHC353" s="11"/>
      <c r="AHD353" s="11"/>
      <c r="AHE353" s="11"/>
      <c r="AHF353" s="11"/>
      <c r="AHG353" s="11"/>
      <c r="AHH353" s="11"/>
      <c r="AHI353" s="11"/>
      <c r="AHJ353" s="11"/>
      <c r="AHK353" s="11"/>
      <c r="AHL353" s="11"/>
      <c r="AHM353" s="11"/>
      <c r="AHN353" s="11"/>
      <c r="AHO353" s="11"/>
      <c r="AHP353" s="11"/>
      <c r="AHQ353" s="11"/>
      <c r="AHR353" s="11"/>
      <c r="AHS353" s="11"/>
      <c r="AHT353" s="11"/>
      <c r="AHU353" s="11"/>
      <c r="AHV353" s="11"/>
      <c r="AHW353" s="11"/>
      <c r="AHX353" s="11"/>
      <c r="AHY353" s="11"/>
      <c r="AHZ353" s="11"/>
      <c r="AIA353" s="11"/>
      <c r="AIB353" s="11"/>
      <c r="AIC353" s="11"/>
      <c r="AID353" s="11"/>
      <c r="AIE353" s="11"/>
      <c r="AIF353" s="11"/>
      <c r="AIG353" s="11"/>
      <c r="AIH353" s="11"/>
      <c r="AII353" s="11"/>
      <c r="AIJ353" s="11"/>
      <c r="AIK353" s="11"/>
      <c r="AIL353" s="11"/>
      <c r="AIM353" s="11"/>
      <c r="AIN353" s="11"/>
      <c r="AIO353" s="11"/>
      <c r="AIP353" s="11"/>
      <c r="AIQ353" s="11"/>
      <c r="AIR353" s="11"/>
      <c r="AIS353" s="11"/>
      <c r="AIT353" s="11"/>
      <c r="AIU353" s="11"/>
      <c r="AIV353" s="11"/>
      <c r="AIW353" s="11"/>
      <c r="AIX353" s="11"/>
      <c r="AIY353" s="11"/>
      <c r="AIZ353" s="11"/>
      <c r="AJA353" s="11"/>
      <c r="AJB353" s="11"/>
      <c r="AJC353" s="11"/>
      <c r="AJD353" s="11"/>
      <c r="AJE353" s="11"/>
      <c r="AJF353" s="11"/>
      <c r="AJG353" s="11"/>
      <c r="AJH353" s="11"/>
      <c r="AJI353" s="11"/>
      <c r="AJJ353" s="11"/>
      <c r="AJK353" s="11"/>
      <c r="AJL353" s="11"/>
      <c r="AJM353" s="11"/>
      <c r="AJN353" s="11"/>
      <c r="AJO353" s="11"/>
      <c r="AJP353" s="11"/>
      <c r="AJQ353" s="11"/>
      <c r="AJR353" s="11"/>
      <c r="AJS353" s="11"/>
      <c r="AJT353" s="11"/>
      <c r="AJU353" s="11"/>
      <c r="AJV353" s="11"/>
      <c r="AJW353" s="11"/>
      <c r="AJX353" s="11"/>
      <c r="AJY353" s="11"/>
      <c r="AJZ353" s="11"/>
      <c r="AKA353" s="11"/>
      <c r="AKB353" s="11"/>
      <c r="AKC353" s="11"/>
      <c r="AKD353" s="11"/>
      <c r="AKE353" s="11"/>
      <c r="AKF353" s="11"/>
      <c r="AKG353" s="11"/>
      <c r="AKH353" s="11"/>
      <c r="AKI353" s="11"/>
      <c r="AKJ353" s="11"/>
      <c r="AKK353" s="11"/>
      <c r="AKL353" s="11"/>
      <c r="AKM353" s="11"/>
      <c r="AKN353" s="11"/>
      <c r="AKO353" s="11"/>
      <c r="AKP353" s="11"/>
      <c r="AKQ353" s="11"/>
      <c r="AKR353" s="11"/>
      <c r="AKS353" s="11"/>
      <c r="AKT353" s="11"/>
      <c r="AKU353" s="11"/>
      <c r="AKV353" s="11"/>
      <c r="AKW353" s="11"/>
      <c r="AKX353" s="11"/>
      <c r="AKY353" s="11"/>
      <c r="AKZ353" s="11"/>
      <c r="ALA353" s="11"/>
      <c r="ALB353" s="11"/>
      <c r="ALC353" s="11"/>
      <c r="ALD353" s="11"/>
      <c r="ALE353" s="11"/>
      <c r="ALF353" s="11"/>
      <c r="ALG353" s="11"/>
      <c r="ALH353" s="11"/>
      <c r="ALI353" s="11"/>
      <c r="ALJ353" s="11"/>
      <c r="ALK353" s="11"/>
      <c r="ALL353" s="11"/>
      <c r="ALM353" s="11"/>
      <c r="ALN353" s="11"/>
      <c r="ALO353" s="11"/>
      <c r="ALP353" s="11"/>
      <c r="ALQ353" s="11"/>
      <c r="ALR353" s="11"/>
      <c r="ALS353" s="11"/>
      <c r="ALT353" s="11"/>
      <c r="ALU353" s="11"/>
      <c r="ALV353" s="11"/>
      <c r="ALW353" s="11"/>
      <c r="ALX353" s="11"/>
      <c r="ALY353" s="11"/>
      <c r="ALZ353" s="11"/>
      <c r="AMA353" s="11"/>
    </row>
    <row r="354" spans="1:1024" ht="12.75" customHeight="1">
      <c r="A354" s="9" t="s">
        <v>433</v>
      </c>
      <c r="B354" s="9" t="s">
        <v>433</v>
      </c>
      <c r="C354" s="9" t="s">
        <v>250</v>
      </c>
      <c r="D354" s="9" t="s">
        <v>36</v>
      </c>
      <c r="E354" s="9" t="s">
        <v>16</v>
      </c>
      <c r="F354" s="8" t="s">
        <v>17</v>
      </c>
      <c r="G354" s="8" t="s">
        <v>436</v>
      </c>
      <c r="H354" s="10">
        <v>3747.24</v>
      </c>
      <c r="I354" s="10">
        <v>6322.36</v>
      </c>
      <c r="J354" s="10">
        <v>6600</v>
      </c>
      <c r="K354" s="10">
        <v>9719.39</v>
      </c>
      <c r="L354" s="7">
        <v>6600</v>
      </c>
      <c r="M354" s="10">
        <f t="shared" ref="M354:N359" si="56">L354</f>
        <v>6600</v>
      </c>
      <c r="N354" s="10">
        <f t="shared" si="56"/>
        <v>6600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  <c r="ABM354" s="11"/>
      <c r="ABN354" s="11"/>
      <c r="ABO354" s="11"/>
      <c r="ABP354" s="11"/>
      <c r="ABQ354" s="11"/>
      <c r="ABR354" s="11"/>
      <c r="ABS354" s="11"/>
      <c r="ABT354" s="11"/>
      <c r="ABU354" s="11"/>
      <c r="ABV354" s="11"/>
      <c r="ABW354" s="11"/>
      <c r="ABX354" s="11"/>
      <c r="ABY354" s="11"/>
      <c r="ABZ354" s="11"/>
      <c r="ACA354" s="11"/>
      <c r="ACB354" s="11"/>
      <c r="ACC354" s="11"/>
      <c r="ACD354" s="11"/>
      <c r="ACE354" s="11"/>
      <c r="ACF354" s="11"/>
      <c r="ACG354" s="11"/>
      <c r="ACH354" s="11"/>
      <c r="ACI354" s="11"/>
      <c r="ACJ354" s="11"/>
      <c r="ACK354" s="11"/>
      <c r="ACL354" s="11"/>
      <c r="ACM354" s="11"/>
      <c r="ACN354" s="11"/>
      <c r="ACO354" s="11"/>
      <c r="ACP354" s="11"/>
      <c r="ACQ354" s="11"/>
      <c r="ACR354" s="11"/>
      <c r="ACS354" s="11"/>
      <c r="ACT354" s="11"/>
      <c r="ACU354" s="11"/>
      <c r="ACV354" s="11"/>
      <c r="ACW354" s="11"/>
      <c r="ACX354" s="11"/>
      <c r="ACY354" s="11"/>
      <c r="ACZ354" s="11"/>
      <c r="ADA354" s="11"/>
      <c r="ADB354" s="11"/>
      <c r="ADC354" s="11"/>
      <c r="ADD354" s="11"/>
      <c r="ADE354" s="11"/>
      <c r="ADF354" s="11"/>
      <c r="ADG354" s="11"/>
      <c r="ADH354" s="11"/>
      <c r="ADI354" s="11"/>
      <c r="ADJ354" s="11"/>
      <c r="ADK354" s="11"/>
      <c r="ADL354" s="11"/>
      <c r="ADM354" s="11"/>
      <c r="ADN354" s="11"/>
      <c r="ADO354" s="11"/>
      <c r="ADP354" s="11"/>
      <c r="ADQ354" s="11"/>
      <c r="ADR354" s="11"/>
      <c r="ADS354" s="11"/>
      <c r="ADT354" s="11"/>
      <c r="ADU354" s="11"/>
      <c r="ADV354" s="11"/>
      <c r="ADW354" s="11"/>
      <c r="ADX354" s="11"/>
      <c r="ADY354" s="11"/>
      <c r="ADZ354" s="11"/>
      <c r="AEA354" s="11"/>
      <c r="AEB354" s="11"/>
      <c r="AEC354" s="11"/>
      <c r="AED354" s="11"/>
      <c r="AEE354" s="11"/>
      <c r="AEF354" s="11"/>
      <c r="AEG354" s="11"/>
      <c r="AEH354" s="11"/>
      <c r="AEI354" s="11"/>
      <c r="AEJ354" s="11"/>
      <c r="AEK354" s="11"/>
      <c r="AEL354" s="11"/>
      <c r="AEM354" s="11"/>
      <c r="AEN354" s="11"/>
      <c r="AEO354" s="11"/>
      <c r="AEP354" s="11"/>
      <c r="AEQ354" s="11"/>
      <c r="AER354" s="11"/>
      <c r="AES354" s="11"/>
      <c r="AET354" s="11"/>
      <c r="AEU354" s="11"/>
      <c r="AEV354" s="11"/>
      <c r="AEW354" s="11"/>
      <c r="AEX354" s="11"/>
      <c r="AEY354" s="11"/>
      <c r="AEZ354" s="11"/>
      <c r="AFA354" s="11"/>
      <c r="AFB354" s="11"/>
      <c r="AFC354" s="11"/>
      <c r="AFD354" s="11"/>
      <c r="AFE354" s="11"/>
      <c r="AFF354" s="11"/>
      <c r="AFG354" s="11"/>
      <c r="AFH354" s="11"/>
      <c r="AFI354" s="11"/>
      <c r="AFJ354" s="11"/>
      <c r="AFK354" s="11"/>
      <c r="AFL354" s="11"/>
      <c r="AFM354" s="11"/>
      <c r="AFN354" s="11"/>
      <c r="AFO354" s="11"/>
      <c r="AFP354" s="11"/>
      <c r="AFQ354" s="11"/>
      <c r="AFR354" s="11"/>
      <c r="AFS354" s="11"/>
      <c r="AFT354" s="11"/>
      <c r="AFU354" s="11"/>
      <c r="AFV354" s="11"/>
      <c r="AFW354" s="11"/>
      <c r="AFX354" s="11"/>
      <c r="AFY354" s="11"/>
      <c r="AFZ354" s="11"/>
      <c r="AGA354" s="11"/>
      <c r="AGB354" s="11"/>
      <c r="AGC354" s="11"/>
      <c r="AGD354" s="11"/>
      <c r="AGE354" s="11"/>
      <c r="AGF354" s="11"/>
      <c r="AGG354" s="11"/>
      <c r="AGH354" s="11"/>
      <c r="AGI354" s="11"/>
      <c r="AGJ354" s="11"/>
      <c r="AGK354" s="11"/>
      <c r="AGL354" s="11"/>
      <c r="AGM354" s="11"/>
      <c r="AGN354" s="11"/>
      <c r="AGO354" s="11"/>
      <c r="AGP354" s="11"/>
      <c r="AGQ354" s="11"/>
      <c r="AGR354" s="11"/>
      <c r="AGS354" s="11"/>
      <c r="AGT354" s="11"/>
      <c r="AGU354" s="11"/>
      <c r="AGV354" s="11"/>
      <c r="AGW354" s="11"/>
      <c r="AGX354" s="11"/>
      <c r="AGY354" s="11"/>
      <c r="AGZ354" s="11"/>
      <c r="AHA354" s="11"/>
      <c r="AHB354" s="11"/>
      <c r="AHC354" s="11"/>
      <c r="AHD354" s="11"/>
      <c r="AHE354" s="11"/>
      <c r="AHF354" s="11"/>
      <c r="AHG354" s="11"/>
      <c r="AHH354" s="11"/>
      <c r="AHI354" s="11"/>
      <c r="AHJ354" s="11"/>
      <c r="AHK354" s="11"/>
      <c r="AHL354" s="11"/>
      <c r="AHM354" s="11"/>
      <c r="AHN354" s="11"/>
      <c r="AHO354" s="11"/>
      <c r="AHP354" s="11"/>
      <c r="AHQ354" s="11"/>
      <c r="AHR354" s="11"/>
      <c r="AHS354" s="11"/>
      <c r="AHT354" s="11"/>
      <c r="AHU354" s="11"/>
      <c r="AHV354" s="11"/>
      <c r="AHW354" s="11"/>
      <c r="AHX354" s="11"/>
      <c r="AHY354" s="11"/>
      <c r="AHZ354" s="11"/>
      <c r="AIA354" s="11"/>
      <c r="AIB354" s="11"/>
      <c r="AIC354" s="11"/>
      <c r="AID354" s="11"/>
      <c r="AIE354" s="11"/>
      <c r="AIF354" s="11"/>
      <c r="AIG354" s="11"/>
      <c r="AIH354" s="11"/>
      <c r="AII354" s="11"/>
      <c r="AIJ354" s="11"/>
      <c r="AIK354" s="11"/>
      <c r="AIL354" s="11"/>
      <c r="AIM354" s="11"/>
      <c r="AIN354" s="11"/>
      <c r="AIO354" s="11"/>
      <c r="AIP354" s="11"/>
      <c r="AIQ354" s="11"/>
      <c r="AIR354" s="11"/>
      <c r="AIS354" s="11"/>
      <c r="AIT354" s="11"/>
      <c r="AIU354" s="11"/>
      <c r="AIV354" s="11"/>
      <c r="AIW354" s="11"/>
      <c r="AIX354" s="11"/>
      <c r="AIY354" s="11"/>
      <c r="AIZ354" s="11"/>
      <c r="AJA354" s="11"/>
      <c r="AJB354" s="11"/>
      <c r="AJC354" s="11"/>
      <c r="AJD354" s="11"/>
      <c r="AJE354" s="11"/>
      <c r="AJF354" s="11"/>
      <c r="AJG354" s="11"/>
      <c r="AJH354" s="11"/>
      <c r="AJI354" s="11"/>
      <c r="AJJ354" s="11"/>
      <c r="AJK354" s="11"/>
      <c r="AJL354" s="11"/>
      <c r="AJM354" s="11"/>
      <c r="AJN354" s="11"/>
      <c r="AJO354" s="11"/>
      <c r="AJP354" s="11"/>
      <c r="AJQ354" s="11"/>
      <c r="AJR354" s="11"/>
      <c r="AJS354" s="11"/>
      <c r="AJT354" s="11"/>
      <c r="AJU354" s="11"/>
      <c r="AJV354" s="11"/>
      <c r="AJW354" s="11"/>
      <c r="AJX354" s="11"/>
      <c r="AJY354" s="11"/>
      <c r="AJZ354" s="11"/>
      <c r="AKA354" s="11"/>
      <c r="AKB354" s="11"/>
      <c r="AKC354" s="11"/>
      <c r="AKD354" s="11"/>
      <c r="AKE354" s="11"/>
      <c r="AKF354" s="11"/>
      <c r="AKG354" s="11"/>
      <c r="AKH354" s="11"/>
      <c r="AKI354" s="11"/>
      <c r="AKJ354" s="11"/>
      <c r="AKK354" s="11"/>
      <c r="AKL354" s="11"/>
      <c r="AKM354" s="11"/>
      <c r="AKN354" s="11"/>
      <c r="AKO354" s="11"/>
      <c r="AKP354" s="11"/>
      <c r="AKQ354" s="11"/>
      <c r="AKR354" s="11"/>
      <c r="AKS354" s="11"/>
      <c r="AKT354" s="11"/>
      <c r="AKU354" s="11"/>
      <c r="AKV354" s="11"/>
      <c r="AKW354" s="11"/>
      <c r="AKX354" s="11"/>
      <c r="AKY354" s="11"/>
      <c r="AKZ354" s="11"/>
      <c r="ALA354" s="11"/>
      <c r="ALB354" s="11"/>
      <c r="ALC354" s="11"/>
      <c r="ALD354" s="11"/>
      <c r="ALE354" s="11"/>
      <c r="ALF354" s="11"/>
      <c r="ALG354" s="11"/>
      <c r="ALH354" s="11"/>
      <c r="ALI354" s="11"/>
      <c r="ALJ354" s="11"/>
      <c r="ALK354" s="11"/>
      <c r="ALL354" s="11"/>
      <c r="ALM354" s="11"/>
      <c r="ALN354" s="11"/>
      <c r="ALO354" s="11"/>
      <c r="ALP354" s="11"/>
      <c r="ALQ354" s="11"/>
      <c r="ALR354" s="11"/>
      <c r="ALS354" s="11"/>
      <c r="ALT354" s="11"/>
      <c r="ALU354" s="11"/>
      <c r="ALV354" s="11"/>
      <c r="ALW354" s="11"/>
      <c r="ALX354" s="11"/>
      <c r="ALY354" s="11"/>
      <c r="ALZ354" s="11"/>
      <c r="AMA354" s="11"/>
    </row>
    <row r="355" spans="1:1024" ht="12.75" customHeight="1">
      <c r="A355" s="9" t="s">
        <v>433</v>
      </c>
      <c r="B355" s="9" t="s">
        <v>433</v>
      </c>
      <c r="C355" s="9" t="s">
        <v>250</v>
      </c>
      <c r="D355" s="9" t="s">
        <v>38</v>
      </c>
      <c r="E355" s="9" t="s">
        <v>16</v>
      </c>
      <c r="F355" s="8" t="s">
        <v>17</v>
      </c>
      <c r="G355" s="8" t="s">
        <v>437</v>
      </c>
      <c r="H355" s="10">
        <v>1843.04</v>
      </c>
      <c r="I355" s="10">
        <v>1236.1300000000001</v>
      </c>
      <c r="J355" s="10">
        <v>1300</v>
      </c>
      <c r="K355" s="10">
        <v>10960.44</v>
      </c>
      <c r="L355" s="7">
        <v>1300</v>
      </c>
      <c r="M355" s="10">
        <f t="shared" si="56"/>
        <v>1300</v>
      </c>
      <c r="N355" s="10">
        <f t="shared" si="56"/>
        <v>1300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  <c r="ABM355" s="11"/>
      <c r="ABN355" s="11"/>
      <c r="ABO355" s="11"/>
      <c r="ABP355" s="11"/>
      <c r="ABQ355" s="11"/>
      <c r="ABR355" s="11"/>
      <c r="ABS355" s="11"/>
      <c r="ABT355" s="11"/>
      <c r="ABU355" s="11"/>
      <c r="ABV355" s="11"/>
      <c r="ABW355" s="11"/>
      <c r="ABX355" s="11"/>
      <c r="ABY355" s="11"/>
      <c r="ABZ355" s="11"/>
      <c r="ACA355" s="11"/>
      <c r="ACB355" s="11"/>
      <c r="ACC355" s="11"/>
      <c r="ACD355" s="11"/>
      <c r="ACE355" s="11"/>
      <c r="ACF355" s="11"/>
      <c r="ACG355" s="11"/>
      <c r="ACH355" s="11"/>
      <c r="ACI355" s="11"/>
      <c r="ACJ355" s="11"/>
      <c r="ACK355" s="11"/>
      <c r="ACL355" s="11"/>
      <c r="ACM355" s="11"/>
      <c r="ACN355" s="11"/>
      <c r="ACO355" s="11"/>
      <c r="ACP355" s="11"/>
      <c r="ACQ355" s="11"/>
      <c r="ACR355" s="11"/>
      <c r="ACS355" s="11"/>
      <c r="ACT355" s="11"/>
      <c r="ACU355" s="11"/>
      <c r="ACV355" s="11"/>
      <c r="ACW355" s="11"/>
      <c r="ACX355" s="11"/>
      <c r="ACY355" s="11"/>
      <c r="ACZ355" s="11"/>
      <c r="ADA355" s="11"/>
      <c r="ADB355" s="11"/>
      <c r="ADC355" s="11"/>
      <c r="ADD355" s="11"/>
      <c r="ADE355" s="11"/>
      <c r="ADF355" s="11"/>
      <c r="ADG355" s="11"/>
      <c r="ADH355" s="11"/>
      <c r="ADI355" s="11"/>
      <c r="ADJ355" s="11"/>
      <c r="ADK355" s="11"/>
      <c r="ADL355" s="11"/>
      <c r="ADM355" s="11"/>
      <c r="ADN355" s="11"/>
      <c r="ADO355" s="11"/>
      <c r="ADP355" s="11"/>
      <c r="ADQ355" s="11"/>
      <c r="ADR355" s="11"/>
      <c r="ADS355" s="11"/>
      <c r="ADT355" s="11"/>
      <c r="ADU355" s="11"/>
      <c r="ADV355" s="11"/>
      <c r="ADW355" s="11"/>
      <c r="ADX355" s="11"/>
      <c r="ADY355" s="11"/>
      <c r="ADZ355" s="11"/>
      <c r="AEA355" s="11"/>
      <c r="AEB355" s="11"/>
      <c r="AEC355" s="11"/>
      <c r="AED355" s="11"/>
      <c r="AEE355" s="11"/>
      <c r="AEF355" s="11"/>
      <c r="AEG355" s="11"/>
      <c r="AEH355" s="11"/>
      <c r="AEI355" s="11"/>
      <c r="AEJ355" s="11"/>
      <c r="AEK355" s="11"/>
      <c r="AEL355" s="11"/>
      <c r="AEM355" s="11"/>
      <c r="AEN355" s="11"/>
      <c r="AEO355" s="11"/>
      <c r="AEP355" s="11"/>
      <c r="AEQ355" s="11"/>
      <c r="AER355" s="11"/>
      <c r="AES355" s="11"/>
      <c r="AET355" s="11"/>
      <c r="AEU355" s="11"/>
      <c r="AEV355" s="11"/>
      <c r="AEW355" s="11"/>
      <c r="AEX355" s="11"/>
      <c r="AEY355" s="11"/>
      <c r="AEZ355" s="11"/>
      <c r="AFA355" s="11"/>
      <c r="AFB355" s="11"/>
      <c r="AFC355" s="11"/>
      <c r="AFD355" s="11"/>
      <c r="AFE355" s="11"/>
      <c r="AFF355" s="11"/>
      <c r="AFG355" s="11"/>
      <c r="AFH355" s="11"/>
      <c r="AFI355" s="11"/>
      <c r="AFJ355" s="11"/>
      <c r="AFK355" s="11"/>
      <c r="AFL355" s="11"/>
      <c r="AFM355" s="11"/>
      <c r="AFN355" s="11"/>
      <c r="AFO355" s="11"/>
      <c r="AFP355" s="11"/>
      <c r="AFQ355" s="11"/>
      <c r="AFR355" s="11"/>
      <c r="AFS355" s="11"/>
      <c r="AFT355" s="11"/>
      <c r="AFU355" s="11"/>
      <c r="AFV355" s="11"/>
      <c r="AFW355" s="11"/>
      <c r="AFX355" s="11"/>
      <c r="AFY355" s="11"/>
      <c r="AFZ355" s="11"/>
      <c r="AGA355" s="11"/>
      <c r="AGB355" s="11"/>
      <c r="AGC355" s="11"/>
      <c r="AGD355" s="11"/>
      <c r="AGE355" s="11"/>
      <c r="AGF355" s="11"/>
      <c r="AGG355" s="11"/>
      <c r="AGH355" s="11"/>
      <c r="AGI355" s="11"/>
      <c r="AGJ355" s="11"/>
      <c r="AGK355" s="11"/>
      <c r="AGL355" s="11"/>
      <c r="AGM355" s="11"/>
      <c r="AGN355" s="11"/>
      <c r="AGO355" s="11"/>
      <c r="AGP355" s="11"/>
      <c r="AGQ355" s="11"/>
      <c r="AGR355" s="11"/>
      <c r="AGS355" s="11"/>
      <c r="AGT355" s="11"/>
      <c r="AGU355" s="11"/>
      <c r="AGV355" s="11"/>
      <c r="AGW355" s="11"/>
      <c r="AGX355" s="11"/>
      <c r="AGY355" s="11"/>
      <c r="AGZ355" s="11"/>
      <c r="AHA355" s="11"/>
      <c r="AHB355" s="11"/>
      <c r="AHC355" s="11"/>
      <c r="AHD355" s="11"/>
      <c r="AHE355" s="11"/>
      <c r="AHF355" s="11"/>
      <c r="AHG355" s="11"/>
      <c r="AHH355" s="11"/>
      <c r="AHI355" s="11"/>
      <c r="AHJ355" s="11"/>
      <c r="AHK355" s="11"/>
      <c r="AHL355" s="11"/>
      <c r="AHM355" s="11"/>
      <c r="AHN355" s="11"/>
      <c r="AHO355" s="11"/>
      <c r="AHP355" s="11"/>
      <c r="AHQ355" s="11"/>
      <c r="AHR355" s="11"/>
      <c r="AHS355" s="11"/>
      <c r="AHT355" s="11"/>
      <c r="AHU355" s="11"/>
      <c r="AHV355" s="11"/>
      <c r="AHW355" s="11"/>
      <c r="AHX355" s="11"/>
      <c r="AHY355" s="11"/>
      <c r="AHZ355" s="11"/>
      <c r="AIA355" s="11"/>
      <c r="AIB355" s="11"/>
      <c r="AIC355" s="11"/>
      <c r="AID355" s="11"/>
      <c r="AIE355" s="11"/>
      <c r="AIF355" s="11"/>
      <c r="AIG355" s="11"/>
      <c r="AIH355" s="11"/>
      <c r="AII355" s="11"/>
      <c r="AIJ355" s="11"/>
      <c r="AIK355" s="11"/>
      <c r="AIL355" s="11"/>
      <c r="AIM355" s="11"/>
      <c r="AIN355" s="11"/>
      <c r="AIO355" s="11"/>
      <c r="AIP355" s="11"/>
      <c r="AIQ355" s="11"/>
      <c r="AIR355" s="11"/>
      <c r="AIS355" s="11"/>
      <c r="AIT355" s="11"/>
      <c r="AIU355" s="11"/>
      <c r="AIV355" s="11"/>
      <c r="AIW355" s="11"/>
      <c r="AIX355" s="11"/>
      <c r="AIY355" s="11"/>
      <c r="AIZ355" s="11"/>
      <c r="AJA355" s="11"/>
      <c r="AJB355" s="11"/>
      <c r="AJC355" s="11"/>
      <c r="AJD355" s="11"/>
      <c r="AJE355" s="11"/>
      <c r="AJF355" s="11"/>
      <c r="AJG355" s="11"/>
      <c r="AJH355" s="11"/>
      <c r="AJI355" s="11"/>
      <c r="AJJ355" s="11"/>
      <c r="AJK355" s="11"/>
      <c r="AJL355" s="11"/>
      <c r="AJM355" s="11"/>
      <c r="AJN355" s="11"/>
      <c r="AJO355" s="11"/>
      <c r="AJP355" s="11"/>
      <c r="AJQ355" s="11"/>
      <c r="AJR355" s="11"/>
      <c r="AJS355" s="11"/>
      <c r="AJT355" s="11"/>
      <c r="AJU355" s="11"/>
      <c r="AJV355" s="11"/>
      <c r="AJW355" s="11"/>
      <c r="AJX355" s="11"/>
      <c r="AJY355" s="11"/>
      <c r="AJZ355" s="11"/>
      <c r="AKA355" s="11"/>
      <c r="AKB355" s="11"/>
      <c r="AKC355" s="11"/>
      <c r="AKD355" s="11"/>
      <c r="AKE355" s="11"/>
      <c r="AKF355" s="11"/>
      <c r="AKG355" s="11"/>
      <c r="AKH355" s="11"/>
      <c r="AKI355" s="11"/>
      <c r="AKJ355" s="11"/>
      <c r="AKK355" s="11"/>
      <c r="AKL355" s="11"/>
      <c r="AKM355" s="11"/>
      <c r="AKN355" s="11"/>
      <c r="AKO355" s="11"/>
      <c r="AKP355" s="11"/>
      <c r="AKQ355" s="11"/>
      <c r="AKR355" s="11"/>
      <c r="AKS355" s="11"/>
      <c r="AKT355" s="11"/>
      <c r="AKU355" s="11"/>
      <c r="AKV355" s="11"/>
      <c r="AKW355" s="11"/>
      <c r="AKX355" s="11"/>
      <c r="AKY355" s="11"/>
      <c r="AKZ355" s="11"/>
      <c r="ALA355" s="11"/>
      <c r="ALB355" s="11"/>
      <c r="ALC355" s="11"/>
      <c r="ALD355" s="11"/>
      <c r="ALE355" s="11"/>
      <c r="ALF355" s="11"/>
      <c r="ALG355" s="11"/>
      <c r="ALH355" s="11"/>
      <c r="ALI355" s="11"/>
      <c r="ALJ355" s="11"/>
      <c r="ALK355" s="11"/>
      <c r="ALL355" s="11"/>
      <c r="ALM355" s="11"/>
      <c r="ALN355" s="11"/>
      <c r="ALO355" s="11"/>
      <c r="ALP355" s="11"/>
      <c r="ALQ355" s="11"/>
      <c r="ALR355" s="11"/>
      <c r="ALS355" s="11"/>
      <c r="ALT355" s="11"/>
      <c r="ALU355" s="11"/>
      <c r="ALV355" s="11"/>
      <c r="ALW355" s="11"/>
      <c r="ALX355" s="11"/>
      <c r="ALY355" s="11"/>
      <c r="ALZ355" s="11"/>
      <c r="AMA355" s="11"/>
    </row>
    <row r="356" spans="1:1024" ht="12.75" customHeight="1">
      <c r="A356" s="9" t="s">
        <v>433</v>
      </c>
      <c r="B356" s="9" t="s">
        <v>433</v>
      </c>
      <c r="C356" s="9" t="s">
        <v>250</v>
      </c>
      <c r="D356" s="9" t="s">
        <v>50</v>
      </c>
      <c r="E356" s="9" t="s">
        <v>16</v>
      </c>
      <c r="F356" s="8" t="s">
        <v>17</v>
      </c>
      <c r="G356" s="8" t="s">
        <v>438</v>
      </c>
      <c r="H356" s="10">
        <v>0</v>
      </c>
      <c r="I356" s="10">
        <v>3968.27</v>
      </c>
      <c r="J356" s="10">
        <v>4300</v>
      </c>
      <c r="K356" s="10">
        <v>197.76</v>
      </c>
      <c r="L356" s="7">
        <v>4300</v>
      </c>
      <c r="M356" s="10">
        <f t="shared" si="56"/>
        <v>4300</v>
      </c>
      <c r="N356" s="10">
        <f t="shared" si="56"/>
        <v>4300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  <c r="ABM356" s="11"/>
      <c r="ABN356" s="11"/>
      <c r="ABO356" s="11"/>
      <c r="ABP356" s="11"/>
      <c r="ABQ356" s="11"/>
      <c r="ABR356" s="11"/>
      <c r="ABS356" s="11"/>
      <c r="ABT356" s="11"/>
      <c r="ABU356" s="11"/>
      <c r="ABV356" s="11"/>
      <c r="ABW356" s="11"/>
      <c r="ABX356" s="11"/>
      <c r="ABY356" s="11"/>
      <c r="ABZ356" s="11"/>
      <c r="ACA356" s="11"/>
      <c r="ACB356" s="11"/>
      <c r="ACC356" s="11"/>
      <c r="ACD356" s="11"/>
      <c r="ACE356" s="11"/>
      <c r="ACF356" s="11"/>
      <c r="ACG356" s="11"/>
      <c r="ACH356" s="11"/>
      <c r="ACI356" s="11"/>
      <c r="ACJ356" s="11"/>
      <c r="ACK356" s="11"/>
      <c r="ACL356" s="11"/>
      <c r="ACM356" s="11"/>
      <c r="ACN356" s="11"/>
      <c r="ACO356" s="11"/>
      <c r="ACP356" s="11"/>
      <c r="ACQ356" s="11"/>
      <c r="ACR356" s="11"/>
      <c r="ACS356" s="11"/>
      <c r="ACT356" s="11"/>
      <c r="ACU356" s="11"/>
      <c r="ACV356" s="11"/>
      <c r="ACW356" s="11"/>
      <c r="ACX356" s="11"/>
      <c r="ACY356" s="11"/>
      <c r="ACZ356" s="11"/>
      <c r="ADA356" s="11"/>
      <c r="ADB356" s="11"/>
      <c r="ADC356" s="11"/>
      <c r="ADD356" s="11"/>
      <c r="ADE356" s="11"/>
      <c r="ADF356" s="11"/>
      <c r="ADG356" s="11"/>
      <c r="ADH356" s="11"/>
      <c r="ADI356" s="11"/>
      <c r="ADJ356" s="11"/>
      <c r="ADK356" s="11"/>
      <c r="ADL356" s="11"/>
      <c r="ADM356" s="11"/>
      <c r="ADN356" s="11"/>
      <c r="ADO356" s="11"/>
      <c r="ADP356" s="11"/>
      <c r="ADQ356" s="11"/>
      <c r="ADR356" s="11"/>
      <c r="ADS356" s="11"/>
      <c r="ADT356" s="11"/>
      <c r="ADU356" s="11"/>
      <c r="ADV356" s="11"/>
      <c r="ADW356" s="11"/>
      <c r="ADX356" s="11"/>
      <c r="ADY356" s="11"/>
      <c r="ADZ356" s="11"/>
      <c r="AEA356" s="11"/>
      <c r="AEB356" s="11"/>
      <c r="AEC356" s="11"/>
      <c r="AED356" s="11"/>
      <c r="AEE356" s="11"/>
      <c r="AEF356" s="11"/>
      <c r="AEG356" s="11"/>
      <c r="AEH356" s="11"/>
      <c r="AEI356" s="11"/>
      <c r="AEJ356" s="11"/>
      <c r="AEK356" s="11"/>
      <c r="AEL356" s="11"/>
      <c r="AEM356" s="11"/>
      <c r="AEN356" s="11"/>
      <c r="AEO356" s="11"/>
      <c r="AEP356" s="11"/>
      <c r="AEQ356" s="11"/>
      <c r="AER356" s="11"/>
      <c r="AES356" s="11"/>
      <c r="AET356" s="11"/>
      <c r="AEU356" s="11"/>
      <c r="AEV356" s="11"/>
      <c r="AEW356" s="11"/>
      <c r="AEX356" s="11"/>
      <c r="AEY356" s="11"/>
      <c r="AEZ356" s="11"/>
      <c r="AFA356" s="11"/>
      <c r="AFB356" s="11"/>
      <c r="AFC356" s="11"/>
      <c r="AFD356" s="11"/>
      <c r="AFE356" s="11"/>
      <c r="AFF356" s="11"/>
      <c r="AFG356" s="11"/>
      <c r="AFH356" s="11"/>
      <c r="AFI356" s="11"/>
      <c r="AFJ356" s="11"/>
      <c r="AFK356" s="11"/>
      <c r="AFL356" s="11"/>
      <c r="AFM356" s="11"/>
      <c r="AFN356" s="11"/>
      <c r="AFO356" s="11"/>
      <c r="AFP356" s="11"/>
      <c r="AFQ356" s="11"/>
      <c r="AFR356" s="11"/>
      <c r="AFS356" s="11"/>
      <c r="AFT356" s="11"/>
      <c r="AFU356" s="11"/>
      <c r="AFV356" s="11"/>
      <c r="AFW356" s="11"/>
      <c r="AFX356" s="11"/>
      <c r="AFY356" s="11"/>
      <c r="AFZ356" s="11"/>
      <c r="AGA356" s="11"/>
      <c r="AGB356" s="11"/>
      <c r="AGC356" s="11"/>
      <c r="AGD356" s="11"/>
      <c r="AGE356" s="11"/>
      <c r="AGF356" s="11"/>
      <c r="AGG356" s="11"/>
      <c r="AGH356" s="11"/>
      <c r="AGI356" s="11"/>
      <c r="AGJ356" s="11"/>
      <c r="AGK356" s="11"/>
      <c r="AGL356" s="11"/>
      <c r="AGM356" s="11"/>
      <c r="AGN356" s="11"/>
      <c r="AGO356" s="11"/>
      <c r="AGP356" s="11"/>
      <c r="AGQ356" s="11"/>
      <c r="AGR356" s="11"/>
      <c r="AGS356" s="11"/>
      <c r="AGT356" s="11"/>
      <c r="AGU356" s="11"/>
      <c r="AGV356" s="11"/>
      <c r="AGW356" s="11"/>
      <c r="AGX356" s="11"/>
      <c r="AGY356" s="11"/>
      <c r="AGZ356" s="11"/>
      <c r="AHA356" s="11"/>
      <c r="AHB356" s="11"/>
      <c r="AHC356" s="11"/>
      <c r="AHD356" s="11"/>
      <c r="AHE356" s="11"/>
      <c r="AHF356" s="11"/>
      <c r="AHG356" s="11"/>
      <c r="AHH356" s="11"/>
      <c r="AHI356" s="11"/>
      <c r="AHJ356" s="11"/>
      <c r="AHK356" s="11"/>
      <c r="AHL356" s="11"/>
      <c r="AHM356" s="11"/>
      <c r="AHN356" s="11"/>
      <c r="AHO356" s="11"/>
      <c r="AHP356" s="11"/>
      <c r="AHQ356" s="11"/>
      <c r="AHR356" s="11"/>
      <c r="AHS356" s="11"/>
      <c r="AHT356" s="11"/>
      <c r="AHU356" s="11"/>
      <c r="AHV356" s="11"/>
      <c r="AHW356" s="11"/>
      <c r="AHX356" s="11"/>
      <c r="AHY356" s="11"/>
      <c r="AHZ356" s="11"/>
      <c r="AIA356" s="11"/>
      <c r="AIB356" s="11"/>
      <c r="AIC356" s="11"/>
      <c r="AID356" s="11"/>
      <c r="AIE356" s="11"/>
      <c r="AIF356" s="11"/>
      <c r="AIG356" s="11"/>
      <c r="AIH356" s="11"/>
      <c r="AII356" s="11"/>
      <c r="AIJ356" s="11"/>
      <c r="AIK356" s="11"/>
      <c r="AIL356" s="11"/>
      <c r="AIM356" s="11"/>
      <c r="AIN356" s="11"/>
      <c r="AIO356" s="11"/>
      <c r="AIP356" s="11"/>
      <c r="AIQ356" s="11"/>
      <c r="AIR356" s="11"/>
      <c r="AIS356" s="11"/>
      <c r="AIT356" s="11"/>
      <c r="AIU356" s="11"/>
      <c r="AIV356" s="11"/>
      <c r="AIW356" s="11"/>
      <c r="AIX356" s="11"/>
      <c r="AIY356" s="11"/>
      <c r="AIZ356" s="11"/>
      <c r="AJA356" s="11"/>
      <c r="AJB356" s="11"/>
      <c r="AJC356" s="11"/>
      <c r="AJD356" s="11"/>
      <c r="AJE356" s="11"/>
      <c r="AJF356" s="11"/>
      <c r="AJG356" s="11"/>
      <c r="AJH356" s="11"/>
      <c r="AJI356" s="11"/>
      <c r="AJJ356" s="11"/>
      <c r="AJK356" s="11"/>
      <c r="AJL356" s="11"/>
      <c r="AJM356" s="11"/>
      <c r="AJN356" s="11"/>
      <c r="AJO356" s="11"/>
      <c r="AJP356" s="11"/>
      <c r="AJQ356" s="11"/>
      <c r="AJR356" s="11"/>
      <c r="AJS356" s="11"/>
      <c r="AJT356" s="11"/>
      <c r="AJU356" s="11"/>
      <c r="AJV356" s="11"/>
      <c r="AJW356" s="11"/>
      <c r="AJX356" s="11"/>
      <c r="AJY356" s="11"/>
      <c r="AJZ356" s="11"/>
      <c r="AKA356" s="11"/>
      <c r="AKB356" s="11"/>
      <c r="AKC356" s="11"/>
      <c r="AKD356" s="11"/>
      <c r="AKE356" s="11"/>
      <c r="AKF356" s="11"/>
      <c r="AKG356" s="11"/>
      <c r="AKH356" s="11"/>
      <c r="AKI356" s="11"/>
      <c r="AKJ356" s="11"/>
      <c r="AKK356" s="11"/>
      <c r="AKL356" s="11"/>
      <c r="AKM356" s="11"/>
      <c r="AKN356" s="11"/>
      <c r="AKO356" s="11"/>
      <c r="AKP356" s="11"/>
      <c r="AKQ356" s="11"/>
      <c r="AKR356" s="11"/>
      <c r="AKS356" s="11"/>
      <c r="AKT356" s="11"/>
      <c r="AKU356" s="11"/>
      <c r="AKV356" s="11"/>
      <c r="AKW356" s="11"/>
      <c r="AKX356" s="11"/>
      <c r="AKY356" s="11"/>
      <c r="AKZ356" s="11"/>
      <c r="ALA356" s="11"/>
      <c r="ALB356" s="11"/>
      <c r="ALC356" s="11"/>
      <c r="ALD356" s="11"/>
      <c r="ALE356" s="11"/>
      <c r="ALF356" s="11"/>
      <c r="ALG356" s="11"/>
      <c r="ALH356" s="11"/>
      <c r="ALI356" s="11"/>
      <c r="ALJ356" s="11"/>
      <c r="ALK356" s="11"/>
      <c r="ALL356" s="11"/>
      <c r="ALM356" s="11"/>
      <c r="ALN356" s="11"/>
      <c r="ALO356" s="11"/>
      <c r="ALP356" s="11"/>
      <c r="ALQ356" s="11"/>
      <c r="ALR356" s="11"/>
      <c r="ALS356" s="11"/>
      <c r="ALT356" s="11"/>
      <c r="ALU356" s="11"/>
      <c r="ALV356" s="11"/>
      <c r="ALW356" s="11"/>
      <c r="ALX356" s="11"/>
      <c r="ALY356" s="11"/>
      <c r="ALZ356" s="11"/>
      <c r="AMA356" s="11"/>
    </row>
    <row r="357" spans="1:1024" ht="12.75" customHeight="1">
      <c r="A357" s="9" t="s">
        <v>433</v>
      </c>
      <c r="B357" s="9" t="s">
        <v>433</v>
      </c>
      <c r="C357" s="9" t="s">
        <v>250</v>
      </c>
      <c r="D357" s="9" t="s">
        <v>52</v>
      </c>
      <c r="E357" s="9" t="s">
        <v>16</v>
      </c>
      <c r="F357" s="8" t="s">
        <v>17</v>
      </c>
      <c r="G357" s="8" t="s">
        <v>439</v>
      </c>
      <c r="H357" s="10">
        <v>0</v>
      </c>
      <c r="I357" s="10">
        <v>0</v>
      </c>
      <c r="J357" s="10">
        <v>0</v>
      </c>
      <c r="K357" s="10">
        <v>7426.6</v>
      </c>
      <c r="L357" s="7">
        <v>0</v>
      </c>
      <c r="M357" s="10">
        <f t="shared" si="56"/>
        <v>0</v>
      </c>
      <c r="N357" s="10">
        <f t="shared" si="56"/>
        <v>0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  <c r="ABM357" s="11"/>
      <c r="ABN357" s="11"/>
      <c r="ABO357" s="11"/>
      <c r="ABP357" s="11"/>
      <c r="ABQ357" s="11"/>
      <c r="ABR357" s="11"/>
      <c r="ABS357" s="11"/>
      <c r="ABT357" s="11"/>
      <c r="ABU357" s="11"/>
      <c r="ABV357" s="11"/>
      <c r="ABW357" s="11"/>
      <c r="ABX357" s="11"/>
      <c r="ABY357" s="11"/>
      <c r="ABZ357" s="11"/>
      <c r="ACA357" s="11"/>
      <c r="ACB357" s="11"/>
      <c r="ACC357" s="11"/>
      <c r="ACD357" s="11"/>
      <c r="ACE357" s="11"/>
      <c r="ACF357" s="11"/>
      <c r="ACG357" s="11"/>
      <c r="ACH357" s="11"/>
      <c r="ACI357" s="11"/>
      <c r="ACJ357" s="11"/>
      <c r="ACK357" s="11"/>
      <c r="ACL357" s="11"/>
      <c r="ACM357" s="11"/>
      <c r="ACN357" s="11"/>
      <c r="ACO357" s="11"/>
      <c r="ACP357" s="11"/>
      <c r="ACQ357" s="11"/>
      <c r="ACR357" s="11"/>
      <c r="ACS357" s="11"/>
      <c r="ACT357" s="11"/>
      <c r="ACU357" s="11"/>
      <c r="ACV357" s="11"/>
      <c r="ACW357" s="11"/>
      <c r="ACX357" s="11"/>
      <c r="ACY357" s="11"/>
      <c r="ACZ357" s="11"/>
      <c r="ADA357" s="11"/>
      <c r="ADB357" s="11"/>
      <c r="ADC357" s="11"/>
      <c r="ADD357" s="11"/>
      <c r="ADE357" s="11"/>
      <c r="ADF357" s="11"/>
      <c r="ADG357" s="11"/>
      <c r="ADH357" s="11"/>
      <c r="ADI357" s="11"/>
      <c r="ADJ357" s="11"/>
      <c r="ADK357" s="11"/>
      <c r="ADL357" s="11"/>
      <c r="ADM357" s="11"/>
      <c r="ADN357" s="11"/>
      <c r="ADO357" s="11"/>
      <c r="ADP357" s="11"/>
      <c r="ADQ357" s="11"/>
      <c r="ADR357" s="11"/>
      <c r="ADS357" s="11"/>
      <c r="ADT357" s="11"/>
      <c r="ADU357" s="11"/>
      <c r="ADV357" s="11"/>
      <c r="ADW357" s="11"/>
      <c r="ADX357" s="11"/>
      <c r="ADY357" s="11"/>
      <c r="ADZ357" s="11"/>
      <c r="AEA357" s="11"/>
      <c r="AEB357" s="11"/>
      <c r="AEC357" s="11"/>
      <c r="AED357" s="11"/>
      <c r="AEE357" s="11"/>
      <c r="AEF357" s="11"/>
      <c r="AEG357" s="11"/>
      <c r="AEH357" s="11"/>
      <c r="AEI357" s="11"/>
      <c r="AEJ357" s="11"/>
      <c r="AEK357" s="11"/>
      <c r="AEL357" s="11"/>
      <c r="AEM357" s="11"/>
      <c r="AEN357" s="11"/>
      <c r="AEO357" s="11"/>
      <c r="AEP357" s="11"/>
      <c r="AEQ357" s="11"/>
      <c r="AER357" s="11"/>
      <c r="AES357" s="11"/>
      <c r="AET357" s="11"/>
      <c r="AEU357" s="11"/>
      <c r="AEV357" s="11"/>
      <c r="AEW357" s="11"/>
      <c r="AEX357" s="11"/>
      <c r="AEY357" s="11"/>
      <c r="AEZ357" s="11"/>
      <c r="AFA357" s="11"/>
      <c r="AFB357" s="11"/>
      <c r="AFC357" s="11"/>
      <c r="AFD357" s="11"/>
      <c r="AFE357" s="11"/>
      <c r="AFF357" s="11"/>
      <c r="AFG357" s="11"/>
      <c r="AFH357" s="11"/>
      <c r="AFI357" s="11"/>
      <c r="AFJ357" s="11"/>
      <c r="AFK357" s="11"/>
      <c r="AFL357" s="11"/>
      <c r="AFM357" s="11"/>
      <c r="AFN357" s="11"/>
      <c r="AFO357" s="11"/>
      <c r="AFP357" s="11"/>
      <c r="AFQ357" s="11"/>
      <c r="AFR357" s="11"/>
      <c r="AFS357" s="11"/>
      <c r="AFT357" s="11"/>
      <c r="AFU357" s="11"/>
      <c r="AFV357" s="11"/>
      <c r="AFW357" s="11"/>
      <c r="AFX357" s="11"/>
      <c r="AFY357" s="11"/>
      <c r="AFZ357" s="11"/>
      <c r="AGA357" s="11"/>
      <c r="AGB357" s="11"/>
      <c r="AGC357" s="11"/>
      <c r="AGD357" s="11"/>
      <c r="AGE357" s="11"/>
      <c r="AGF357" s="11"/>
      <c r="AGG357" s="11"/>
      <c r="AGH357" s="11"/>
      <c r="AGI357" s="11"/>
      <c r="AGJ357" s="11"/>
      <c r="AGK357" s="11"/>
      <c r="AGL357" s="11"/>
      <c r="AGM357" s="11"/>
      <c r="AGN357" s="11"/>
      <c r="AGO357" s="11"/>
      <c r="AGP357" s="11"/>
      <c r="AGQ357" s="11"/>
      <c r="AGR357" s="11"/>
      <c r="AGS357" s="11"/>
      <c r="AGT357" s="11"/>
      <c r="AGU357" s="11"/>
      <c r="AGV357" s="11"/>
      <c r="AGW357" s="11"/>
      <c r="AGX357" s="11"/>
      <c r="AGY357" s="11"/>
      <c r="AGZ357" s="11"/>
      <c r="AHA357" s="11"/>
      <c r="AHB357" s="11"/>
      <c r="AHC357" s="11"/>
      <c r="AHD357" s="11"/>
      <c r="AHE357" s="11"/>
      <c r="AHF357" s="11"/>
      <c r="AHG357" s="11"/>
      <c r="AHH357" s="11"/>
      <c r="AHI357" s="11"/>
      <c r="AHJ357" s="11"/>
      <c r="AHK357" s="11"/>
      <c r="AHL357" s="11"/>
      <c r="AHM357" s="11"/>
      <c r="AHN357" s="11"/>
      <c r="AHO357" s="11"/>
      <c r="AHP357" s="11"/>
      <c r="AHQ357" s="11"/>
      <c r="AHR357" s="11"/>
      <c r="AHS357" s="11"/>
      <c r="AHT357" s="11"/>
      <c r="AHU357" s="11"/>
      <c r="AHV357" s="11"/>
      <c r="AHW357" s="11"/>
      <c r="AHX357" s="11"/>
      <c r="AHY357" s="11"/>
      <c r="AHZ357" s="11"/>
      <c r="AIA357" s="11"/>
      <c r="AIB357" s="11"/>
      <c r="AIC357" s="11"/>
      <c r="AID357" s="11"/>
      <c r="AIE357" s="11"/>
      <c r="AIF357" s="11"/>
      <c r="AIG357" s="11"/>
      <c r="AIH357" s="11"/>
      <c r="AII357" s="11"/>
      <c r="AIJ357" s="11"/>
      <c r="AIK357" s="11"/>
      <c r="AIL357" s="11"/>
      <c r="AIM357" s="11"/>
      <c r="AIN357" s="11"/>
      <c r="AIO357" s="11"/>
      <c r="AIP357" s="11"/>
      <c r="AIQ357" s="11"/>
      <c r="AIR357" s="11"/>
      <c r="AIS357" s="11"/>
      <c r="AIT357" s="11"/>
      <c r="AIU357" s="11"/>
      <c r="AIV357" s="11"/>
      <c r="AIW357" s="11"/>
      <c r="AIX357" s="11"/>
      <c r="AIY357" s="11"/>
      <c r="AIZ357" s="11"/>
      <c r="AJA357" s="11"/>
      <c r="AJB357" s="11"/>
      <c r="AJC357" s="11"/>
      <c r="AJD357" s="11"/>
      <c r="AJE357" s="11"/>
      <c r="AJF357" s="11"/>
      <c r="AJG357" s="11"/>
      <c r="AJH357" s="11"/>
      <c r="AJI357" s="11"/>
      <c r="AJJ357" s="11"/>
      <c r="AJK357" s="11"/>
      <c r="AJL357" s="11"/>
      <c r="AJM357" s="11"/>
      <c r="AJN357" s="11"/>
      <c r="AJO357" s="11"/>
      <c r="AJP357" s="11"/>
      <c r="AJQ357" s="11"/>
      <c r="AJR357" s="11"/>
      <c r="AJS357" s="11"/>
      <c r="AJT357" s="11"/>
      <c r="AJU357" s="11"/>
      <c r="AJV357" s="11"/>
      <c r="AJW357" s="11"/>
      <c r="AJX357" s="11"/>
      <c r="AJY357" s="11"/>
      <c r="AJZ357" s="11"/>
      <c r="AKA357" s="11"/>
      <c r="AKB357" s="11"/>
      <c r="AKC357" s="11"/>
      <c r="AKD357" s="11"/>
      <c r="AKE357" s="11"/>
      <c r="AKF357" s="11"/>
      <c r="AKG357" s="11"/>
      <c r="AKH357" s="11"/>
      <c r="AKI357" s="11"/>
      <c r="AKJ357" s="11"/>
      <c r="AKK357" s="11"/>
      <c r="AKL357" s="11"/>
      <c r="AKM357" s="11"/>
      <c r="AKN357" s="11"/>
      <c r="AKO357" s="11"/>
      <c r="AKP357" s="11"/>
      <c r="AKQ357" s="11"/>
      <c r="AKR357" s="11"/>
      <c r="AKS357" s="11"/>
      <c r="AKT357" s="11"/>
      <c r="AKU357" s="11"/>
      <c r="AKV357" s="11"/>
      <c r="AKW357" s="11"/>
      <c r="AKX357" s="11"/>
      <c r="AKY357" s="11"/>
      <c r="AKZ357" s="11"/>
      <c r="ALA357" s="11"/>
      <c r="ALB357" s="11"/>
      <c r="ALC357" s="11"/>
      <c r="ALD357" s="11"/>
      <c r="ALE357" s="11"/>
      <c r="ALF357" s="11"/>
      <c r="ALG357" s="11"/>
      <c r="ALH357" s="11"/>
      <c r="ALI357" s="11"/>
      <c r="ALJ357" s="11"/>
      <c r="ALK357" s="11"/>
      <c r="ALL357" s="11"/>
      <c r="ALM357" s="11"/>
      <c r="ALN357" s="11"/>
      <c r="ALO357" s="11"/>
      <c r="ALP357" s="11"/>
      <c r="ALQ357" s="11"/>
      <c r="ALR357" s="11"/>
      <c r="ALS357" s="11"/>
      <c r="ALT357" s="11"/>
      <c r="ALU357" s="11"/>
      <c r="ALV357" s="11"/>
      <c r="ALW357" s="11"/>
      <c r="ALX357" s="11"/>
      <c r="ALY357" s="11"/>
      <c r="ALZ357" s="11"/>
      <c r="AMA357" s="11"/>
    </row>
    <row r="358" spans="1:1024" ht="12.75" customHeight="1">
      <c r="A358" s="9" t="s">
        <v>433</v>
      </c>
      <c r="B358" s="9" t="s">
        <v>433</v>
      </c>
      <c r="C358" s="9" t="s">
        <v>250</v>
      </c>
      <c r="D358" s="9" t="s">
        <v>54</v>
      </c>
      <c r="E358" s="9" t="s">
        <v>16</v>
      </c>
      <c r="F358" s="8" t="s">
        <v>17</v>
      </c>
      <c r="G358" s="8" t="s">
        <v>440</v>
      </c>
      <c r="H358" s="10">
        <v>0</v>
      </c>
      <c r="I358" s="10">
        <v>0</v>
      </c>
      <c r="J358" s="10">
        <v>0</v>
      </c>
      <c r="K358" s="10">
        <v>12344.95</v>
      </c>
      <c r="L358" s="7">
        <v>0</v>
      </c>
      <c r="M358" s="10">
        <f t="shared" si="56"/>
        <v>0</v>
      </c>
      <c r="N358" s="10">
        <f t="shared" si="56"/>
        <v>0</v>
      </c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  <c r="ABM358" s="11"/>
      <c r="ABN358" s="11"/>
      <c r="ABO358" s="11"/>
      <c r="ABP358" s="11"/>
      <c r="ABQ358" s="11"/>
      <c r="ABR358" s="11"/>
      <c r="ABS358" s="11"/>
      <c r="ABT358" s="11"/>
      <c r="ABU358" s="11"/>
      <c r="ABV358" s="11"/>
      <c r="ABW358" s="11"/>
      <c r="ABX358" s="11"/>
      <c r="ABY358" s="11"/>
      <c r="ABZ358" s="11"/>
      <c r="ACA358" s="11"/>
      <c r="ACB358" s="11"/>
      <c r="ACC358" s="11"/>
      <c r="ACD358" s="11"/>
      <c r="ACE358" s="11"/>
      <c r="ACF358" s="11"/>
      <c r="ACG358" s="11"/>
      <c r="ACH358" s="11"/>
      <c r="ACI358" s="11"/>
      <c r="ACJ358" s="11"/>
      <c r="ACK358" s="11"/>
      <c r="ACL358" s="11"/>
      <c r="ACM358" s="11"/>
      <c r="ACN358" s="11"/>
      <c r="ACO358" s="11"/>
      <c r="ACP358" s="11"/>
      <c r="ACQ358" s="11"/>
      <c r="ACR358" s="11"/>
      <c r="ACS358" s="11"/>
      <c r="ACT358" s="11"/>
      <c r="ACU358" s="11"/>
      <c r="ACV358" s="11"/>
      <c r="ACW358" s="11"/>
      <c r="ACX358" s="11"/>
      <c r="ACY358" s="11"/>
      <c r="ACZ358" s="11"/>
      <c r="ADA358" s="11"/>
      <c r="ADB358" s="11"/>
      <c r="ADC358" s="11"/>
      <c r="ADD358" s="11"/>
      <c r="ADE358" s="11"/>
      <c r="ADF358" s="11"/>
      <c r="ADG358" s="11"/>
      <c r="ADH358" s="11"/>
      <c r="ADI358" s="11"/>
      <c r="ADJ358" s="11"/>
      <c r="ADK358" s="11"/>
      <c r="ADL358" s="11"/>
      <c r="ADM358" s="11"/>
      <c r="ADN358" s="11"/>
      <c r="ADO358" s="11"/>
      <c r="ADP358" s="11"/>
      <c r="ADQ358" s="11"/>
      <c r="ADR358" s="11"/>
      <c r="ADS358" s="11"/>
      <c r="ADT358" s="11"/>
      <c r="ADU358" s="11"/>
      <c r="ADV358" s="11"/>
      <c r="ADW358" s="11"/>
      <c r="ADX358" s="11"/>
      <c r="ADY358" s="11"/>
      <c r="ADZ358" s="11"/>
      <c r="AEA358" s="11"/>
      <c r="AEB358" s="11"/>
      <c r="AEC358" s="11"/>
      <c r="AED358" s="11"/>
      <c r="AEE358" s="11"/>
      <c r="AEF358" s="11"/>
      <c r="AEG358" s="11"/>
      <c r="AEH358" s="11"/>
      <c r="AEI358" s="11"/>
      <c r="AEJ358" s="11"/>
      <c r="AEK358" s="11"/>
      <c r="AEL358" s="11"/>
      <c r="AEM358" s="11"/>
      <c r="AEN358" s="11"/>
      <c r="AEO358" s="11"/>
      <c r="AEP358" s="11"/>
      <c r="AEQ358" s="11"/>
      <c r="AER358" s="11"/>
      <c r="AES358" s="11"/>
      <c r="AET358" s="11"/>
      <c r="AEU358" s="11"/>
      <c r="AEV358" s="11"/>
      <c r="AEW358" s="11"/>
      <c r="AEX358" s="11"/>
      <c r="AEY358" s="11"/>
      <c r="AEZ358" s="11"/>
      <c r="AFA358" s="11"/>
      <c r="AFB358" s="11"/>
      <c r="AFC358" s="11"/>
      <c r="AFD358" s="11"/>
      <c r="AFE358" s="11"/>
      <c r="AFF358" s="11"/>
      <c r="AFG358" s="11"/>
      <c r="AFH358" s="11"/>
      <c r="AFI358" s="11"/>
      <c r="AFJ358" s="11"/>
      <c r="AFK358" s="11"/>
      <c r="AFL358" s="11"/>
      <c r="AFM358" s="11"/>
      <c r="AFN358" s="11"/>
      <c r="AFO358" s="11"/>
      <c r="AFP358" s="11"/>
      <c r="AFQ358" s="11"/>
      <c r="AFR358" s="11"/>
      <c r="AFS358" s="11"/>
      <c r="AFT358" s="11"/>
      <c r="AFU358" s="11"/>
      <c r="AFV358" s="11"/>
      <c r="AFW358" s="11"/>
      <c r="AFX358" s="11"/>
      <c r="AFY358" s="11"/>
      <c r="AFZ358" s="11"/>
      <c r="AGA358" s="11"/>
      <c r="AGB358" s="11"/>
      <c r="AGC358" s="11"/>
      <c r="AGD358" s="11"/>
      <c r="AGE358" s="11"/>
      <c r="AGF358" s="11"/>
      <c r="AGG358" s="11"/>
      <c r="AGH358" s="11"/>
      <c r="AGI358" s="11"/>
      <c r="AGJ358" s="11"/>
      <c r="AGK358" s="11"/>
      <c r="AGL358" s="11"/>
      <c r="AGM358" s="11"/>
      <c r="AGN358" s="11"/>
      <c r="AGO358" s="11"/>
      <c r="AGP358" s="11"/>
      <c r="AGQ358" s="11"/>
      <c r="AGR358" s="11"/>
      <c r="AGS358" s="11"/>
      <c r="AGT358" s="11"/>
      <c r="AGU358" s="11"/>
      <c r="AGV358" s="11"/>
      <c r="AGW358" s="11"/>
      <c r="AGX358" s="11"/>
      <c r="AGY358" s="11"/>
      <c r="AGZ358" s="11"/>
      <c r="AHA358" s="11"/>
      <c r="AHB358" s="11"/>
      <c r="AHC358" s="11"/>
      <c r="AHD358" s="11"/>
      <c r="AHE358" s="11"/>
      <c r="AHF358" s="11"/>
      <c r="AHG358" s="11"/>
      <c r="AHH358" s="11"/>
      <c r="AHI358" s="11"/>
      <c r="AHJ358" s="11"/>
      <c r="AHK358" s="11"/>
      <c r="AHL358" s="11"/>
      <c r="AHM358" s="11"/>
      <c r="AHN358" s="11"/>
      <c r="AHO358" s="11"/>
      <c r="AHP358" s="11"/>
      <c r="AHQ358" s="11"/>
      <c r="AHR358" s="11"/>
      <c r="AHS358" s="11"/>
      <c r="AHT358" s="11"/>
      <c r="AHU358" s="11"/>
      <c r="AHV358" s="11"/>
      <c r="AHW358" s="11"/>
      <c r="AHX358" s="11"/>
      <c r="AHY358" s="11"/>
      <c r="AHZ358" s="11"/>
      <c r="AIA358" s="11"/>
      <c r="AIB358" s="11"/>
      <c r="AIC358" s="11"/>
      <c r="AID358" s="11"/>
      <c r="AIE358" s="11"/>
      <c r="AIF358" s="11"/>
      <c r="AIG358" s="11"/>
      <c r="AIH358" s="11"/>
      <c r="AII358" s="11"/>
      <c r="AIJ358" s="11"/>
      <c r="AIK358" s="11"/>
      <c r="AIL358" s="11"/>
      <c r="AIM358" s="11"/>
      <c r="AIN358" s="11"/>
      <c r="AIO358" s="11"/>
      <c r="AIP358" s="11"/>
      <c r="AIQ358" s="11"/>
      <c r="AIR358" s="11"/>
      <c r="AIS358" s="11"/>
      <c r="AIT358" s="11"/>
      <c r="AIU358" s="11"/>
      <c r="AIV358" s="11"/>
      <c r="AIW358" s="11"/>
      <c r="AIX358" s="11"/>
      <c r="AIY358" s="11"/>
      <c r="AIZ358" s="11"/>
      <c r="AJA358" s="11"/>
      <c r="AJB358" s="11"/>
      <c r="AJC358" s="11"/>
      <c r="AJD358" s="11"/>
      <c r="AJE358" s="11"/>
      <c r="AJF358" s="11"/>
      <c r="AJG358" s="11"/>
      <c r="AJH358" s="11"/>
      <c r="AJI358" s="11"/>
      <c r="AJJ358" s="11"/>
      <c r="AJK358" s="11"/>
      <c r="AJL358" s="11"/>
      <c r="AJM358" s="11"/>
      <c r="AJN358" s="11"/>
      <c r="AJO358" s="11"/>
      <c r="AJP358" s="11"/>
      <c r="AJQ358" s="11"/>
      <c r="AJR358" s="11"/>
      <c r="AJS358" s="11"/>
      <c r="AJT358" s="11"/>
      <c r="AJU358" s="11"/>
      <c r="AJV358" s="11"/>
      <c r="AJW358" s="11"/>
      <c r="AJX358" s="11"/>
      <c r="AJY358" s="11"/>
      <c r="AJZ358" s="11"/>
      <c r="AKA358" s="11"/>
      <c r="AKB358" s="11"/>
      <c r="AKC358" s="11"/>
      <c r="AKD358" s="11"/>
      <c r="AKE358" s="11"/>
      <c r="AKF358" s="11"/>
      <c r="AKG358" s="11"/>
      <c r="AKH358" s="11"/>
      <c r="AKI358" s="11"/>
      <c r="AKJ358" s="11"/>
      <c r="AKK358" s="11"/>
      <c r="AKL358" s="11"/>
      <c r="AKM358" s="11"/>
      <c r="AKN358" s="11"/>
      <c r="AKO358" s="11"/>
      <c r="AKP358" s="11"/>
      <c r="AKQ358" s="11"/>
      <c r="AKR358" s="11"/>
      <c r="AKS358" s="11"/>
      <c r="AKT358" s="11"/>
      <c r="AKU358" s="11"/>
      <c r="AKV358" s="11"/>
      <c r="AKW358" s="11"/>
      <c r="AKX358" s="11"/>
      <c r="AKY358" s="11"/>
      <c r="AKZ358" s="11"/>
      <c r="ALA358" s="11"/>
      <c r="ALB358" s="11"/>
      <c r="ALC358" s="11"/>
      <c r="ALD358" s="11"/>
      <c r="ALE358" s="11"/>
      <c r="ALF358" s="11"/>
      <c r="ALG358" s="11"/>
      <c r="ALH358" s="11"/>
      <c r="ALI358" s="11"/>
      <c r="ALJ358" s="11"/>
      <c r="ALK358" s="11"/>
      <c r="ALL358" s="11"/>
      <c r="ALM358" s="11"/>
      <c r="ALN358" s="11"/>
      <c r="ALO358" s="11"/>
      <c r="ALP358" s="11"/>
      <c r="ALQ358" s="11"/>
      <c r="ALR358" s="11"/>
      <c r="ALS358" s="11"/>
      <c r="ALT358" s="11"/>
      <c r="ALU358" s="11"/>
      <c r="ALV358" s="11"/>
      <c r="ALW358" s="11"/>
      <c r="ALX358" s="11"/>
      <c r="ALY358" s="11"/>
      <c r="ALZ358" s="11"/>
      <c r="AMA358" s="11"/>
    </row>
    <row r="359" spans="1:1024" ht="12.75" customHeight="1">
      <c r="A359" s="9" t="s">
        <v>433</v>
      </c>
      <c r="B359" s="9" t="s">
        <v>433</v>
      </c>
      <c r="C359" s="9" t="s">
        <v>250</v>
      </c>
      <c r="D359" s="9" t="s">
        <v>56</v>
      </c>
      <c r="E359" s="9" t="s">
        <v>16</v>
      </c>
      <c r="F359" s="8" t="s">
        <v>17</v>
      </c>
      <c r="G359" s="8" t="s">
        <v>441</v>
      </c>
      <c r="H359" s="10">
        <v>0</v>
      </c>
      <c r="I359" s="10">
        <v>0</v>
      </c>
      <c r="J359" s="10">
        <v>0</v>
      </c>
      <c r="K359" s="10">
        <v>118.8</v>
      </c>
      <c r="L359" s="7">
        <v>0</v>
      </c>
      <c r="M359" s="10">
        <f t="shared" si="56"/>
        <v>0</v>
      </c>
      <c r="N359" s="10">
        <f t="shared" si="56"/>
        <v>0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  <c r="ABM359" s="11"/>
      <c r="ABN359" s="11"/>
      <c r="ABO359" s="11"/>
      <c r="ABP359" s="11"/>
      <c r="ABQ359" s="11"/>
      <c r="ABR359" s="11"/>
      <c r="ABS359" s="11"/>
      <c r="ABT359" s="11"/>
      <c r="ABU359" s="11"/>
      <c r="ABV359" s="11"/>
      <c r="ABW359" s="11"/>
      <c r="ABX359" s="11"/>
      <c r="ABY359" s="11"/>
      <c r="ABZ359" s="11"/>
      <c r="ACA359" s="11"/>
      <c r="ACB359" s="11"/>
      <c r="ACC359" s="11"/>
      <c r="ACD359" s="11"/>
      <c r="ACE359" s="11"/>
      <c r="ACF359" s="11"/>
      <c r="ACG359" s="11"/>
      <c r="ACH359" s="11"/>
      <c r="ACI359" s="11"/>
      <c r="ACJ359" s="11"/>
      <c r="ACK359" s="11"/>
      <c r="ACL359" s="11"/>
      <c r="ACM359" s="11"/>
      <c r="ACN359" s="11"/>
      <c r="ACO359" s="11"/>
      <c r="ACP359" s="11"/>
      <c r="ACQ359" s="11"/>
      <c r="ACR359" s="11"/>
      <c r="ACS359" s="11"/>
      <c r="ACT359" s="11"/>
      <c r="ACU359" s="11"/>
      <c r="ACV359" s="11"/>
      <c r="ACW359" s="11"/>
      <c r="ACX359" s="11"/>
      <c r="ACY359" s="11"/>
      <c r="ACZ359" s="11"/>
      <c r="ADA359" s="11"/>
      <c r="ADB359" s="11"/>
      <c r="ADC359" s="11"/>
      <c r="ADD359" s="11"/>
      <c r="ADE359" s="11"/>
      <c r="ADF359" s="11"/>
      <c r="ADG359" s="11"/>
      <c r="ADH359" s="11"/>
      <c r="ADI359" s="11"/>
      <c r="ADJ359" s="11"/>
      <c r="ADK359" s="11"/>
      <c r="ADL359" s="11"/>
      <c r="ADM359" s="11"/>
      <c r="ADN359" s="11"/>
      <c r="ADO359" s="11"/>
      <c r="ADP359" s="11"/>
      <c r="ADQ359" s="11"/>
      <c r="ADR359" s="11"/>
      <c r="ADS359" s="11"/>
      <c r="ADT359" s="11"/>
      <c r="ADU359" s="11"/>
      <c r="ADV359" s="11"/>
      <c r="ADW359" s="11"/>
      <c r="ADX359" s="11"/>
      <c r="ADY359" s="11"/>
      <c r="ADZ359" s="11"/>
      <c r="AEA359" s="11"/>
      <c r="AEB359" s="11"/>
      <c r="AEC359" s="11"/>
      <c r="AED359" s="11"/>
      <c r="AEE359" s="11"/>
      <c r="AEF359" s="11"/>
      <c r="AEG359" s="11"/>
      <c r="AEH359" s="11"/>
      <c r="AEI359" s="11"/>
      <c r="AEJ359" s="11"/>
      <c r="AEK359" s="11"/>
      <c r="AEL359" s="11"/>
      <c r="AEM359" s="11"/>
      <c r="AEN359" s="11"/>
      <c r="AEO359" s="11"/>
      <c r="AEP359" s="11"/>
      <c r="AEQ359" s="11"/>
      <c r="AER359" s="11"/>
      <c r="AES359" s="11"/>
      <c r="AET359" s="11"/>
      <c r="AEU359" s="11"/>
      <c r="AEV359" s="11"/>
      <c r="AEW359" s="11"/>
      <c r="AEX359" s="11"/>
      <c r="AEY359" s="11"/>
      <c r="AEZ359" s="11"/>
      <c r="AFA359" s="11"/>
      <c r="AFB359" s="11"/>
      <c r="AFC359" s="11"/>
      <c r="AFD359" s="11"/>
      <c r="AFE359" s="11"/>
      <c r="AFF359" s="11"/>
      <c r="AFG359" s="11"/>
      <c r="AFH359" s="11"/>
      <c r="AFI359" s="11"/>
      <c r="AFJ359" s="11"/>
      <c r="AFK359" s="11"/>
      <c r="AFL359" s="11"/>
      <c r="AFM359" s="11"/>
      <c r="AFN359" s="11"/>
      <c r="AFO359" s="11"/>
      <c r="AFP359" s="11"/>
      <c r="AFQ359" s="11"/>
      <c r="AFR359" s="11"/>
      <c r="AFS359" s="11"/>
      <c r="AFT359" s="11"/>
      <c r="AFU359" s="11"/>
      <c r="AFV359" s="11"/>
      <c r="AFW359" s="11"/>
      <c r="AFX359" s="11"/>
      <c r="AFY359" s="11"/>
      <c r="AFZ359" s="11"/>
      <c r="AGA359" s="11"/>
      <c r="AGB359" s="11"/>
      <c r="AGC359" s="11"/>
      <c r="AGD359" s="11"/>
      <c r="AGE359" s="11"/>
      <c r="AGF359" s="11"/>
      <c r="AGG359" s="11"/>
      <c r="AGH359" s="11"/>
      <c r="AGI359" s="11"/>
      <c r="AGJ359" s="11"/>
      <c r="AGK359" s="11"/>
      <c r="AGL359" s="11"/>
      <c r="AGM359" s="11"/>
      <c r="AGN359" s="11"/>
      <c r="AGO359" s="11"/>
      <c r="AGP359" s="11"/>
      <c r="AGQ359" s="11"/>
      <c r="AGR359" s="11"/>
      <c r="AGS359" s="11"/>
      <c r="AGT359" s="11"/>
      <c r="AGU359" s="11"/>
      <c r="AGV359" s="11"/>
      <c r="AGW359" s="11"/>
      <c r="AGX359" s="11"/>
      <c r="AGY359" s="11"/>
      <c r="AGZ359" s="11"/>
      <c r="AHA359" s="11"/>
      <c r="AHB359" s="11"/>
      <c r="AHC359" s="11"/>
      <c r="AHD359" s="11"/>
      <c r="AHE359" s="11"/>
      <c r="AHF359" s="11"/>
      <c r="AHG359" s="11"/>
      <c r="AHH359" s="11"/>
      <c r="AHI359" s="11"/>
      <c r="AHJ359" s="11"/>
      <c r="AHK359" s="11"/>
      <c r="AHL359" s="11"/>
      <c r="AHM359" s="11"/>
      <c r="AHN359" s="11"/>
      <c r="AHO359" s="11"/>
      <c r="AHP359" s="11"/>
      <c r="AHQ359" s="11"/>
      <c r="AHR359" s="11"/>
      <c r="AHS359" s="11"/>
      <c r="AHT359" s="11"/>
      <c r="AHU359" s="11"/>
      <c r="AHV359" s="11"/>
      <c r="AHW359" s="11"/>
      <c r="AHX359" s="11"/>
      <c r="AHY359" s="11"/>
      <c r="AHZ359" s="11"/>
      <c r="AIA359" s="11"/>
      <c r="AIB359" s="11"/>
      <c r="AIC359" s="11"/>
      <c r="AID359" s="11"/>
      <c r="AIE359" s="11"/>
      <c r="AIF359" s="11"/>
      <c r="AIG359" s="11"/>
      <c r="AIH359" s="11"/>
      <c r="AII359" s="11"/>
      <c r="AIJ359" s="11"/>
      <c r="AIK359" s="11"/>
      <c r="AIL359" s="11"/>
      <c r="AIM359" s="11"/>
      <c r="AIN359" s="11"/>
      <c r="AIO359" s="11"/>
      <c r="AIP359" s="11"/>
      <c r="AIQ359" s="11"/>
      <c r="AIR359" s="11"/>
      <c r="AIS359" s="11"/>
      <c r="AIT359" s="11"/>
      <c r="AIU359" s="11"/>
      <c r="AIV359" s="11"/>
      <c r="AIW359" s="11"/>
      <c r="AIX359" s="11"/>
      <c r="AIY359" s="11"/>
      <c r="AIZ359" s="11"/>
      <c r="AJA359" s="11"/>
      <c r="AJB359" s="11"/>
      <c r="AJC359" s="11"/>
      <c r="AJD359" s="11"/>
      <c r="AJE359" s="11"/>
      <c r="AJF359" s="11"/>
      <c r="AJG359" s="11"/>
      <c r="AJH359" s="11"/>
      <c r="AJI359" s="11"/>
      <c r="AJJ359" s="11"/>
      <c r="AJK359" s="11"/>
      <c r="AJL359" s="11"/>
      <c r="AJM359" s="11"/>
      <c r="AJN359" s="11"/>
      <c r="AJO359" s="11"/>
      <c r="AJP359" s="11"/>
      <c r="AJQ359" s="11"/>
      <c r="AJR359" s="11"/>
      <c r="AJS359" s="11"/>
      <c r="AJT359" s="11"/>
      <c r="AJU359" s="11"/>
      <c r="AJV359" s="11"/>
      <c r="AJW359" s="11"/>
      <c r="AJX359" s="11"/>
      <c r="AJY359" s="11"/>
      <c r="AJZ359" s="11"/>
      <c r="AKA359" s="11"/>
      <c r="AKB359" s="11"/>
      <c r="AKC359" s="11"/>
      <c r="AKD359" s="11"/>
      <c r="AKE359" s="11"/>
      <c r="AKF359" s="11"/>
      <c r="AKG359" s="11"/>
      <c r="AKH359" s="11"/>
      <c r="AKI359" s="11"/>
      <c r="AKJ359" s="11"/>
      <c r="AKK359" s="11"/>
      <c r="AKL359" s="11"/>
      <c r="AKM359" s="11"/>
      <c r="AKN359" s="11"/>
      <c r="AKO359" s="11"/>
      <c r="AKP359" s="11"/>
      <c r="AKQ359" s="11"/>
      <c r="AKR359" s="11"/>
      <c r="AKS359" s="11"/>
      <c r="AKT359" s="11"/>
      <c r="AKU359" s="11"/>
      <c r="AKV359" s="11"/>
      <c r="AKW359" s="11"/>
      <c r="AKX359" s="11"/>
      <c r="AKY359" s="11"/>
      <c r="AKZ359" s="11"/>
      <c r="ALA359" s="11"/>
      <c r="ALB359" s="11"/>
      <c r="ALC359" s="11"/>
      <c r="ALD359" s="11"/>
      <c r="ALE359" s="11"/>
      <c r="ALF359" s="11"/>
      <c r="ALG359" s="11"/>
      <c r="ALH359" s="11"/>
      <c r="ALI359" s="11"/>
      <c r="ALJ359" s="11"/>
      <c r="ALK359" s="11"/>
      <c r="ALL359" s="11"/>
      <c r="ALM359" s="11"/>
      <c r="ALN359" s="11"/>
      <c r="ALO359" s="11"/>
      <c r="ALP359" s="11"/>
      <c r="ALQ359" s="11"/>
      <c r="ALR359" s="11"/>
      <c r="ALS359" s="11"/>
      <c r="ALT359" s="11"/>
      <c r="ALU359" s="11"/>
      <c r="ALV359" s="11"/>
      <c r="ALW359" s="11"/>
      <c r="ALX359" s="11"/>
      <c r="ALY359" s="11"/>
      <c r="ALZ359" s="11"/>
      <c r="AMA359" s="11"/>
    </row>
    <row r="360" spans="1:1024" ht="12.75" customHeight="1">
      <c r="A360" s="9" t="s">
        <v>433</v>
      </c>
      <c r="B360" s="9" t="s">
        <v>433</v>
      </c>
      <c r="C360" s="9" t="s">
        <v>442</v>
      </c>
      <c r="D360" s="9"/>
      <c r="E360" s="9" t="s">
        <v>16</v>
      </c>
      <c r="F360" s="8" t="s">
        <v>17</v>
      </c>
      <c r="G360" s="8" t="s">
        <v>443</v>
      </c>
      <c r="H360" s="10">
        <v>0</v>
      </c>
      <c r="I360" s="10">
        <v>0</v>
      </c>
      <c r="J360" s="10">
        <v>0</v>
      </c>
      <c r="K360" s="10">
        <v>640</v>
      </c>
      <c r="L360" s="7">
        <v>0</v>
      </c>
      <c r="M360" s="10">
        <v>0</v>
      </c>
      <c r="N360" s="10">
        <v>0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  <c r="ABM360" s="11"/>
      <c r="ABN360" s="11"/>
      <c r="ABO360" s="11"/>
      <c r="ABP360" s="11"/>
      <c r="ABQ360" s="11"/>
      <c r="ABR360" s="11"/>
      <c r="ABS360" s="11"/>
      <c r="ABT360" s="11"/>
      <c r="ABU360" s="11"/>
      <c r="ABV360" s="11"/>
      <c r="ABW360" s="11"/>
      <c r="ABX360" s="11"/>
      <c r="ABY360" s="11"/>
      <c r="ABZ360" s="11"/>
      <c r="ACA360" s="11"/>
      <c r="ACB360" s="11"/>
      <c r="ACC360" s="11"/>
      <c r="ACD360" s="11"/>
      <c r="ACE360" s="11"/>
      <c r="ACF360" s="11"/>
      <c r="ACG360" s="11"/>
      <c r="ACH360" s="11"/>
      <c r="ACI360" s="11"/>
      <c r="ACJ360" s="11"/>
      <c r="ACK360" s="11"/>
      <c r="ACL360" s="11"/>
      <c r="ACM360" s="11"/>
      <c r="ACN360" s="11"/>
      <c r="ACO360" s="11"/>
      <c r="ACP360" s="11"/>
      <c r="ACQ360" s="11"/>
      <c r="ACR360" s="11"/>
      <c r="ACS360" s="11"/>
      <c r="ACT360" s="11"/>
      <c r="ACU360" s="11"/>
      <c r="ACV360" s="11"/>
      <c r="ACW360" s="11"/>
      <c r="ACX360" s="11"/>
      <c r="ACY360" s="11"/>
      <c r="ACZ360" s="11"/>
      <c r="ADA360" s="11"/>
      <c r="ADB360" s="11"/>
      <c r="ADC360" s="11"/>
      <c r="ADD360" s="11"/>
      <c r="ADE360" s="11"/>
      <c r="ADF360" s="11"/>
      <c r="ADG360" s="11"/>
      <c r="ADH360" s="11"/>
      <c r="ADI360" s="11"/>
      <c r="ADJ360" s="11"/>
      <c r="ADK360" s="11"/>
      <c r="ADL360" s="11"/>
      <c r="ADM360" s="11"/>
      <c r="ADN360" s="11"/>
      <c r="ADO360" s="11"/>
      <c r="ADP360" s="11"/>
      <c r="ADQ360" s="11"/>
      <c r="ADR360" s="11"/>
      <c r="ADS360" s="11"/>
      <c r="ADT360" s="11"/>
      <c r="ADU360" s="11"/>
      <c r="ADV360" s="11"/>
      <c r="ADW360" s="11"/>
      <c r="ADX360" s="11"/>
      <c r="ADY360" s="11"/>
      <c r="ADZ360" s="11"/>
      <c r="AEA360" s="11"/>
      <c r="AEB360" s="11"/>
      <c r="AEC360" s="11"/>
      <c r="AED360" s="11"/>
      <c r="AEE360" s="11"/>
      <c r="AEF360" s="11"/>
      <c r="AEG360" s="11"/>
      <c r="AEH360" s="11"/>
      <c r="AEI360" s="11"/>
      <c r="AEJ360" s="11"/>
      <c r="AEK360" s="11"/>
      <c r="AEL360" s="11"/>
      <c r="AEM360" s="11"/>
      <c r="AEN360" s="11"/>
      <c r="AEO360" s="11"/>
      <c r="AEP360" s="11"/>
      <c r="AEQ360" s="11"/>
      <c r="AER360" s="11"/>
      <c r="AES360" s="11"/>
      <c r="AET360" s="11"/>
      <c r="AEU360" s="11"/>
      <c r="AEV360" s="11"/>
      <c r="AEW360" s="11"/>
      <c r="AEX360" s="11"/>
      <c r="AEY360" s="11"/>
      <c r="AEZ360" s="11"/>
      <c r="AFA360" s="11"/>
      <c r="AFB360" s="11"/>
      <c r="AFC360" s="11"/>
      <c r="AFD360" s="11"/>
      <c r="AFE360" s="11"/>
      <c r="AFF360" s="11"/>
      <c r="AFG360" s="11"/>
      <c r="AFH360" s="11"/>
      <c r="AFI360" s="11"/>
      <c r="AFJ360" s="11"/>
      <c r="AFK360" s="11"/>
      <c r="AFL360" s="11"/>
      <c r="AFM360" s="11"/>
      <c r="AFN360" s="11"/>
      <c r="AFO360" s="11"/>
      <c r="AFP360" s="11"/>
      <c r="AFQ360" s="11"/>
      <c r="AFR360" s="11"/>
      <c r="AFS360" s="11"/>
      <c r="AFT360" s="11"/>
      <c r="AFU360" s="11"/>
      <c r="AFV360" s="11"/>
      <c r="AFW360" s="11"/>
      <c r="AFX360" s="11"/>
      <c r="AFY360" s="11"/>
      <c r="AFZ360" s="11"/>
      <c r="AGA360" s="11"/>
      <c r="AGB360" s="11"/>
      <c r="AGC360" s="11"/>
      <c r="AGD360" s="11"/>
      <c r="AGE360" s="11"/>
      <c r="AGF360" s="11"/>
      <c r="AGG360" s="11"/>
      <c r="AGH360" s="11"/>
      <c r="AGI360" s="11"/>
      <c r="AGJ360" s="11"/>
      <c r="AGK360" s="11"/>
      <c r="AGL360" s="11"/>
      <c r="AGM360" s="11"/>
      <c r="AGN360" s="11"/>
      <c r="AGO360" s="11"/>
      <c r="AGP360" s="11"/>
      <c r="AGQ360" s="11"/>
      <c r="AGR360" s="11"/>
      <c r="AGS360" s="11"/>
      <c r="AGT360" s="11"/>
      <c r="AGU360" s="11"/>
      <c r="AGV360" s="11"/>
      <c r="AGW360" s="11"/>
      <c r="AGX360" s="11"/>
      <c r="AGY360" s="11"/>
      <c r="AGZ360" s="11"/>
      <c r="AHA360" s="11"/>
      <c r="AHB360" s="11"/>
      <c r="AHC360" s="11"/>
      <c r="AHD360" s="11"/>
      <c r="AHE360" s="11"/>
      <c r="AHF360" s="11"/>
      <c r="AHG360" s="11"/>
      <c r="AHH360" s="11"/>
      <c r="AHI360" s="11"/>
      <c r="AHJ360" s="11"/>
      <c r="AHK360" s="11"/>
      <c r="AHL360" s="11"/>
      <c r="AHM360" s="11"/>
      <c r="AHN360" s="11"/>
      <c r="AHO360" s="11"/>
      <c r="AHP360" s="11"/>
      <c r="AHQ360" s="11"/>
      <c r="AHR360" s="11"/>
      <c r="AHS360" s="11"/>
      <c r="AHT360" s="11"/>
      <c r="AHU360" s="11"/>
      <c r="AHV360" s="11"/>
      <c r="AHW360" s="11"/>
      <c r="AHX360" s="11"/>
      <c r="AHY360" s="11"/>
      <c r="AHZ360" s="11"/>
      <c r="AIA360" s="11"/>
      <c r="AIB360" s="11"/>
      <c r="AIC360" s="11"/>
      <c r="AID360" s="11"/>
      <c r="AIE360" s="11"/>
      <c r="AIF360" s="11"/>
      <c r="AIG360" s="11"/>
      <c r="AIH360" s="11"/>
      <c r="AII360" s="11"/>
      <c r="AIJ360" s="11"/>
      <c r="AIK360" s="11"/>
      <c r="AIL360" s="11"/>
      <c r="AIM360" s="11"/>
      <c r="AIN360" s="11"/>
      <c r="AIO360" s="11"/>
      <c r="AIP360" s="11"/>
      <c r="AIQ360" s="11"/>
      <c r="AIR360" s="11"/>
      <c r="AIS360" s="11"/>
      <c r="AIT360" s="11"/>
      <c r="AIU360" s="11"/>
      <c r="AIV360" s="11"/>
      <c r="AIW360" s="11"/>
      <c r="AIX360" s="11"/>
      <c r="AIY360" s="11"/>
      <c r="AIZ360" s="11"/>
      <c r="AJA360" s="11"/>
      <c r="AJB360" s="11"/>
      <c r="AJC360" s="11"/>
      <c r="AJD360" s="11"/>
      <c r="AJE360" s="11"/>
      <c r="AJF360" s="11"/>
      <c r="AJG360" s="11"/>
      <c r="AJH360" s="11"/>
      <c r="AJI360" s="11"/>
      <c r="AJJ360" s="11"/>
      <c r="AJK360" s="11"/>
      <c r="AJL360" s="11"/>
      <c r="AJM360" s="11"/>
      <c r="AJN360" s="11"/>
      <c r="AJO360" s="11"/>
      <c r="AJP360" s="11"/>
      <c r="AJQ360" s="11"/>
      <c r="AJR360" s="11"/>
      <c r="AJS360" s="11"/>
      <c r="AJT360" s="11"/>
      <c r="AJU360" s="11"/>
      <c r="AJV360" s="11"/>
      <c r="AJW360" s="11"/>
      <c r="AJX360" s="11"/>
      <c r="AJY360" s="11"/>
      <c r="AJZ360" s="11"/>
      <c r="AKA360" s="11"/>
      <c r="AKB360" s="11"/>
      <c r="AKC360" s="11"/>
      <c r="AKD360" s="11"/>
      <c r="AKE360" s="11"/>
      <c r="AKF360" s="11"/>
      <c r="AKG360" s="11"/>
      <c r="AKH360" s="11"/>
      <c r="AKI360" s="11"/>
      <c r="AKJ360" s="11"/>
      <c r="AKK360" s="11"/>
      <c r="AKL360" s="11"/>
      <c r="AKM360" s="11"/>
      <c r="AKN360" s="11"/>
      <c r="AKO360" s="11"/>
      <c r="AKP360" s="11"/>
      <c r="AKQ360" s="11"/>
      <c r="AKR360" s="11"/>
      <c r="AKS360" s="11"/>
      <c r="AKT360" s="11"/>
      <c r="AKU360" s="11"/>
      <c r="AKV360" s="11"/>
      <c r="AKW360" s="11"/>
      <c r="AKX360" s="11"/>
      <c r="AKY360" s="11"/>
      <c r="AKZ360" s="11"/>
      <c r="ALA360" s="11"/>
      <c r="ALB360" s="11"/>
      <c r="ALC360" s="11"/>
      <c r="ALD360" s="11"/>
      <c r="ALE360" s="11"/>
      <c r="ALF360" s="11"/>
      <c r="ALG360" s="11"/>
      <c r="ALH360" s="11"/>
      <c r="ALI360" s="11"/>
      <c r="ALJ360" s="11"/>
      <c r="ALK360" s="11"/>
      <c r="ALL360" s="11"/>
      <c r="ALM360" s="11"/>
      <c r="ALN360" s="11"/>
      <c r="ALO360" s="11"/>
      <c r="ALP360" s="11"/>
      <c r="ALQ360" s="11"/>
      <c r="ALR360" s="11"/>
      <c r="ALS360" s="11"/>
      <c r="ALT360" s="11"/>
      <c r="ALU360" s="11"/>
      <c r="ALV360" s="11"/>
      <c r="ALW360" s="11"/>
      <c r="ALX360" s="11"/>
      <c r="ALY360" s="11"/>
      <c r="ALZ360" s="11"/>
      <c r="AMA360" s="11"/>
    </row>
    <row r="361" spans="1:1024" ht="12.75" customHeight="1">
      <c r="A361" s="9" t="s">
        <v>433</v>
      </c>
      <c r="B361" s="9" t="s">
        <v>433</v>
      </c>
      <c r="C361" s="9" t="s">
        <v>240</v>
      </c>
      <c r="D361" s="9"/>
      <c r="E361" s="9" t="s">
        <v>16</v>
      </c>
      <c r="F361" s="8" t="s">
        <v>17</v>
      </c>
      <c r="G361" s="8" t="s">
        <v>444</v>
      </c>
      <c r="H361" s="10">
        <v>0</v>
      </c>
      <c r="I361" s="10">
        <v>0</v>
      </c>
      <c r="J361" s="10">
        <v>0</v>
      </c>
      <c r="K361" s="10">
        <v>2800</v>
      </c>
      <c r="L361" s="7">
        <v>0</v>
      </c>
      <c r="M361" s="10">
        <v>0</v>
      </c>
      <c r="N361" s="10">
        <v>0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  <c r="AFS361" s="11"/>
      <c r="AFT361" s="11"/>
      <c r="AFU361" s="11"/>
      <c r="AFV361" s="11"/>
      <c r="AFW361" s="11"/>
      <c r="AFX361" s="11"/>
      <c r="AFY361" s="11"/>
      <c r="AFZ361" s="11"/>
      <c r="AGA361" s="11"/>
      <c r="AGB361" s="11"/>
      <c r="AGC361" s="11"/>
      <c r="AGD361" s="11"/>
      <c r="AGE361" s="11"/>
      <c r="AGF361" s="11"/>
      <c r="AGG361" s="11"/>
      <c r="AGH361" s="11"/>
      <c r="AGI361" s="11"/>
      <c r="AGJ361" s="11"/>
      <c r="AGK361" s="11"/>
      <c r="AGL361" s="11"/>
      <c r="AGM361" s="11"/>
      <c r="AGN361" s="11"/>
      <c r="AGO361" s="11"/>
      <c r="AGP361" s="11"/>
      <c r="AGQ361" s="11"/>
      <c r="AGR361" s="11"/>
      <c r="AGS361" s="11"/>
      <c r="AGT361" s="11"/>
      <c r="AGU361" s="11"/>
      <c r="AGV361" s="11"/>
      <c r="AGW361" s="11"/>
      <c r="AGX361" s="11"/>
      <c r="AGY361" s="11"/>
      <c r="AGZ361" s="11"/>
      <c r="AHA361" s="11"/>
      <c r="AHB361" s="11"/>
      <c r="AHC361" s="11"/>
      <c r="AHD361" s="11"/>
      <c r="AHE361" s="11"/>
      <c r="AHF361" s="11"/>
      <c r="AHG361" s="11"/>
      <c r="AHH361" s="11"/>
      <c r="AHI361" s="11"/>
      <c r="AHJ361" s="11"/>
      <c r="AHK361" s="11"/>
      <c r="AHL361" s="11"/>
      <c r="AHM361" s="11"/>
      <c r="AHN361" s="11"/>
      <c r="AHO361" s="11"/>
      <c r="AHP361" s="11"/>
      <c r="AHQ361" s="11"/>
      <c r="AHR361" s="11"/>
      <c r="AHS361" s="11"/>
      <c r="AHT361" s="11"/>
      <c r="AHU361" s="11"/>
      <c r="AHV361" s="11"/>
      <c r="AHW361" s="11"/>
      <c r="AHX361" s="11"/>
      <c r="AHY361" s="11"/>
      <c r="AHZ361" s="11"/>
      <c r="AIA361" s="11"/>
      <c r="AIB361" s="11"/>
      <c r="AIC361" s="11"/>
      <c r="AID361" s="11"/>
      <c r="AIE361" s="11"/>
      <c r="AIF361" s="11"/>
      <c r="AIG361" s="11"/>
      <c r="AIH361" s="11"/>
      <c r="AII361" s="11"/>
      <c r="AIJ361" s="11"/>
      <c r="AIK361" s="11"/>
      <c r="AIL361" s="11"/>
      <c r="AIM361" s="11"/>
      <c r="AIN361" s="11"/>
      <c r="AIO361" s="11"/>
      <c r="AIP361" s="11"/>
      <c r="AIQ361" s="11"/>
      <c r="AIR361" s="11"/>
      <c r="AIS361" s="11"/>
      <c r="AIT361" s="11"/>
      <c r="AIU361" s="11"/>
      <c r="AIV361" s="11"/>
      <c r="AIW361" s="11"/>
      <c r="AIX361" s="11"/>
      <c r="AIY361" s="11"/>
      <c r="AIZ361" s="11"/>
      <c r="AJA361" s="11"/>
      <c r="AJB361" s="11"/>
      <c r="AJC361" s="11"/>
      <c r="AJD361" s="11"/>
      <c r="AJE361" s="11"/>
      <c r="AJF361" s="11"/>
      <c r="AJG361" s="11"/>
      <c r="AJH361" s="11"/>
      <c r="AJI361" s="11"/>
      <c r="AJJ361" s="11"/>
      <c r="AJK361" s="11"/>
      <c r="AJL361" s="11"/>
      <c r="AJM361" s="11"/>
      <c r="AJN361" s="11"/>
      <c r="AJO361" s="11"/>
      <c r="AJP361" s="11"/>
      <c r="AJQ361" s="11"/>
      <c r="AJR361" s="11"/>
      <c r="AJS361" s="11"/>
      <c r="AJT361" s="11"/>
      <c r="AJU361" s="11"/>
      <c r="AJV361" s="11"/>
      <c r="AJW361" s="11"/>
      <c r="AJX361" s="11"/>
      <c r="AJY361" s="11"/>
      <c r="AJZ361" s="11"/>
      <c r="AKA361" s="11"/>
      <c r="AKB361" s="11"/>
      <c r="AKC361" s="11"/>
      <c r="AKD361" s="11"/>
      <c r="AKE361" s="11"/>
      <c r="AKF361" s="11"/>
      <c r="AKG361" s="11"/>
      <c r="AKH361" s="11"/>
      <c r="AKI361" s="11"/>
      <c r="AKJ361" s="11"/>
      <c r="AKK361" s="11"/>
      <c r="AKL361" s="11"/>
      <c r="AKM361" s="11"/>
      <c r="AKN361" s="11"/>
      <c r="AKO361" s="11"/>
      <c r="AKP361" s="11"/>
      <c r="AKQ361" s="11"/>
      <c r="AKR361" s="11"/>
      <c r="AKS361" s="11"/>
      <c r="AKT361" s="11"/>
      <c r="AKU361" s="11"/>
      <c r="AKV361" s="11"/>
      <c r="AKW361" s="11"/>
      <c r="AKX361" s="11"/>
      <c r="AKY361" s="11"/>
      <c r="AKZ361" s="11"/>
      <c r="ALA361" s="11"/>
      <c r="ALB361" s="11"/>
      <c r="ALC361" s="11"/>
      <c r="ALD361" s="11"/>
      <c r="ALE361" s="11"/>
      <c r="ALF361" s="11"/>
      <c r="ALG361" s="11"/>
      <c r="ALH361" s="11"/>
      <c r="ALI361" s="11"/>
      <c r="ALJ361" s="11"/>
      <c r="ALK361" s="11"/>
      <c r="ALL361" s="11"/>
      <c r="ALM361" s="11"/>
      <c r="ALN361" s="11"/>
      <c r="ALO361" s="11"/>
      <c r="ALP361" s="11"/>
      <c r="ALQ361" s="11"/>
      <c r="ALR361" s="11"/>
      <c r="ALS361" s="11"/>
      <c r="ALT361" s="11"/>
      <c r="ALU361" s="11"/>
      <c r="ALV361" s="11"/>
      <c r="ALW361" s="11"/>
      <c r="ALX361" s="11"/>
      <c r="ALY361" s="11"/>
      <c r="ALZ361" s="11"/>
      <c r="AMA361" s="11"/>
    </row>
    <row r="362" spans="1:1024" ht="12.75" customHeight="1">
      <c r="A362" s="12" t="s">
        <v>445</v>
      </c>
      <c r="B362" s="12"/>
      <c r="C362" s="9"/>
      <c r="D362" s="12"/>
      <c r="E362" s="13" t="s">
        <v>31</v>
      </c>
      <c r="F362" s="13"/>
      <c r="G362" s="12" t="s">
        <v>446</v>
      </c>
      <c r="H362" s="14">
        <f t="shared" ref="H362:N362" si="57">SUM(H352:H361)</f>
        <v>7177.6399999999994</v>
      </c>
      <c r="I362" s="14">
        <f t="shared" si="57"/>
        <v>36339.51</v>
      </c>
      <c r="J362" s="14">
        <f t="shared" si="57"/>
        <v>12500</v>
      </c>
      <c r="K362" s="14">
        <f t="shared" si="57"/>
        <v>44554.86</v>
      </c>
      <c r="L362" s="3">
        <f t="shared" si="57"/>
        <v>12500</v>
      </c>
      <c r="M362" s="14">
        <f t="shared" si="57"/>
        <v>12500</v>
      </c>
      <c r="N362" s="14">
        <f t="shared" si="57"/>
        <v>12500</v>
      </c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  <c r="IR362" s="15"/>
      <c r="IS362" s="15"/>
      <c r="IT362" s="15"/>
      <c r="IU362" s="15"/>
      <c r="IV362" s="15"/>
      <c r="IW362" s="15"/>
      <c r="IX362" s="15"/>
      <c r="IY362" s="15"/>
      <c r="IZ362" s="15"/>
      <c r="JA362" s="15"/>
      <c r="JB362" s="15"/>
      <c r="JC362" s="15"/>
      <c r="JD362" s="15"/>
      <c r="JE362" s="15"/>
      <c r="JF362" s="15"/>
      <c r="JG362" s="15"/>
      <c r="JH362" s="15"/>
      <c r="JI362" s="15"/>
      <c r="JJ362" s="15"/>
      <c r="JK362" s="15"/>
      <c r="JL362" s="15"/>
      <c r="JM362" s="15"/>
      <c r="JN362" s="15"/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  <c r="JY362" s="15"/>
      <c r="JZ362" s="15"/>
      <c r="KA362" s="15"/>
      <c r="KB362" s="15"/>
      <c r="KC362" s="15"/>
      <c r="KD362" s="15"/>
      <c r="KE362" s="15"/>
      <c r="KF362" s="15"/>
      <c r="KG362" s="15"/>
      <c r="KH362" s="15"/>
      <c r="KI362" s="15"/>
      <c r="KJ362" s="15"/>
      <c r="KK362" s="15"/>
      <c r="KL362" s="15"/>
      <c r="KM362" s="15"/>
      <c r="KN362" s="15"/>
      <c r="KO362" s="15"/>
      <c r="KP362" s="15"/>
      <c r="KQ362" s="15"/>
      <c r="KR362" s="15"/>
      <c r="KS362" s="15"/>
      <c r="KT362" s="15"/>
      <c r="KU362" s="15"/>
      <c r="KV362" s="15"/>
      <c r="KW362" s="15"/>
      <c r="KX362" s="15"/>
      <c r="KY362" s="15"/>
      <c r="KZ362" s="15"/>
      <c r="LA362" s="15"/>
      <c r="LB362" s="15"/>
      <c r="LC362" s="15"/>
      <c r="LD362" s="15"/>
      <c r="LE362" s="15"/>
      <c r="LF362" s="15"/>
      <c r="LG362" s="15"/>
      <c r="LH362" s="15"/>
      <c r="LI362" s="15"/>
      <c r="LJ362" s="15"/>
      <c r="LK362" s="15"/>
      <c r="LL362" s="15"/>
      <c r="LM362" s="15"/>
      <c r="LN362" s="15"/>
      <c r="LO362" s="15"/>
      <c r="LP362" s="15"/>
      <c r="LQ362" s="15"/>
      <c r="LR362" s="15"/>
      <c r="LS362" s="15"/>
      <c r="LT362" s="15"/>
      <c r="LU362" s="15"/>
      <c r="LV362" s="15"/>
      <c r="LW362" s="15"/>
      <c r="LX362" s="15"/>
      <c r="LY362" s="15"/>
      <c r="LZ362" s="15"/>
      <c r="MA362" s="15"/>
      <c r="MB362" s="15"/>
      <c r="MC362" s="15"/>
      <c r="MD362" s="15"/>
      <c r="ME362" s="15"/>
      <c r="MF362" s="15"/>
      <c r="MG362" s="15"/>
      <c r="MH362" s="15"/>
      <c r="MI362" s="15"/>
      <c r="MJ362" s="15"/>
      <c r="MK362" s="15"/>
      <c r="ML362" s="15"/>
      <c r="MM362" s="15"/>
      <c r="MN362" s="15"/>
      <c r="MO362" s="15"/>
      <c r="MP362" s="15"/>
      <c r="MQ362" s="15"/>
      <c r="MR362" s="15"/>
      <c r="MS362" s="15"/>
      <c r="MT362" s="15"/>
      <c r="MU362" s="15"/>
      <c r="MV362" s="15"/>
      <c r="MW362" s="15"/>
      <c r="MX362" s="15"/>
      <c r="MY362" s="15"/>
      <c r="MZ362" s="15"/>
      <c r="NA362" s="15"/>
      <c r="NB362" s="15"/>
      <c r="NC362" s="15"/>
      <c r="ND362" s="15"/>
      <c r="NE362" s="15"/>
      <c r="NF362" s="15"/>
      <c r="NG362" s="15"/>
      <c r="NH362" s="15"/>
      <c r="NI362" s="15"/>
      <c r="NJ362" s="15"/>
      <c r="NK362" s="15"/>
      <c r="NL362" s="15"/>
      <c r="NM362" s="15"/>
      <c r="NN362" s="15"/>
      <c r="NO362" s="15"/>
      <c r="NP362" s="15"/>
      <c r="NQ362" s="15"/>
      <c r="NR362" s="15"/>
      <c r="NS362" s="15"/>
      <c r="NT362" s="15"/>
      <c r="NU362" s="15"/>
      <c r="NV362" s="15"/>
      <c r="NW362" s="15"/>
      <c r="NX362" s="15"/>
      <c r="NY362" s="15"/>
      <c r="NZ362" s="15"/>
      <c r="OA362" s="15"/>
      <c r="OB362" s="15"/>
      <c r="OC362" s="15"/>
      <c r="OD362" s="15"/>
      <c r="OE362" s="15"/>
      <c r="OF362" s="15"/>
      <c r="OG362" s="15"/>
      <c r="OH362" s="15"/>
      <c r="OI362" s="15"/>
      <c r="OJ362" s="15"/>
      <c r="OK362" s="15"/>
      <c r="OL362" s="15"/>
      <c r="OM362" s="15"/>
      <c r="ON362" s="15"/>
      <c r="OO362" s="15"/>
      <c r="OP362" s="15"/>
      <c r="OQ362" s="15"/>
      <c r="OR362" s="15"/>
      <c r="OS362" s="15"/>
      <c r="OT362" s="15"/>
      <c r="OU362" s="15"/>
      <c r="OV362" s="15"/>
      <c r="OW362" s="15"/>
      <c r="OX362" s="15"/>
      <c r="OY362" s="15"/>
      <c r="OZ362" s="15"/>
      <c r="PA362" s="15"/>
      <c r="PB362" s="15"/>
      <c r="PC362" s="15"/>
      <c r="PD362" s="15"/>
      <c r="PE362" s="15"/>
      <c r="PF362" s="15"/>
      <c r="PG362" s="15"/>
      <c r="PH362" s="15"/>
      <c r="PI362" s="15"/>
      <c r="PJ362" s="15"/>
      <c r="PK362" s="15"/>
      <c r="PL362" s="15"/>
      <c r="PM362" s="15"/>
      <c r="PN362" s="15"/>
      <c r="PO362" s="15"/>
      <c r="PP362" s="15"/>
      <c r="PQ362" s="15"/>
      <c r="PR362" s="15"/>
      <c r="PS362" s="15"/>
      <c r="PT362" s="15"/>
      <c r="PU362" s="15"/>
      <c r="PV362" s="15"/>
      <c r="PW362" s="15"/>
      <c r="PX362" s="15"/>
      <c r="PY362" s="15"/>
      <c r="PZ362" s="15"/>
      <c r="QA362" s="15"/>
      <c r="QB362" s="15"/>
      <c r="QC362" s="15"/>
      <c r="QD362" s="15"/>
      <c r="QE362" s="15"/>
      <c r="QF362" s="15"/>
      <c r="QG362" s="15"/>
      <c r="QH362" s="15"/>
      <c r="QI362" s="15"/>
      <c r="QJ362" s="15"/>
      <c r="QK362" s="15"/>
      <c r="QL362" s="15"/>
      <c r="QM362" s="15"/>
      <c r="QN362" s="15"/>
      <c r="QO362" s="15"/>
      <c r="QP362" s="15"/>
      <c r="QQ362" s="15"/>
      <c r="QR362" s="15"/>
      <c r="QS362" s="15"/>
      <c r="QT362" s="15"/>
      <c r="QU362" s="15"/>
      <c r="QV362" s="15"/>
      <c r="QW362" s="15"/>
      <c r="QX362" s="15"/>
      <c r="QY362" s="15"/>
      <c r="QZ362" s="15"/>
      <c r="RA362" s="15"/>
      <c r="RB362" s="15"/>
      <c r="RC362" s="15"/>
      <c r="RD362" s="15"/>
      <c r="RE362" s="15"/>
      <c r="RF362" s="15"/>
      <c r="RG362" s="15"/>
      <c r="RH362" s="15"/>
      <c r="RI362" s="15"/>
      <c r="RJ362" s="15"/>
      <c r="RK362" s="15"/>
      <c r="RL362" s="15"/>
      <c r="RM362" s="15"/>
      <c r="RN362" s="15"/>
      <c r="RO362" s="15"/>
      <c r="RP362" s="15"/>
      <c r="RQ362" s="15"/>
      <c r="RR362" s="15"/>
      <c r="RS362" s="15"/>
      <c r="RT362" s="15"/>
      <c r="RU362" s="15"/>
      <c r="RV362" s="15"/>
      <c r="RW362" s="15"/>
      <c r="RX362" s="15"/>
      <c r="RY362" s="15"/>
      <c r="RZ362" s="15"/>
      <c r="SA362" s="15"/>
      <c r="SB362" s="15"/>
      <c r="SC362" s="15"/>
      <c r="SD362" s="15"/>
      <c r="SE362" s="15"/>
      <c r="SF362" s="15"/>
      <c r="SG362" s="15"/>
      <c r="SH362" s="15"/>
      <c r="SI362" s="15"/>
      <c r="SJ362" s="15"/>
      <c r="SK362" s="15"/>
      <c r="SL362" s="15"/>
      <c r="SM362" s="15"/>
      <c r="SN362" s="15"/>
      <c r="SO362" s="15"/>
      <c r="SP362" s="15"/>
      <c r="SQ362" s="15"/>
      <c r="SR362" s="15"/>
      <c r="SS362" s="15"/>
      <c r="ST362" s="15"/>
      <c r="SU362" s="15"/>
      <c r="SV362" s="15"/>
      <c r="SW362" s="15"/>
      <c r="SX362" s="15"/>
      <c r="SY362" s="15"/>
      <c r="SZ362" s="15"/>
      <c r="TA362" s="15"/>
      <c r="TB362" s="15"/>
      <c r="TC362" s="15"/>
      <c r="TD362" s="15"/>
      <c r="TE362" s="15"/>
      <c r="TF362" s="15"/>
      <c r="TG362" s="15"/>
      <c r="TH362" s="15"/>
      <c r="TI362" s="15"/>
      <c r="TJ362" s="15"/>
      <c r="TK362" s="15"/>
      <c r="TL362" s="15"/>
      <c r="TM362" s="15"/>
      <c r="TN362" s="15"/>
      <c r="TO362" s="15"/>
      <c r="TP362" s="15"/>
      <c r="TQ362" s="15"/>
      <c r="TR362" s="15"/>
      <c r="TS362" s="15"/>
      <c r="TT362" s="15"/>
      <c r="TU362" s="15"/>
      <c r="TV362" s="15"/>
      <c r="TW362" s="15"/>
      <c r="TX362" s="15"/>
      <c r="TY362" s="15"/>
      <c r="TZ362" s="15"/>
      <c r="UA362" s="15"/>
      <c r="UB362" s="15"/>
      <c r="UC362" s="15"/>
      <c r="UD362" s="15"/>
      <c r="UE362" s="15"/>
      <c r="UF362" s="15"/>
      <c r="UG362" s="15"/>
      <c r="UH362" s="15"/>
      <c r="UI362" s="15"/>
      <c r="UJ362" s="15"/>
      <c r="UK362" s="15"/>
      <c r="UL362" s="15"/>
      <c r="UM362" s="15"/>
      <c r="UN362" s="15"/>
      <c r="UO362" s="15"/>
      <c r="UP362" s="15"/>
      <c r="UQ362" s="15"/>
      <c r="UR362" s="15"/>
      <c r="US362" s="15"/>
      <c r="UT362" s="15"/>
      <c r="UU362" s="15"/>
      <c r="UV362" s="15"/>
      <c r="UW362" s="15"/>
      <c r="UX362" s="15"/>
      <c r="UY362" s="15"/>
      <c r="UZ362" s="15"/>
      <c r="VA362" s="15"/>
      <c r="VB362" s="15"/>
      <c r="VC362" s="15"/>
      <c r="VD362" s="15"/>
      <c r="VE362" s="15"/>
      <c r="VF362" s="15"/>
      <c r="VG362" s="15"/>
      <c r="VH362" s="15"/>
      <c r="VI362" s="15"/>
      <c r="VJ362" s="15"/>
      <c r="VK362" s="15"/>
      <c r="VL362" s="15"/>
      <c r="VM362" s="15"/>
      <c r="VN362" s="15"/>
      <c r="VO362" s="15"/>
      <c r="VP362" s="15"/>
      <c r="VQ362" s="15"/>
      <c r="VR362" s="15"/>
      <c r="VS362" s="15"/>
      <c r="VT362" s="15"/>
      <c r="VU362" s="15"/>
      <c r="VV362" s="15"/>
      <c r="VW362" s="15"/>
      <c r="VX362" s="15"/>
      <c r="VY362" s="15"/>
      <c r="VZ362" s="15"/>
      <c r="WA362" s="15"/>
      <c r="WB362" s="15"/>
      <c r="WC362" s="15"/>
      <c r="WD362" s="15"/>
      <c r="WE362" s="15"/>
      <c r="WF362" s="15"/>
      <c r="WG362" s="15"/>
      <c r="WH362" s="15"/>
      <c r="WI362" s="15"/>
      <c r="WJ362" s="15"/>
      <c r="WK362" s="15"/>
      <c r="WL362" s="15"/>
      <c r="WM362" s="15"/>
      <c r="WN362" s="15"/>
      <c r="WO362" s="15"/>
      <c r="WP362" s="15"/>
      <c r="WQ362" s="15"/>
      <c r="WR362" s="15"/>
      <c r="WS362" s="15"/>
      <c r="WT362" s="15"/>
      <c r="WU362" s="15"/>
      <c r="WV362" s="15"/>
      <c r="WW362" s="15"/>
      <c r="WX362" s="15"/>
      <c r="WY362" s="15"/>
      <c r="WZ362" s="15"/>
      <c r="XA362" s="15"/>
      <c r="XB362" s="15"/>
      <c r="XC362" s="15"/>
      <c r="XD362" s="15"/>
      <c r="XE362" s="15"/>
      <c r="XF362" s="15"/>
      <c r="XG362" s="15"/>
      <c r="XH362" s="15"/>
      <c r="XI362" s="15"/>
      <c r="XJ362" s="15"/>
      <c r="XK362" s="15"/>
      <c r="XL362" s="15"/>
      <c r="XM362" s="15"/>
      <c r="XN362" s="15"/>
      <c r="XO362" s="15"/>
      <c r="XP362" s="15"/>
      <c r="XQ362" s="15"/>
      <c r="XR362" s="15"/>
      <c r="XS362" s="15"/>
      <c r="XT362" s="15"/>
      <c r="XU362" s="15"/>
      <c r="XV362" s="15"/>
      <c r="XW362" s="15"/>
      <c r="XX362" s="15"/>
      <c r="XY362" s="15"/>
      <c r="XZ362" s="15"/>
      <c r="YA362" s="15"/>
      <c r="YB362" s="15"/>
      <c r="YC362" s="15"/>
      <c r="YD362" s="15"/>
      <c r="YE362" s="15"/>
      <c r="YF362" s="15"/>
      <c r="YG362" s="15"/>
      <c r="YH362" s="15"/>
      <c r="YI362" s="15"/>
      <c r="YJ362" s="15"/>
      <c r="YK362" s="15"/>
      <c r="YL362" s="15"/>
      <c r="YM362" s="15"/>
      <c r="YN362" s="15"/>
      <c r="YO362" s="15"/>
      <c r="YP362" s="15"/>
      <c r="YQ362" s="15"/>
      <c r="YR362" s="15"/>
      <c r="YS362" s="15"/>
      <c r="YT362" s="15"/>
      <c r="YU362" s="15"/>
      <c r="YV362" s="15"/>
      <c r="YW362" s="15"/>
      <c r="YX362" s="15"/>
      <c r="YY362" s="15"/>
      <c r="YZ362" s="15"/>
      <c r="ZA362" s="15"/>
      <c r="ZB362" s="15"/>
      <c r="ZC362" s="15"/>
      <c r="ZD362" s="15"/>
      <c r="ZE362" s="15"/>
      <c r="ZF362" s="15"/>
      <c r="ZG362" s="15"/>
      <c r="ZH362" s="15"/>
      <c r="ZI362" s="15"/>
      <c r="ZJ362" s="15"/>
      <c r="ZK362" s="15"/>
      <c r="ZL362" s="15"/>
      <c r="ZM362" s="15"/>
      <c r="ZN362" s="15"/>
      <c r="ZO362" s="15"/>
      <c r="ZP362" s="15"/>
      <c r="ZQ362" s="15"/>
      <c r="ZR362" s="15"/>
      <c r="ZS362" s="15"/>
      <c r="ZT362" s="15"/>
      <c r="ZU362" s="15"/>
      <c r="ZV362" s="15"/>
      <c r="ZW362" s="15"/>
      <c r="ZX362" s="15"/>
      <c r="ZY362" s="15"/>
      <c r="ZZ362" s="15"/>
      <c r="AAA362" s="15"/>
      <c r="AAB362" s="15"/>
      <c r="AAC362" s="15"/>
      <c r="AAD362" s="15"/>
      <c r="AAE362" s="15"/>
      <c r="AAF362" s="15"/>
      <c r="AAG362" s="15"/>
      <c r="AAH362" s="15"/>
      <c r="AAI362" s="15"/>
      <c r="AAJ362" s="15"/>
      <c r="AAK362" s="15"/>
      <c r="AAL362" s="15"/>
      <c r="AAM362" s="15"/>
      <c r="AAN362" s="15"/>
      <c r="AAO362" s="15"/>
      <c r="AAP362" s="15"/>
      <c r="AAQ362" s="15"/>
      <c r="AAR362" s="15"/>
      <c r="AAS362" s="15"/>
      <c r="AAT362" s="15"/>
      <c r="AAU362" s="15"/>
      <c r="AAV362" s="15"/>
      <c r="AAW362" s="15"/>
      <c r="AAX362" s="15"/>
      <c r="AAY362" s="15"/>
      <c r="AAZ362" s="15"/>
      <c r="ABA362" s="15"/>
      <c r="ABB362" s="15"/>
      <c r="ABC362" s="15"/>
      <c r="ABD362" s="15"/>
      <c r="ABE362" s="15"/>
      <c r="ABF362" s="15"/>
      <c r="ABG362" s="15"/>
      <c r="ABH362" s="15"/>
      <c r="ABI362" s="15"/>
      <c r="ABJ362" s="15"/>
      <c r="ABK362" s="15"/>
      <c r="ABL362" s="15"/>
      <c r="ABM362" s="15"/>
      <c r="ABN362" s="15"/>
      <c r="ABO362" s="15"/>
      <c r="ABP362" s="15"/>
      <c r="ABQ362" s="15"/>
      <c r="ABR362" s="15"/>
      <c r="ABS362" s="15"/>
      <c r="ABT362" s="15"/>
      <c r="ABU362" s="15"/>
      <c r="ABV362" s="15"/>
      <c r="ABW362" s="15"/>
      <c r="ABX362" s="15"/>
      <c r="ABY362" s="15"/>
      <c r="ABZ362" s="15"/>
      <c r="ACA362" s="15"/>
      <c r="ACB362" s="15"/>
      <c r="ACC362" s="15"/>
      <c r="ACD362" s="15"/>
      <c r="ACE362" s="15"/>
      <c r="ACF362" s="15"/>
      <c r="ACG362" s="15"/>
      <c r="ACH362" s="15"/>
      <c r="ACI362" s="15"/>
      <c r="ACJ362" s="15"/>
      <c r="ACK362" s="15"/>
      <c r="ACL362" s="15"/>
      <c r="ACM362" s="15"/>
      <c r="ACN362" s="15"/>
      <c r="ACO362" s="15"/>
      <c r="ACP362" s="15"/>
      <c r="ACQ362" s="15"/>
      <c r="ACR362" s="15"/>
      <c r="ACS362" s="15"/>
      <c r="ACT362" s="15"/>
      <c r="ACU362" s="15"/>
      <c r="ACV362" s="15"/>
      <c r="ACW362" s="15"/>
      <c r="ACX362" s="15"/>
      <c r="ACY362" s="15"/>
      <c r="ACZ362" s="15"/>
      <c r="ADA362" s="15"/>
      <c r="ADB362" s="15"/>
      <c r="ADC362" s="15"/>
      <c r="ADD362" s="15"/>
      <c r="ADE362" s="15"/>
      <c r="ADF362" s="15"/>
      <c r="ADG362" s="15"/>
      <c r="ADH362" s="15"/>
      <c r="ADI362" s="15"/>
      <c r="ADJ362" s="15"/>
      <c r="ADK362" s="15"/>
      <c r="ADL362" s="15"/>
      <c r="ADM362" s="15"/>
      <c r="ADN362" s="15"/>
      <c r="ADO362" s="15"/>
      <c r="ADP362" s="15"/>
      <c r="ADQ362" s="15"/>
      <c r="ADR362" s="15"/>
      <c r="ADS362" s="15"/>
      <c r="ADT362" s="15"/>
      <c r="ADU362" s="15"/>
      <c r="ADV362" s="15"/>
      <c r="ADW362" s="15"/>
      <c r="ADX362" s="15"/>
      <c r="ADY362" s="15"/>
      <c r="ADZ362" s="15"/>
      <c r="AEA362" s="15"/>
      <c r="AEB362" s="15"/>
      <c r="AEC362" s="15"/>
      <c r="AED362" s="15"/>
      <c r="AEE362" s="15"/>
      <c r="AEF362" s="15"/>
      <c r="AEG362" s="15"/>
      <c r="AEH362" s="15"/>
      <c r="AEI362" s="15"/>
      <c r="AEJ362" s="15"/>
      <c r="AEK362" s="15"/>
      <c r="AEL362" s="15"/>
      <c r="AEM362" s="15"/>
      <c r="AEN362" s="15"/>
      <c r="AEO362" s="15"/>
      <c r="AEP362" s="15"/>
      <c r="AEQ362" s="15"/>
      <c r="AER362" s="15"/>
      <c r="AES362" s="15"/>
      <c r="AET362" s="15"/>
      <c r="AEU362" s="15"/>
      <c r="AEV362" s="15"/>
      <c r="AEW362" s="15"/>
      <c r="AEX362" s="15"/>
      <c r="AEY362" s="15"/>
      <c r="AEZ362" s="15"/>
      <c r="AFA362" s="15"/>
      <c r="AFB362" s="15"/>
      <c r="AFC362" s="15"/>
      <c r="AFD362" s="15"/>
      <c r="AFE362" s="15"/>
      <c r="AFF362" s="15"/>
      <c r="AFG362" s="15"/>
      <c r="AFH362" s="15"/>
      <c r="AFI362" s="15"/>
      <c r="AFJ362" s="15"/>
      <c r="AFK362" s="15"/>
      <c r="AFL362" s="15"/>
      <c r="AFM362" s="15"/>
      <c r="AFN362" s="15"/>
      <c r="AFO362" s="15"/>
      <c r="AFP362" s="15"/>
      <c r="AFQ362" s="15"/>
      <c r="AFR362" s="15"/>
      <c r="AFS362" s="15"/>
      <c r="AFT362" s="15"/>
      <c r="AFU362" s="15"/>
      <c r="AFV362" s="15"/>
      <c r="AFW362" s="15"/>
      <c r="AFX362" s="15"/>
      <c r="AFY362" s="15"/>
      <c r="AFZ362" s="15"/>
      <c r="AGA362" s="15"/>
      <c r="AGB362" s="15"/>
      <c r="AGC362" s="15"/>
      <c r="AGD362" s="15"/>
      <c r="AGE362" s="15"/>
      <c r="AGF362" s="15"/>
      <c r="AGG362" s="15"/>
      <c r="AGH362" s="15"/>
      <c r="AGI362" s="15"/>
      <c r="AGJ362" s="15"/>
      <c r="AGK362" s="15"/>
      <c r="AGL362" s="15"/>
      <c r="AGM362" s="15"/>
      <c r="AGN362" s="15"/>
      <c r="AGO362" s="15"/>
      <c r="AGP362" s="15"/>
      <c r="AGQ362" s="15"/>
      <c r="AGR362" s="15"/>
      <c r="AGS362" s="15"/>
      <c r="AGT362" s="15"/>
      <c r="AGU362" s="15"/>
      <c r="AGV362" s="15"/>
      <c r="AGW362" s="15"/>
      <c r="AGX362" s="15"/>
      <c r="AGY362" s="15"/>
      <c r="AGZ362" s="15"/>
      <c r="AHA362" s="15"/>
      <c r="AHB362" s="15"/>
      <c r="AHC362" s="15"/>
      <c r="AHD362" s="15"/>
      <c r="AHE362" s="15"/>
      <c r="AHF362" s="15"/>
      <c r="AHG362" s="15"/>
      <c r="AHH362" s="15"/>
      <c r="AHI362" s="15"/>
      <c r="AHJ362" s="15"/>
      <c r="AHK362" s="15"/>
      <c r="AHL362" s="15"/>
      <c r="AHM362" s="15"/>
      <c r="AHN362" s="15"/>
      <c r="AHO362" s="15"/>
      <c r="AHP362" s="15"/>
      <c r="AHQ362" s="15"/>
      <c r="AHR362" s="15"/>
      <c r="AHS362" s="15"/>
      <c r="AHT362" s="15"/>
      <c r="AHU362" s="15"/>
      <c r="AHV362" s="15"/>
      <c r="AHW362" s="15"/>
      <c r="AHX362" s="15"/>
      <c r="AHY362" s="15"/>
      <c r="AHZ362" s="15"/>
      <c r="AIA362" s="15"/>
      <c r="AIB362" s="15"/>
      <c r="AIC362" s="15"/>
      <c r="AID362" s="15"/>
      <c r="AIE362" s="15"/>
      <c r="AIF362" s="15"/>
      <c r="AIG362" s="15"/>
      <c r="AIH362" s="15"/>
      <c r="AII362" s="15"/>
      <c r="AIJ362" s="15"/>
      <c r="AIK362" s="15"/>
      <c r="AIL362" s="15"/>
      <c r="AIM362" s="15"/>
      <c r="AIN362" s="15"/>
      <c r="AIO362" s="15"/>
      <c r="AIP362" s="15"/>
      <c r="AIQ362" s="15"/>
      <c r="AIR362" s="15"/>
      <c r="AIS362" s="15"/>
      <c r="AIT362" s="15"/>
      <c r="AIU362" s="15"/>
      <c r="AIV362" s="15"/>
      <c r="AIW362" s="15"/>
      <c r="AIX362" s="15"/>
      <c r="AIY362" s="15"/>
      <c r="AIZ362" s="15"/>
      <c r="AJA362" s="15"/>
      <c r="AJB362" s="15"/>
      <c r="AJC362" s="15"/>
      <c r="AJD362" s="15"/>
      <c r="AJE362" s="15"/>
      <c r="AJF362" s="15"/>
      <c r="AJG362" s="15"/>
      <c r="AJH362" s="15"/>
      <c r="AJI362" s="15"/>
      <c r="AJJ362" s="15"/>
      <c r="AJK362" s="15"/>
      <c r="AJL362" s="15"/>
      <c r="AJM362" s="15"/>
      <c r="AJN362" s="15"/>
      <c r="AJO362" s="15"/>
      <c r="AJP362" s="15"/>
      <c r="AJQ362" s="15"/>
      <c r="AJR362" s="15"/>
      <c r="AJS362" s="15"/>
      <c r="AJT362" s="15"/>
      <c r="AJU362" s="15"/>
      <c r="AJV362" s="15"/>
      <c r="AJW362" s="15"/>
      <c r="AJX362" s="15"/>
      <c r="AJY362" s="15"/>
      <c r="AJZ362" s="15"/>
      <c r="AKA362" s="15"/>
      <c r="AKB362" s="15"/>
      <c r="AKC362" s="15"/>
      <c r="AKD362" s="15"/>
      <c r="AKE362" s="15"/>
      <c r="AKF362" s="15"/>
      <c r="AKG362" s="15"/>
      <c r="AKH362" s="15"/>
      <c r="AKI362" s="15"/>
      <c r="AKJ362" s="15"/>
      <c r="AKK362" s="15"/>
      <c r="AKL362" s="15"/>
      <c r="AKM362" s="15"/>
      <c r="AKN362" s="15"/>
      <c r="AKO362" s="15"/>
      <c r="AKP362" s="15"/>
      <c r="AKQ362" s="15"/>
      <c r="AKR362" s="15"/>
      <c r="AKS362" s="15"/>
      <c r="AKT362" s="15"/>
      <c r="AKU362" s="15"/>
      <c r="AKV362" s="15"/>
      <c r="AKW362" s="15"/>
      <c r="AKX362" s="15"/>
      <c r="AKY362" s="15"/>
      <c r="AKZ362" s="15"/>
      <c r="ALA362" s="15"/>
      <c r="ALB362" s="15"/>
      <c r="ALC362" s="15"/>
      <c r="ALD362" s="15"/>
      <c r="ALE362" s="15"/>
      <c r="ALF362" s="15"/>
      <c r="ALG362" s="15"/>
      <c r="ALH362" s="15"/>
      <c r="ALI362" s="15"/>
      <c r="ALJ362" s="15"/>
      <c r="ALK362" s="15"/>
      <c r="ALL362" s="15"/>
      <c r="ALM362" s="15"/>
      <c r="ALN362" s="15"/>
      <c r="ALO362" s="15"/>
      <c r="ALP362" s="15"/>
      <c r="ALQ362" s="15"/>
      <c r="ALR362" s="15"/>
      <c r="ALS362" s="15"/>
      <c r="ALT362" s="15"/>
      <c r="ALU362" s="15"/>
      <c r="ALV362" s="15"/>
      <c r="ALW362" s="15"/>
      <c r="ALX362" s="11"/>
      <c r="ALY362" s="11"/>
      <c r="ALZ362" s="11"/>
      <c r="AMA362" s="11"/>
    </row>
    <row r="363" spans="1:1024" ht="12.75" customHeight="1">
      <c r="A363" s="9" t="s">
        <v>433</v>
      </c>
      <c r="B363" s="9" t="s">
        <v>433</v>
      </c>
      <c r="C363" s="9" t="s">
        <v>191</v>
      </c>
      <c r="D363" s="8"/>
      <c r="E363" s="9" t="s">
        <v>16</v>
      </c>
      <c r="F363" s="8" t="s">
        <v>99</v>
      </c>
      <c r="G363" s="8" t="s">
        <v>192</v>
      </c>
      <c r="H363" s="10">
        <v>0</v>
      </c>
      <c r="I363" s="10">
        <v>0</v>
      </c>
      <c r="J363" s="10">
        <v>3000</v>
      </c>
      <c r="K363" s="34">
        <v>265.2</v>
      </c>
      <c r="L363" s="7">
        <v>0</v>
      </c>
      <c r="M363" s="10">
        <f>L363</f>
        <v>0</v>
      </c>
      <c r="N363" s="10">
        <f>M363</f>
        <v>0</v>
      </c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  <c r="IW363" s="15"/>
      <c r="IX363" s="15"/>
      <c r="IY363" s="15"/>
      <c r="IZ363" s="15"/>
      <c r="JA363" s="15"/>
      <c r="JB363" s="15"/>
      <c r="JC363" s="15"/>
      <c r="JD363" s="15"/>
      <c r="JE363" s="15"/>
      <c r="JF363" s="15"/>
      <c r="JG363" s="15"/>
      <c r="JH363" s="15"/>
      <c r="JI363" s="15"/>
      <c r="JJ363" s="15"/>
      <c r="JK363" s="15"/>
      <c r="JL363" s="15"/>
      <c r="JM363" s="15"/>
      <c r="JN363" s="15"/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5"/>
      <c r="KB363" s="15"/>
      <c r="KC363" s="15"/>
      <c r="KD363" s="15"/>
      <c r="KE363" s="15"/>
      <c r="KF363" s="15"/>
      <c r="KG363" s="15"/>
      <c r="KH363" s="15"/>
      <c r="KI363" s="15"/>
      <c r="KJ363" s="15"/>
      <c r="KK363" s="15"/>
      <c r="KL363" s="15"/>
      <c r="KM363" s="15"/>
      <c r="KN363" s="15"/>
      <c r="KO363" s="15"/>
      <c r="KP363" s="15"/>
      <c r="KQ363" s="15"/>
      <c r="KR363" s="15"/>
      <c r="KS363" s="15"/>
      <c r="KT363" s="15"/>
      <c r="KU363" s="15"/>
      <c r="KV363" s="15"/>
      <c r="KW363" s="15"/>
      <c r="KX363" s="15"/>
      <c r="KY363" s="15"/>
      <c r="KZ363" s="15"/>
      <c r="LA363" s="15"/>
      <c r="LB363" s="15"/>
      <c r="LC363" s="15"/>
      <c r="LD363" s="15"/>
      <c r="LE363" s="15"/>
      <c r="LF363" s="15"/>
      <c r="LG363" s="15"/>
      <c r="LH363" s="15"/>
      <c r="LI363" s="15"/>
      <c r="LJ363" s="15"/>
      <c r="LK363" s="15"/>
      <c r="LL363" s="15"/>
      <c r="LM363" s="15"/>
      <c r="LN363" s="15"/>
      <c r="LO363" s="15"/>
      <c r="LP363" s="15"/>
      <c r="LQ363" s="15"/>
      <c r="LR363" s="15"/>
      <c r="LS363" s="15"/>
      <c r="LT363" s="15"/>
      <c r="LU363" s="15"/>
      <c r="LV363" s="15"/>
      <c r="LW363" s="15"/>
      <c r="LX363" s="15"/>
      <c r="LY363" s="15"/>
      <c r="LZ363" s="15"/>
      <c r="MA363" s="15"/>
      <c r="MB363" s="15"/>
      <c r="MC363" s="15"/>
      <c r="MD363" s="15"/>
      <c r="ME363" s="15"/>
      <c r="MF363" s="15"/>
      <c r="MG363" s="15"/>
      <c r="MH363" s="15"/>
      <c r="MI363" s="15"/>
      <c r="MJ363" s="15"/>
      <c r="MK363" s="15"/>
      <c r="ML363" s="15"/>
      <c r="MM363" s="15"/>
      <c r="MN363" s="15"/>
      <c r="MO363" s="15"/>
      <c r="MP363" s="15"/>
      <c r="MQ363" s="15"/>
      <c r="MR363" s="15"/>
      <c r="MS363" s="15"/>
      <c r="MT363" s="15"/>
      <c r="MU363" s="15"/>
      <c r="MV363" s="15"/>
      <c r="MW363" s="15"/>
      <c r="MX363" s="15"/>
      <c r="MY363" s="15"/>
      <c r="MZ363" s="15"/>
      <c r="NA363" s="15"/>
      <c r="NB363" s="15"/>
      <c r="NC363" s="15"/>
      <c r="ND363" s="15"/>
      <c r="NE363" s="15"/>
      <c r="NF363" s="15"/>
      <c r="NG363" s="15"/>
      <c r="NH363" s="15"/>
      <c r="NI363" s="15"/>
      <c r="NJ363" s="15"/>
      <c r="NK363" s="15"/>
      <c r="NL363" s="15"/>
      <c r="NM363" s="15"/>
      <c r="NN363" s="15"/>
      <c r="NO363" s="15"/>
      <c r="NP363" s="15"/>
      <c r="NQ363" s="15"/>
      <c r="NR363" s="15"/>
      <c r="NS363" s="15"/>
      <c r="NT363" s="15"/>
      <c r="NU363" s="15"/>
      <c r="NV363" s="15"/>
      <c r="NW363" s="15"/>
      <c r="NX363" s="15"/>
      <c r="NY363" s="15"/>
      <c r="NZ363" s="15"/>
      <c r="OA363" s="15"/>
      <c r="OB363" s="15"/>
      <c r="OC363" s="15"/>
      <c r="OD363" s="15"/>
      <c r="OE363" s="15"/>
      <c r="OF363" s="15"/>
      <c r="OG363" s="15"/>
      <c r="OH363" s="15"/>
      <c r="OI363" s="15"/>
      <c r="OJ363" s="15"/>
      <c r="OK363" s="15"/>
      <c r="OL363" s="15"/>
      <c r="OM363" s="15"/>
      <c r="ON363" s="15"/>
      <c r="OO363" s="15"/>
      <c r="OP363" s="15"/>
      <c r="OQ363" s="15"/>
      <c r="OR363" s="15"/>
      <c r="OS363" s="15"/>
      <c r="OT363" s="15"/>
      <c r="OU363" s="15"/>
      <c r="OV363" s="15"/>
      <c r="OW363" s="15"/>
      <c r="OX363" s="15"/>
      <c r="OY363" s="15"/>
      <c r="OZ363" s="15"/>
      <c r="PA363" s="15"/>
      <c r="PB363" s="15"/>
      <c r="PC363" s="15"/>
      <c r="PD363" s="15"/>
      <c r="PE363" s="15"/>
      <c r="PF363" s="15"/>
      <c r="PG363" s="15"/>
      <c r="PH363" s="15"/>
      <c r="PI363" s="15"/>
      <c r="PJ363" s="15"/>
      <c r="PK363" s="15"/>
      <c r="PL363" s="15"/>
      <c r="PM363" s="15"/>
      <c r="PN363" s="15"/>
      <c r="PO363" s="15"/>
      <c r="PP363" s="15"/>
      <c r="PQ363" s="15"/>
      <c r="PR363" s="15"/>
      <c r="PS363" s="15"/>
      <c r="PT363" s="15"/>
      <c r="PU363" s="15"/>
      <c r="PV363" s="15"/>
      <c r="PW363" s="15"/>
      <c r="PX363" s="15"/>
      <c r="PY363" s="15"/>
      <c r="PZ363" s="15"/>
      <c r="QA363" s="15"/>
      <c r="QB363" s="15"/>
      <c r="QC363" s="15"/>
      <c r="QD363" s="15"/>
      <c r="QE363" s="15"/>
      <c r="QF363" s="15"/>
      <c r="QG363" s="15"/>
      <c r="QH363" s="15"/>
      <c r="QI363" s="15"/>
      <c r="QJ363" s="15"/>
      <c r="QK363" s="15"/>
      <c r="QL363" s="15"/>
      <c r="QM363" s="15"/>
      <c r="QN363" s="15"/>
      <c r="QO363" s="15"/>
      <c r="QP363" s="15"/>
      <c r="QQ363" s="15"/>
      <c r="QR363" s="15"/>
      <c r="QS363" s="15"/>
      <c r="QT363" s="15"/>
      <c r="QU363" s="15"/>
      <c r="QV363" s="15"/>
      <c r="QW363" s="15"/>
      <c r="QX363" s="15"/>
      <c r="QY363" s="15"/>
      <c r="QZ363" s="15"/>
      <c r="RA363" s="15"/>
      <c r="RB363" s="15"/>
      <c r="RC363" s="15"/>
      <c r="RD363" s="15"/>
      <c r="RE363" s="15"/>
      <c r="RF363" s="15"/>
      <c r="RG363" s="15"/>
      <c r="RH363" s="15"/>
      <c r="RI363" s="15"/>
      <c r="RJ363" s="15"/>
      <c r="RK363" s="15"/>
      <c r="RL363" s="15"/>
      <c r="RM363" s="15"/>
      <c r="RN363" s="15"/>
      <c r="RO363" s="15"/>
      <c r="RP363" s="15"/>
      <c r="RQ363" s="15"/>
      <c r="RR363" s="15"/>
      <c r="RS363" s="15"/>
      <c r="RT363" s="15"/>
      <c r="RU363" s="15"/>
      <c r="RV363" s="15"/>
      <c r="RW363" s="15"/>
      <c r="RX363" s="15"/>
      <c r="RY363" s="15"/>
      <c r="RZ363" s="15"/>
      <c r="SA363" s="15"/>
      <c r="SB363" s="15"/>
      <c r="SC363" s="15"/>
      <c r="SD363" s="15"/>
      <c r="SE363" s="15"/>
      <c r="SF363" s="15"/>
      <c r="SG363" s="15"/>
      <c r="SH363" s="15"/>
      <c r="SI363" s="15"/>
      <c r="SJ363" s="15"/>
      <c r="SK363" s="15"/>
      <c r="SL363" s="15"/>
      <c r="SM363" s="15"/>
      <c r="SN363" s="15"/>
      <c r="SO363" s="15"/>
      <c r="SP363" s="15"/>
      <c r="SQ363" s="15"/>
      <c r="SR363" s="15"/>
      <c r="SS363" s="15"/>
      <c r="ST363" s="15"/>
      <c r="SU363" s="15"/>
      <c r="SV363" s="15"/>
      <c r="SW363" s="15"/>
      <c r="SX363" s="15"/>
      <c r="SY363" s="15"/>
      <c r="SZ363" s="15"/>
      <c r="TA363" s="15"/>
      <c r="TB363" s="15"/>
      <c r="TC363" s="15"/>
      <c r="TD363" s="15"/>
      <c r="TE363" s="15"/>
      <c r="TF363" s="15"/>
      <c r="TG363" s="15"/>
      <c r="TH363" s="15"/>
      <c r="TI363" s="15"/>
      <c r="TJ363" s="15"/>
      <c r="TK363" s="15"/>
      <c r="TL363" s="15"/>
      <c r="TM363" s="15"/>
      <c r="TN363" s="15"/>
      <c r="TO363" s="15"/>
      <c r="TP363" s="15"/>
      <c r="TQ363" s="15"/>
      <c r="TR363" s="15"/>
      <c r="TS363" s="15"/>
      <c r="TT363" s="15"/>
      <c r="TU363" s="15"/>
      <c r="TV363" s="15"/>
      <c r="TW363" s="15"/>
      <c r="TX363" s="15"/>
      <c r="TY363" s="15"/>
      <c r="TZ363" s="15"/>
      <c r="UA363" s="15"/>
      <c r="UB363" s="15"/>
      <c r="UC363" s="15"/>
      <c r="UD363" s="15"/>
      <c r="UE363" s="15"/>
      <c r="UF363" s="15"/>
      <c r="UG363" s="15"/>
      <c r="UH363" s="15"/>
      <c r="UI363" s="15"/>
      <c r="UJ363" s="15"/>
      <c r="UK363" s="15"/>
      <c r="UL363" s="15"/>
      <c r="UM363" s="15"/>
      <c r="UN363" s="15"/>
      <c r="UO363" s="15"/>
      <c r="UP363" s="15"/>
      <c r="UQ363" s="15"/>
      <c r="UR363" s="15"/>
      <c r="US363" s="15"/>
      <c r="UT363" s="15"/>
      <c r="UU363" s="15"/>
      <c r="UV363" s="15"/>
      <c r="UW363" s="15"/>
      <c r="UX363" s="15"/>
      <c r="UY363" s="15"/>
      <c r="UZ363" s="15"/>
      <c r="VA363" s="15"/>
      <c r="VB363" s="15"/>
      <c r="VC363" s="15"/>
      <c r="VD363" s="15"/>
      <c r="VE363" s="15"/>
      <c r="VF363" s="15"/>
      <c r="VG363" s="15"/>
      <c r="VH363" s="15"/>
      <c r="VI363" s="15"/>
      <c r="VJ363" s="15"/>
      <c r="VK363" s="15"/>
      <c r="VL363" s="15"/>
      <c r="VM363" s="15"/>
      <c r="VN363" s="15"/>
      <c r="VO363" s="15"/>
      <c r="VP363" s="15"/>
      <c r="VQ363" s="15"/>
      <c r="VR363" s="15"/>
      <c r="VS363" s="15"/>
      <c r="VT363" s="15"/>
      <c r="VU363" s="15"/>
      <c r="VV363" s="15"/>
      <c r="VW363" s="15"/>
      <c r="VX363" s="15"/>
      <c r="VY363" s="15"/>
      <c r="VZ363" s="15"/>
      <c r="WA363" s="15"/>
      <c r="WB363" s="15"/>
      <c r="WC363" s="15"/>
      <c r="WD363" s="15"/>
      <c r="WE363" s="15"/>
      <c r="WF363" s="15"/>
      <c r="WG363" s="15"/>
      <c r="WH363" s="15"/>
      <c r="WI363" s="15"/>
      <c r="WJ363" s="15"/>
      <c r="WK363" s="15"/>
      <c r="WL363" s="15"/>
      <c r="WM363" s="15"/>
      <c r="WN363" s="15"/>
      <c r="WO363" s="15"/>
      <c r="WP363" s="15"/>
      <c r="WQ363" s="15"/>
      <c r="WR363" s="15"/>
      <c r="WS363" s="15"/>
      <c r="WT363" s="15"/>
      <c r="WU363" s="15"/>
      <c r="WV363" s="15"/>
      <c r="WW363" s="15"/>
      <c r="WX363" s="15"/>
      <c r="WY363" s="15"/>
      <c r="WZ363" s="15"/>
      <c r="XA363" s="15"/>
      <c r="XB363" s="15"/>
      <c r="XC363" s="15"/>
      <c r="XD363" s="15"/>
      <c r="XE363" s="15"/>
      <c r="XF363" s="15"/>
      <c r="XG363" s="15"/>
      <c r="XH363" s="15"/>
      <c r="XI363" s="15"/>
      <c r="XJ363" s="15"/>
      <c r="XK363" s="15"/>
      <c r="XL363" s="15"/>
      <c r="XM363" s="15"/>
      <c r="XN363" s="15"/>
      <c r="XO363" s="15"/>
      <c r="XP363" s="15"/>
      <c r="XQ363" s="15"/>
      <c r="XR363" s="15"/>
      <c r="XS363" s="15"/>
      <c r="XT363" s="15"/>
      <c r="XU363" s="15"/>
      <c r="XV363" s="15"/>
      <c r="XW363" s="15"/>
      <c r="XX363" s="15"/>
      <c r="XY363" s="15"/>
      <c r="XZ363" s="15"/>
      <c r="YA363" s="15"/>
      <c r="YB363" s="15"/>
      <c r="YC363" s="15"/>
      <c r="YD363" s="15"/>
      <c r="YE363" s="15"/>
      <c r="YF363" s="15"/>
      <c r="YG363" s="15"/>
      <c r="YH363" s="15"/>
      <c r="YI363" s="15"/>
      <c r="YJ363" s="15"/>
      <c r="YK363" s="15"/>
      <c r="YL363" s="15"/>
      <c r="YM363" s="15"/>
      <c r="YN363" s="15"/>
      <c r="YO363" s="15"/>
      <c r="YP363" s="15"/>
      <c r="YQ363" s="15"/>
      <c r="YR363" s="15"/>
      <c r="YS363" s="15"/>
      <c r="YT363" s="15"/>
      <c r="YU363" s="15"/>
      <c r="YV363" s="15"/>
      <c r="YW363" s="15"/>
      <c r="YX363" s="15"/>
      <c r="YY363" s="15"/>
      <c r="YZ363" s="15"/>
      <c r="ZA363" s="15"/>
      <c r="ZB363" s="15"/>
      <c r="ZC363" s="15"/>
      <c r="ZD363" s="15"/>
      <c r="ZE363" s="15"/>
      <c r="ZF363" s="15"/>
      <c r="ZG363" s="15"/>
      <c r="ZH363" s="15"/>
      <c r="ZI363" s="15"/>
      <c r="ZJ363" s="15"/>
      <c r="ZK363" s="15"/>
      <c r="ZL363" s="15"/>
      <c r="ZM363" s="15"/>
      <c r="ZN363" s="15"/>
      <c r="ZO363" s="15"/>
      <c r="ZP363" s="15"/>
      <c r="ZQ363" s="15"/>
      <c r="ZR363" s="15"/>
      <c r="ZS363" s="15"/>
      <c r="ZT363" s="15"/>
      <c r="ZU363" s="15"/>
      <c r="ZV363" s="15"/>
      <c r="ZW363" s="15"/>
      <c r="ZX363" s="15"/>
      <c r="ZY363" s="15"/>
      <c r="ZZ363" s="15"/>
      <c r="AAA363" s="15"/>
      <c r="AAB363" s="15"/>
      <c r="AAC363" s="15"/>
      <c r="AAD363" s="15"/>
      <c r="AAE363" s="15"/>
      <c r="AAF363" s="15"/>
      <c r="AAG363" s="15"/>
      <c r="AAH363" s="15"/>
      <c r="AAI363" s="15"/>
      <c r="AAJ363" s="15"/>
      <c r="AAK363" s="15"/>
      <c r="AAL363" s="15"/>
      <c r="AAM363" s="15"/>
      <c r="AAN363" s="15"/>
      <c r="AAO363" s="15"/>
      <c r="AAP363" s="15"/>
      <c r="AAQ363" s="15"/>
      <c r="AAR363" s="15"/>
      <c r="AAS363" s="15"/>
      <c r="AAT363" s="15"/>
      <c r="AAU363" s="15"/>
      <c r="AAV363" s="15"/>
      <c r="AAW363" s="15"/>
      <c r="AAX363" s="15"/>
      <c r="AAY363" s="15"/>
      <c r="AAZ363" s="15"/>
      <c r="ABA363" s="15"/>
      <c r="ABB363" s="15"/>
      <c r="ABC363" s="15"/>
      <c r="ABD363" s="15"/>
      <c r="ABE363" s="15"/>
      <c r="ABF363" s="15"/>
      <c r="ABG363" s="15"/>
      <c r="ABH363" s="15"/>
      <c r="ABI363" s="15"/>
      <c r="ABJ363" s="15"/>
      <c r="ABK363" s="15"/>
      <c r="ABL363" s="15"/>
      <c r="ABM363" s="15"/>
      <c r="ABN363" s="15"/>
      <c r="ABO363" s="15"/>
      <c r="ABP363" s="15"/>
      <c r="ABQ363" s="15"/>
      <c r="ABR363" s="15"/>
      <c r="ABS363" s="15"/>
      <c r="ABT363" s="15"/>
      <c r="ABU363" s="15"/>
      <c r="ABV363" s="15"/>
      <c r="ABW363" s="15"/>
      <c r="ABX363" s="15"/>
      <c r="ABY363" s="15"/>
      <c r="ABZ363" s="15"/>
      <c r="ACA363" s="15"/>
      <c r="ACB363" s="15"/>
      <c r="ACC363" s="15"/>
      <c r="ACD363" s="15"/>
      <c r="ACE363" s="15"/>
      <c r="ACF363" s="15"/>
      <c r="ACG363" s="15"/>
      <c r="ACH363" s="15"/>
      <c r="ACI363" s="15"/>
      <c r="ACJ363" s="15"/>
      <c r="ACK363" s="15"/>
      <c r="ACL363" s="15"/>
      <c r="ACM363" s="15"/>
      <c r="ACN363" s="15"/>
      <c r="ACO363" s="15"/>
      <c r="ACP363" s="15"/>
      <c r="ACQ363" s="15"/>
      <c r="ACR363" s="15"/>
      <c r="ACS363" s="15"/>
      <c r="ACT363" s="15"/>
      <c r="ACU363" s="15"/>
      <c r="ACV363" s="15"/>
      <c r="ACW363" s="15"/>
      <c r="ACX363" s="15"/>
      <c r="ACY363" s="15"/>
      <c r="ACZ363" s="15"/>
      <c r="ADA363" s="15"/>
      <c r="ADB363" s="15"/>
      <c r="ADC363" s="15"/>
      <c r="ADD363" s="15"/>
      <c r="ADE363" s="15"/>
      <c r="ADF363" s="15"/>
      <c r="ADG363" s="15"/>
      <c r="ADH363" s="15"/>
      <c r="ADI363" s="15"/>
      <c r="ADJ363" s="15"/>
      <c r="ADK363" s="15"/>
      <c r="ADL363" s="15"/>
      <c r="ADM363" s="15"/>
      <c r="ADN363" s="15"/>
      <c r="ADO363" s="15"/>
      <c r="ADP363" s="15"/>
      <c r="ADQ363" s="15"/>
      <c r="ADR363" s="15"/>
      <c r="ADS363" s="15"/>
      <c r="ADT363" s="15"/>
      <c r="ADU363" s="15"/>
      <c r="ADV363" s="15"/>
      <c r="ADW363" s="15"/>
      <c r="ADX363" s="15"/>
      <c r="ADY363" s="15"/>
      <c r="ADZ363" s="15"/>
      <c r="AEA363" s="15"/>
      <c r="AEB363" s="15"/>
      <c r="AEC363" s="15"/>
      <c r="AED363" s="15"/>
      <c r="AEE363" s="15"/>
      <c r="AEF363" s="15"/>
      <c r="AEG363" s="15"/>
      <c r="AEH363" s="15"/>
      <c r="AEI363" s="15"/>
      <c r="AEJ363" s="15"/>
      <c r="AEK363" s="15"/>
      <c r="AEL363" s="15"/>
      <c r="AEM363" s="15"/>
      <c r="AEN363" s="15"/>
      <c r="AEO363" s="15"/>
      <c r="AEP363" s="15"/>
      <c r="AEQ363" s="15"/>
      <c r="AER363" s="15"/>
      <c r="AES363" s="15"/>
      <c r="AET363" s="15"/>
      <c r="AEU363" s="15"/>
      <c r="AEV363" s="15"/>
      <c r="AEW363" s="15"/>
      <c r="AEX363" s="15"/>
      <c r="AEY363" s="15"/>
      <c r="AEZ363" s="15"/>
      <c r="AFA363" s="15"/>
      <c r="AFB363" s="15"/>
      <c r="AFC363" s="15"/>
      <c r="AFD363" s="15"/>
      <c r="AFE363" s="15"/>
      <c r="AFF363" s="15"/>
      <c r="AFG363" s="15"/>
      <c r="AFH363" s="15"/>
      <c r="AFI363" s="15"/>
      <c r="AFJ363" s="15"/>
      <c r="AFK363" s="15"/>
      <c r="AFL363" s="15"/>
      <c r="AFM363" s="15"/>
      <c r="AFN363" s="15"/>
      <c r="AFO363" s="15"/>
      <c r="AFP363" s="15"/>
      <c r="AFQ363" s="15"/>
      <c r="AFR363" s="15"/>
      <c r="AFS363" s="15"/>
      <c r="AFT363" s="15"/>
      <c r="AFU363" s="15"/>
      <c r="AFV363" s="15"/>
      <c r="AFW363" s="15"/>
      <c r="AFX363" s="15"/>
      <c r="AFY363" s="15"/>
      <c r="AFZ363" s="15"/>
      <c r="AGA363" s="15"/>
      <c r="AGB363" s="15"/>
      <c r="AGC363" s="15"/>
      <c r="AGD363" s="15"/>
      <c r="AGE363" s="15"/>
      <c r="AGF363" s="15"/>
      <c r="AGG363" s="15"/>
      <c r="AGH363" s="15"/>
      <c r="AGI363" s="15"/>
      <c r="AGJ363" s="15"/>
      <c r="AGK363" s="15"/>
      <c r="AGL363" s="15"/>
      <c r="AGM363" s="15"/>
      <c r="AGN363" s="15"/>
      <c r="AGO363" s="15"/>
      <c r="AGP363" s="15"/>
      <c r="AGQ363" s="15"/>
      <c r="AGR363" s="15"/>
      <c r="AGS363" s="15"/>
      <c r="AGT363" s="15"/>
      <c r="AGU363" s="15"/>
      <c r="AGV363" s="15"/>
      <c r="AGW363" s="15"/>
      <c r="AGX363" s="15"/>
      <c r="AGY363" s="15"/>
      <c r="AGZ363" s="15"/>
      <c r="AHA363" s="15"/>
      <c r="AHB363" s="15"/>
      <c r="AHC363" s="15"/>
      <c r="AHD363" s="15"/>
      <c r="AHE363" s="15"/>
      <c r="AHF363" s="15"/>
      <c r="AHG363" s="15"/>
      <c r="AHH363" s="15"/>
      <c r="AHI363" s="15"/>
      <c r="AHJ363" s="15"/>
      <c r="AHK363" s="15"/>
      <c r="AHL363" s="15"/>
      <c r="AHM363" s="15"/>
      <c r="AHN363" s="15"/>
      <c r="AHO363" s="15"/>
      <c r="AHP363" s="15"/>
      <c r="AHQ363" s="15"/>
      <c r="AHR363" s="15"/>
      <c r="AHS363" s="15"/>
      <c r="AHT363" s="15"/>
      <c r="AHU363" s="15"/>
      <c r="AHV363" s="15"/>
      <c r="AHW363" s="15"/>
      <c r="AHX363" s="15"/>
      <c r="AHY363" s="15"/>
      <c r="AHZ363" s="15"/>
      <c r="AIA363" s="15"/>
      <c r="AIB363" s="15"/>
      <c r="AIC363" s="15"/>
      <c r="AID363" s="15"/>
      <c r="AIE363" s="15"/>
      <c r="AIF363" s="15"/>
      <c r="AIG363" s="15"/>
      <c r="AIH363" s="15"/>
      <c r="AII363" s="15"/>
      <c r="AIJ363" s="15"/>
      <c r="AIK363" s="15"/>
      <c r="AIL363" s="15"/>
      <c r="AIM363" s="15"/>
      <c r="AIN363" s="15"/>
      <c r="AIO363" s="15"/>
      <c r="AIP363" s="15"/>
      <c r="AIQ363" s="15"/>
      <c r="AIR363" s="15"/>
      <c r="AIS363" s="15"/>
      <c r="AIT363" s="15"/>
      <c r="AIU363" s="15"/>
      <c r="AIV363" s="15"/>
      <c r="AIW363" s="15"/>
      <c r="AIX363" s="15"/>
      <c r="AIY363" s="15"/>
      <c r="AIZ363" s="15"/>
      <c r="AJA363" s="15"/>
      <c r="AJB363" s="15"/>
      <c r="AJC363" s="15"/>
      <c r="AJD363" s="15"/>
      <c r="AJE363" s="15"/>
      <c r="AJF363" s="15"/>
      <c r="AJG363" s="15"/>
      <c r="AJH363" s="15"/>
      <c r="AJI363" s="15"/>
      <c r="AJJ363" s="15"/>
      <c r="AJK363" s="15"/>
      <c r="AJL363" s="15"/>
      <c r="AJM363" s="15"/>
      <c r="AJN363" s="15"/>
      <c r="AJO363" s="15"/>
      <c r="AJP363" s="15"/>
      <c r="AJQ363" s="15"/>
      <c r="AJR363" s="15"/>
      <c r="AJS363" s="15"/>
      <c r="AJT363" s="15"/>
      <c r="AJU363" s="15"/>
      <c r="AJV363" s="15"/>
      <c r="AJW363" s="15"/>
      <c r="AJX363" s="15"/>
      <c r="AJY363" s="15"/>
      <c r="AJZ363" s="15"/>
      <c r="AKA363" s="15"/>
      <c r="AKB363" s="15"/>
      <c r="AKC363" s="15"/>
      <c r="AKD363" s="15"/>
      <c r="AKE363" s="15"/>
      <c r="AKF363" s="15"/>
      <c r="AKG363" s="15"/>
      <c r="AKH363" s="15"/>
      <c r="AKI363" s="15"/>
      <c r="AKJ363" s="15"/>
      <c r="AKK363" s="15"/>
      <c r="AKL363" s="15"/>
      <c r="AKM363" s="15"/>
      <c r="AKN363" s="15"/>
      <c r="AKO363" s="15"/>
      <c r="AKP363" s="15"/>
      <c r="AKQ363" s="15"/>
      <c r="AKR363" s="15"/>
      <c r="AKS363" s="15"/>
      <c r="AKT363" s="15"/>
      <c r="AKU363" s="15"/>
      <c r="AKV363" s="15"/>
      <c r="AKW363" s="15"/>
      <c r="AKX363" s="15"/>
      <c r="AKY363" s="15"/>
      <c r="AKZ363" s="15"/>
      <c r="ALA363" s="15"/>
      <c r="ALB363" s="15"/>
      <c r="ALC363" s="15"/>
      <c r="ALD363" s="15"/>
      <c r="ALE363" s="15"/>
      <c r="ALF363" s="15"/>
      <c r="ALG363" s="15"/>
      <c r="ALH363" s="15"/>
      <c r="ALI363" s="15"/>
      <c r="ALJ363" s="15"/>
      <c r="ALK363" s="15"/>
      <c r="ALL363" s="15"/>
      <c r="ALM363" s="15"/>
      <c r="ALN363" s="15"/>
      <c r="ALO363" s="15"/>
      <c r="ALP363" s="15"/>
      <c r="ALQ363" s="15"/>
      <c r="ALR363" s="15"/>
      <c r="ALS363" s="15"/>
      <c r="ALT363" s="15"/>
      <c r="ALU363" s="15"/>
      <c r="ALV363" s="15"/>
      <c r="ALW363" s="15"/>
      <c r="ALX363" s="11"/>
      <c r="ALY363" s="11"/>
      <c r="ALZ363" s="11"/>
      <c r="AMA363" s="11"/>
    </row>
    <row r="364" spans="1:1024" ht="12.75" customHeight="1">
      <c r="A364" s="9" t="s">
        <v>433</v>
      </c>
      <c r="B364" s="9" t="s">
        <v>433</v>
      </c>
      <c r="C364" s="9" t="s">
        <v>447</v>
      </c>
      <c r="D364" s="8"/>
      <c r="E364" s="9" t="s">
        <v>16</v>
      </c>
      <c r="F364" s="8" t="s">
        <v>99</v>
      </c>
      <c r="G364" s="8" t="s">
        <v>428</v>
      </c>
      <c r="H364" s="10">
        <v>0</v>
      </c>
      <c r="I364" s="10">
        <v>380.8</v>
      </c>
      <c r="J364" s="10">
        <v>0</v>
      </c>
      <c r="K364" s="34">
        <v>2012.64</v>
      </c>
      <c r="L364" s="7">
        <v>20000</v>
      </c>
      <c r="M364" s="10">
        <v>30000</v>
      </c>
      <c r="N364" s="10">
        <v>30000</v>
      </c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  <c r="IW364" s="15"/>
      <c r="IX364" s="15"/>
      <c r="IY364" s="15"/>
      <c r="IZ364" s="15"/>
      <c r="JA364" s="15"/>
      <c r="JB364" s="15"/>
      <c r="JC364" s="15"/>
      <c r="JD364" s="15"/>
      <c r="JE364" s="15"/>
      <c r="JF364" s="15"/>
      <c r="JG364" s="15"/>
      <c r="JH364" s="15"/>
      <c r="JI364" s="15"/>
      <c r="JJ364" s="15"/>
      <c r="JK364" s="15"/>
      <c r="JL364" s="15"/>
      <c r="JM364" s="15"/>
      <c r="JN364" s="15"/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  <c r="JY364" s="15"/>
      <c r="JZ364" s="15"/>
      <c r="KA364" s="15"/>
      <c r="KB364" s="15"/>
      <c r="KC364" s="15"/>
      <c r="KD364" s="15"/>
      <c r="KE364" s="15"/>
      <c r="KF364" s="15"/>
      <c r="KG364" s="15"/>
      <c r="KH364" s="15"/>
      <c r="KI364" s="15"/>
      <c r="KJ364" s="15"/>
      <c r="KK364" s="15"/>
      <c r="KL364" s="15"/>
      <c r="KM364" s="15"/>
      <c r="KN364" s="15"/>
      <c r="KO364" s="15"/>
      <c r="KP364" s="15"/>
      <c r="KQ364" s="15"/>
      <c r="KR364" s="15"/>
      <c r="KS364" s="15"/>
      <c r="KT364" s="15"/>
      <c r="KU364" s="15"/>
      <c r="KV364" s="15"/>
      <c r="KW364" s="15"/>
      <c r="KX364" s="15"/>
      <c r="KY364" s="15"/>
      <c r="KZ364" s="15"/>
      <c r="LA364" s="15"/>
      <c r="LB364" s="15"/>
      <c r="LC364" s="15"/>
      <c r="LD364" s="15"/>
      <c r="LE364" s="15"/>
      <c r="LF364" s="15"/>
      <c r="LG364" s="15"/>
      <c r="LH364" s="15"/>
      <c r="LI364" s="15"/>
      <c r="LJ364" s="15"/>
      <c r="LK364" s="15"/>
      <c r="LL364" s="15"/>
      <c r="LM364" s="15"/>
      <c r="LN364" s="15"/>
      <c r="LO364" s="15"/>
      <c r="LP364" s="15"/>
      <c r="LQ364" s="15"/>
      <c r="LR364" s="15"/>
      <c r="LS364" s="15"/>
      <c r="LT364" s="15"/>
      <c r="LU364" s="15"/>
      <c r="LV364" s="15"/>
      <c r="LW364" s="15"/>
      <c r="LX364" s="15"/>
      <c r="LY364" s="15"/>
      <c r="LZ364" s="15"/>
      <c r="MA364" s="15"/>
      <c r="MB364" s="15"/>
      <c r="MC364" s="15"/>
      <c r="MD364" s="15"/>
      <c r="ME364" s="15"/>
      <c r="MF364" s="15"/>
      <c r="MG364" s="15"/>
      <c r="MH364" s="15"/>
      <c r="MI364" s="15"/>
      <c r="MJ364" s="15"/>
      <c r="MK364" s="15"/>
      <c r="ML364" s="15"/>
      <c r="MM364" s="15"/>
      <c r="MN364" s="15"/>
      <c r="MO364" s="15"/>
      <c r="MP364" s="15"/>
      <c r="MQ364" s="15"/>
      <c r="MR364" s="15"/>
      <c r="MS364" s="15"/>
      <c r="MT364" s="15"/>
      <c r="MU364" s="15"/>
      <c r="MV364" s="15"/>
      <c r="MW364" s="15"/>
      <c r="MX364" s="15"/>
      <c r="MY364" s="15"/>
      <c r="MZ364" s="15"/>
      <c r="NA364" s="15"/>
      <c r="NB364" s="15"/>
      <c r="NC364" s="15"/>
      <c r="ND364" s="15"/>
      <c r="NE364" s="15"/>
      <c r="NF364" s="15"/>
      <c r="NG364" s="15"/>
      <c r="NH364" s="15"/>
      <c r="NI364" s="15"/>
      <c r="NJ364" s="15"/>
      <c r="NK364" s="15"/>
      <c r="NL364" s="15"/>
      <c r="NM364" s="15"/>
      <c r="NN364" s="15"/>
      <c r="NO364" s="15"/>
      <c r="NP364" s="15"/>
      <c r="NQ364" s="15"/>
      <c r="NR364" s="15"/>
      <c r="NS364" s="15"/>
      <c r="NT364" s="15"/>
      <c r="NU364" s="15"/>
      <c r="NV364" s="15"/>
      <c r="NW364" s="15"/>
      <c r="NX364" s="15"/>
      <c r="NY364" s="15"/>
      <c r="NZ364" s="15"/>
      <c r="OA364" s="15"/>
      <c r="OB364" s="15"/>
      <c r="OC364" s="15"/>
      <c r="OD364" s="15"/>
      <c r="OE364" s="15"/>
      <c r="OF364" s="15"/>
      <c r="OG364" s="15"/>
      <c r="OH364" s="15"/>
      <c r="OI364" s="15"/>
      <c r="OJ364" s="15"/>
      <c r="OK364" s="15"/>
      <c r="OL364" s="15"/>
      <c r="OM364" s="15"/>
      <c r="ON364" s="15"/>
      <c r="OO364" s="15"/>
      <c r="OP364" s="15"/>
      <c r="OQ364" s="15"/>
      <c r="OR364" s="15"/>
      <c r="OS364" s="15"/>
      <c r="OT364" s="15"/>
      <c r="OU364" s="15"/>
      <c r="OV364" s="15"/>
      <c r="OW364" s="15"/>
      <c r="OX364" s="15"/>
      <c r="OY364" s="15"/>
      <c r="OZ364" s="15"/>
      <c r="PA364" s="15"/>
      <c r="PB364" s="15"/>
      <c r="PC364" s="15"/>
      <c r="PD364" s="15"/>
      <c r="PE364" s="15"/>
      <c r="PF364" s="15"/>
      <c r="PG364" s="15"/>
      <c r="PH364" s="15"/>
      <c r="PI364" s="15"/>
      <c r="PJ364" s="15"/>
      <c r="PK364" s="15"/>
      <c r="PL364" s="15"/>
      <c r="PM364" s="15"/>
      <c r="PN364" s="15"/>
      <c r="PO364" s="15"/>
      <c r="PP364" s="15"/>
      <c r="PQ364" s="15"/>
      <c r="PR364" s="15"/>
      <c r="PS364" s="15"/>
      <c r="PT364" s="15"/>
      <c r="PU364" s="15"/>
      <c r="PV364" s="15"/>
      <c r="PW364" s="15"/>
      <c r="PX364" s="15"/>
      <c r="PY364" s="15"/>
      <c r="PZ364" s="15"/>
      <c r="QA364" s="15"/>
      <c r="QB364" s="15"/>
      <c r="QC364" s="15"/>
      <c r="QD364" s="15"/>
      <c r="QE364" s="15"/>
      <c r="QF364" s="15"/>
      <c r="QG364" s="15"/>
      <c r="QH364" s="15"/>
      <c r="QI364" s="15"/>
      <c r="QJ364" s="15"/>
      <c r="QK364" s="15"/>
      <c r="QL364" s="15"/>
      <c r="QM364" s="15"/>
      <c r="QN364" s="15"/>
      <c r="QO364" s="15"/>
      <c r="QP364" s="15"/>
      <c r="QQ364" s="15"/>
      <c r="QR364" s="15"/>
      <c r="QS364" s="15"/>
      <c r="QT364" s="15"/>
      <c r="QU364" s="15"/>
      <c r="QV364" s="15"/>
      <c r="QW364" s="15"/>
      <c r="QX364" s="15"/>
      <c r="QY364" s="15"/>
      <c r="QZ364" s="15"/>
      <c r="RA364" s="15"/>
      <c r="RB364" s="15"/>
      <c r="RC364" s="15"/>
      <c r="RD364" s="15"/>
      <c r="RE364" s="15"/>
      <c r="RF364" s="15"/>
      <c r="RG364" s="15"/>
      <c r="RH364" s="15"/>
      <c r="RI364" s="15"/>
      <c r="RJ364" s="15"/>
      <c r="RK364" s="15"/>
      <c r="RL364" s="15"/>
      <c r="RM364" s="15"/>
      <c r="RN364" s="15"/>
      <c r="RO364" s="15"/>
      <c r="RP364" s="15"/>
      <c r="RQ364" s="15"/>
      <c r="RR364" s="15"/>
      <c r="RS364" s="15"/>
      <c r="RT364" s="15"/>
      <c r="RU364" s="15"/>
      <c r="RV364" s="15"/>
      <c r="RW364" s="15"/>
      <c r="RX364" s="15"/>
      <c r="RY364" s="15"/>
      <c r="RZ364" s="15"/>
      <c r="SA364" s="15"/>
      <c r="SB364" s="15"/>
      <c r="SC364" s="15"/>
      <c r="SD364" s="15"/>
      <c r="SE364" s="15"/>
      <c r="SF364" s="15"/>
      <c r="SG364" s="15"/>
      <c r="SH364" s="15"/>
      <c r="SI364" s="15"/>
      <c r="SJ364" s="15"/>
      <c r="SK364" s="15"/>
      <c r="SL364" s="15"/>
      <c r="SM364" s="15"/>
      <c r="SN364" s="15"/>
      <c r="SO364" s="15"/>
      <c r="SP364" s="15"/>
      <c r="SQ364" s="15"/>
      <c r="SR364" s="15"/>
      <c r="SS364" s="15"/>
      <c r="ST364" s="15"/>
      <c r="SU364" s="15"/>
      <c r="SV364" s="15"/>
      <c r="SW364" s="15"/>
      <c r="SX364" s="15"/>
      <c r="SY364" s="15"/>
      <c r="SZ364" s="15"/>
      <c r="TA364" s="15"/>
      <c r="TB364" s="15"/>
      <c r="TC364" s="15"/>
      <c r="TD364" s="15"/>
      <c r="TE364" s="15"/>
      <c r="TF364" s="15"/>
      <c r="TG364" s="15"/>
      <c r="TH364" s="15"/>
      <c r="TI364" s="15"/>
      <c r="TJ364" s="15"/>
      <c r="TK364" s="15"/>
      <c r="TL364" s="15"/>
      <c r="TM364" s="15"/>
      <c r="TN364" s="15"/>
      <c r="TO364" s="15"/>
      <c r="TP364" s="15"/>
      <c r="TQ364" s="15"/>
      <c r="TR364" s="15"/>
      <c r="TS364" s="15"/>
      <c r="TT364" s="15"/>
      <c r="TU364" s="15"/>
      <c r="TV364" s="15"/>
      <c r="TW364" s="15"/>
      <c r="TX364" s="15"/>
      <c r="TY364" s="15"/>
      <c r="TZ364" s="15"/>
      <c r="UA364" s="15"/>
      <c r="UB364" s="15"/>
      <c r="UC364" s="15"/>
      <c r="UD364" s="15"/>
      <c r="UE364" s="15"/>
      <c r="UF364" s="15"/>
      <c r="UG364" s="15"/>
      <c r="UH364" s="15"/>
      <c r="UI364" s="15"/>
      <c r="UJ364" s="15"/>
      <c r="UK364" s="15"/>
      <c r="UL364" s="15"/>
      <c r="UM364" s="15"/>
      <c r="UN364" s="15"/>
      <c r="UO364" s="15"/>
      <c r="UP364" s="15"/>
      <c r="UQ364" s="15"/>
      <c r="UR364" s="15"/>
      <c r="US364" s="15"/>
      <c r="UT364" s="15"/>
      <c r="UU364" s="15"/>
      <c r="UV364" s="15"/>
      <c r="UW364" s="15"/>
      <c r="UX364" s="15"/>
      <c r="UY364" s="15"/>
      <c r="UZ364" s="15"/>
      <c r="VA364" s="15"/>
      <c r="VB364" s="15"/>
      <c r="VC364" s="15"/>
      <c r="VD364" s="15"/>
      <c r="VE364" s="15"/>
      <c r="VF364" s="15"/>
      <c r="VG364" s="15"/>
      <c r="VH364" s="15"/>
      <c r="VI364" s="15"/>
      <c r="VJ364" s="15"/>
      <c r="VK364" s="15"/>
      <c r="VL364" s="15"/>
      <c r="VM364" s="15"/>
      <c r="VN364" s="15"/>
      <c r="VO364" s="15"/>
      <c r="VP364" s="15"/>
      <c r="VQ364" s="15"/>
      <c r="VR364" s="15"/>
      <c r="VS364" s="15"/>
      <c r="VT364" s="15"/>
      <c r="VU364" s="15"/>
      <c r="VV364" s="15"/>
      <c r="VW364" s="15"/>
      <c r="VX364" s="15"/>
      <c r="VY364" s="15"/>
      <c r="VZ364" s="15"/>
      <c r="WA364" s="15"/>
      <c r="WB364" s="15"/>
      <c r="WC364" s="15"/>
      <c r="WD364" s="15"/>
      <c r="WE364" s="15"/>
      <c r="WF364" s="15"/>
      <c r="WG364" s="15"/>
      <c r="WH364" s="15"/>
      <c r="WI364" s="15"/>
      <c r="WJ364" s="15"/>
      <c r="WK364" s="15"/>
      <c r="WL364" s="15"/>
      <c r="WM364" s="15"/>
      <c r="WN364" s="15"/>
      <c r="WO364" s="15"/>
      <c r="WP364" s="15"/>
      <c r="WQ364" s="15"/>
      <c r="WR364" s="15"/>
      <c r="WS364" s="15"/>
      <c r="WT364" s="15"/>
      <c r="WU364" s="15"/>
      <c r="WV364" s="15"/>
      <c r="WW364" s="15"/>
      <c r="WX364" s="15"/>
      <c r="WY364" s="15"/>
      <c r="WZ364" s="15"/>
      <c r="XA364" s="15"/>
      <c r="XB364" s="15"/>
      <c r="XC364" s="15"/>
      <c r="XD364" s="15"/>
      <c r="XE364" s="15"/>
      <c r="XF364" s="15"/>
      <c r="XG364" s="15"/>
      <c r="XH364" s="15"/>
      <c r="XI364" s="15"/>
      <c r="XJ364" s="15"/>
      <c r="XK364" s="15"/>
      <c r="XL364" s="15"/>
      <c r="XM364" s="15"/>
      <c r="XN364" s="15"/>
      <c r="XO364" s="15"/>
      <c r="XP364" s="15"/>
      <c r="XQ364" s="15"/>
      <c r="XR364" s="15"/>
      <c r="XS364" s="15"/>
      <c r="XT364" s="15"/>
      <c r="XU364" s="15"/>
      <c r="XV364" s="15"/>
      <c r="XW364" s="15"/>
      <c r="XX364" s="15"/>
      <c r="XY364" s="15"/>
      <c r="XZ364" s="15"/>
      <c r="YA364" s="15"/>
      <c r="YB364" s="15"/>
      <c r="YC364" s="15"/>
      <c r="YD364" s="15"/>
      <c r="YE364" s="15"/>
      <c r="YF364" s="15"/>
      <c r="YG364" s="15"/>
      <c r="YH364" s="15"/>
      <c r="YI364" s="15"/>
      <c r="YJ364" s="15"/>
      <c r="YK364" s="15"/>
      <c r="YL364" s="15"/>
      <c r="YM364" s="15"/>
      <c r="YN364" s="15"/>
      <c r="YO364" s="15"/>
      <c r="YP364" s="15"/>
      <c r="YQ364" s="15"/>
      <c r="YR364" s="15"/>
      <c r="YS364" s="15"/>
      <c r="YT364" s="15"/>
      <c r="YU364" s="15"/>
      <c r="YV364" s="15"/>
      <c r="YW364" s="15"/>
      <c r="YX364" s="15"/>
      <c r="YY364" s="15"/>
      <c r="YZ364" s="15"/>
      <c r="ZA364" s="15"/>
      <c r="ZB364" s="15"/>
      <c r="ZC364" s="15"/>
      <c r="ZD364" s="15"/>
      <c r="ZE364" s="15"/>
      <c r="ZF364" s="15"/>
      <c r="ZG364" s="15"/>
      <c r="ZH364" s="15"/>
      <c r="ZI364" s="15"/>
      <c r="ZJ364" s="15"/>
      <c r="ZK364" s="15"/>
      <c r="ZL364" s="15"/>
      <c r="ZM364" s="15"/>
      <c r="ZN364" s="15"/>
      <c r="ZO364" s="15"/>
      <c r="ZP364" s="15"/>
      <c r="ZQ364" s="15"/>
      <c r="ZR364" s="15"/>
      <c r="ZS364" s="15"/>
      <c r="ZT364" s="15"/>
      <c r="ZU364" s="15"/>
      <c r="ZV364" s="15"/>
      <c r="ZW364" s="15"/>
      <c r="ZX364" s="15"/>
      <c r="ZY364" s="15"/>
      <c r="ZZ364" s="15"/>
      <c r="AAA364" s="15"/>
      <c r="AAB364" s="15"/>
      <c r="AAC364" s="15"/>
      <c r="AAD364" s="15"/>
      <c r="AAE364" s="15"/>
      <c r="AAF364" s="15"/>
      <c r="AAG364" s="15"/>
      <c r="AAH364" s="15"/>
      <c r="AAI364" s="15"/>
      <c r="AAJ364" s="15"/>
      <c r="AAK364" s="15"/>
      <c r="AAL364" s="15"/>
      <c r="AAM364" s="15"/>
      <c r="AAN364" s="15"/>
      <c r="AAO364" s="15"/>
      <c r="AAP364" s="15"/>
      <c r="AAQ364" s="15"/>
      <c r="AAR364" s="15"/>
      <c r="AAS364" s="15"/>
      <c r="AAT364" s="15"/>
      <c r="AAU364" s="15"/>
      <c r="AAV364" s="15"/>
      <c r="AAW364" s="15"/>
      <c r="AAX364" s="15"/>
      <c r="AAY364" s="15"/>
      <c r="AAZ364" s="15"/>
      <c r="ABA364" s="15"/>
      <c r="ABB364" s="15"/>
      <c r="ABC364" s="15"/>
      <c r="ABD364" s="15"/>
      <c r="ABE364" s="15"/>
      <c r="ABF364" s="15"/>
      <c r="ABG364" s="15"/>
      <c r="ABH364" s="15"/>
      <c r="ABI364" s="15"/>
      <c r="ABJ364" s="15"/>
      <c r="ABK364" s="15"/>
      <c r="ABL364" s="15"/>
      <c r="ABM364" s="15"/>
      <c r="ABN364" s="15"/>
      <c r="ABO364" s="15"/>
      <c r="ABP364" s="15"/>
      <c r="ABQ364" s="15"/>
      <c r="ABR364" s="15"/>
      <c r="ABS364" s="15"/>
      <c r="ABT364" s="15"/>
      <c r="ABU364" s="15"/>
      <c r="ABV364" s="15"/>
      <c r="ABW364" s="15"/>
      <c r="ABX364" s="15"/>
      <c r="ABY364" s="15"/>
      <c r="ABZ364" s="15"/>
      <c r="ACA364" s="15"/>
      <c r="ACB364" s="15"/>
      <c r="ACC364" s="15"/>
      <c r="ACD364" s="15"/>
      <c r="ACE364" s="15"/>
      <c r="ACF364" s="15"/>
      <c r="ACG364" s="15"/>
      <c r="ACH364" s="15"/>
      <c r="ACI364" s="15"/>
      <c r="ACJ364" s="15"/>
      <c r="ACK364" s="15"/>
      <c r="ACL364" s="15"/>
      <c r="ACM364" s="15"/>
      <c r="ACN364" s="15"/>
      <c r="ACO364" s="15"/>
      <c r="ACP364" s="15"/>
      <c r="ACQ364" s="15"/>
      <c r="ACR364" s="15"/>
      <c r="ACS364" s="15"/>
      <c r="ACT364" s="15"/>
      <c r="ACU364" s="15"/>
      <c r="ACV364" s="15"/>
      <c r="ACW364" s="15"/>
      <c r="ACX364" s="15"/>
      <c r="ACY364" s="15"/>
      <c r="ACZ364" s="15"/>
      <c r="ADA364" s="15"/>
      <c r="ADB364" s="15"/>
      <c r="ADC364" s="15"/>
      <c r="ADD364" s="15"/>
      <c r="ADE364" s="15"/>
      <c r="ADF364" s="15"/>
      <c r="ADG364" s="15"/>
      <c r="ADH364" s="15"/>
      <c r="ADI364" s="15"/>
      <c r="ADJ364" s="15"/>
      <c r="ADK364" s="15"/>
      <c r="ADL364" s="15"/>
      <c r="ADM364" s="15"/>
      <c r="ADN364" s="15"/>
      <c r="ADO364" s="15"/>
      <c r="ADP364" s="15"/>
      <c r="ADQ364" s="15"/>
      <c r="ADR364" s="15"/>
      <c r="ADS364" s="15"/>
      <c r="ADT364" s="15"/>
      <c r="ADU364" s="15"/>
      <c r="ADV364" s="15"/>
      <c r="ADW364" s="15"/>
      <c r="ADX364" s="15"/>
      <c r="ADY364" s="15"/>
      <c r="ADZ364" s="15"/>
      <c r="AEA364" s="15"/>
      <c r="AEB364" s="15"/>
      <c r="AEC364" s="15"/>
      <c r="AED364" s="15"/>
      <c r="AEE364" s="15"/>
      <c r="AEF364" s="15"/>
      <c r="AEG364" s="15"/>
      <c r="AEH364" s="15"/>
      <c r="AEI364" s="15"/>
      <c r="AEJ364" s="15"/>
      <c r="AEK364" s="15"/>
      <c r="AEL364" s="15"/>
      <c r="AEM364" s="15"/>
      <c r="AEN364" s="15"/>
      <c r="AEO364" s="15"/>
      <c r="AEP364" s="15"/>
      <c r="AEQ364" s="15"/>
      <c r="AER364" s="15"/>
      <c r="AES364" s="15"/>
      <c r="AET364" s="15"/>
      <c r="AEU364" s="15"/>
      <c r="AEV364" s="15"/>
      <c r="AEW364" s="15"/>
      <c r="AEX364" s="15"/>
      <c r="AEY364" s="15"/>
      <c r="AEZ364" s="15"/>
      <c r="AFA364" s="15"/>
      <c r="AFB364" s="15"/>
      <c r="AFC364" s="15"/>
      <c r="AFD364" s="15"/>
      <c r="AFE364" s="15"/>
      <c r="AFF364" s="15"/>
      <c r="AFG364" s="15"/>
      <c r="AFH364" s="15"/>
      <c r="AFI364" s="15"/>
      <c r="AFJ364" s="15"/>
      <c r="AFK364" s="15"/>
      <c r="AFL364" s="15"/>
      <c r="AFM364" s="15"/>
      <c r="AFN364" s="15"/>
      <c r="AFO364" s="15"/>
      <c r="AFP364" s="15"/>
      <c r="AFQ364" s="15"/>
      <c r="AFR364" s="15"/>
      <c r="AFS364" s="15"/>
      <c r="AFT364" s="15"/>
      <c r="AFU364" s="15"/>
      <c r="AFV364" s="15"/>
      <c r="AFW364" s="15"/>
      <c r="AFX364" s="15"/>
      <c r="AFY364" s="15"/>
      <c r="AFZ364" s="15"/>
      <c r="AGA364" s="15"/>
      <c r="AGB364" s="15"/>
      <c r="AGC364" s="15"/>
      <c r="AGD364" s="15"/>
      <c r="AGE364" s="15"/>
      <c r="AGF364" s="15"/>
      <c r="AGG364" s="15"/>
      <c r="AGH364" s="15"/>
      <c r="AGI364" s="15"/>
      <c r="AGJ364" s="15"/>
      <c r="AGK364" s="15"/>
      <c r="AGL364" s="15"/>
      <c r="AGM364" s="15"/>
      <c r="AGN364" s="15"/>
      <c r="AGO364" s="15"/>
      <c r="AGP364" s="15"/>
      <c r="AGQ364" s="15"/>
      <c r="AGR364" s="15"/>
      <c r="AGS364" s="15"/>
      <c r="AGT364" s="15"/>
      <c r="AGU364" s="15"/>
      <c r="AGV364" s="15"/>
      <c r="AGW364" s="15"/>
      <c r="AGX364" s="15"/>
      <c r="AGY364" s="15"/>
      <c r="AGZ364" s="15"/>
      <c r="AHA364" s="15"/>
      <c r="AHB364" s="15"/>
      <c r="AHC364" s="15"/>
      <c r="AHD364" s="15"/>
      <c r="AHE364" s="15"/>
      <c r="AHF364" s="15"/>
      <c r="AHG364" s="15"/>
      <c r="AHH364" s="15"/>
      <c r="AHI364" s="15"/>
      <c r="AHJ364" s="15"/>
      <c r="AHK364" s="15"/>
      <c r="AHL364" s="15"/>
      <c r="AHM364" s="15"/>
      <c r="AHN364" s="15"/>
      <c r="AHO364" s="15"/>
      <c r="AHP364" s="15"/>
      <c r="AHQ364" s="15"/>
      <c r="AHR364" s="15"/>
      <c r="AHS364" s="15"/>
      <c r="AHT364" s="15"/>
      <c r="AHU364" s="15"/>
      <c r="AHV364" s="15"/>
      <c r="AHW364" s="15"/>
      <c r="AHX364" s="15"/>
      <c r="AHY364" s="15"/>
      <c r="AHZ364" s="15"/>
      <c r="AIA364" s="15"/>
      <c r="AIB364" s="15"/>
      <c r="AIC364" s="15"/>
      <c r="AID364" s="15"/>
      <c r="AIE364" s="15"/>
      <c r="AIF364" s="15"/>
      <c r="AIG364" s="15"/>
      <c r="AIH364" s="15"/>
      <c r="AII364" s="15"/>
      <c r="AIJ364" s="15"/>
      <c r="AIK364" s="15"/>
      <c r="AIL364" s="15"/>
      <c r="AIM364" s="15"/>
      <c r="AIN364" s="15"/>
      <c r="AIO364" s="15"/>
      <c r="AIP364" s="15"/>
      <c r="AIQ364" s="15"/>
      <c r="AIR364" s="15"/>
      <c r="AIS364" s="15"/>
      <c r="AIT364" s="15"/>
      <c r="AIU364" s="15"/>
      <c r="AIV364" s="15"/>
      <c r="AIW364" s="15"/>
      <c r="AIX364" s="15"/>
      <c r="AIY364" s="15"/>
      <c r="AIZ364" s="15"/>
      <c r="AJA364" s="15"/>
      <c r="AJB364" s="15"/>
      <c r="AJC364" s="15"/>
      <c r="AJD364" s="15"/>
      <c r="AJE364" s="15"/>
      <c r="AJF364" s="15"/>
      <c r="AJG364" s="15"/>
      <c r="AJH364" s="15"/>
      <c r="AJI364" s="15"/>
      <c r="AJJ364" s="15"/>
      <c r="AJK364" s="15"/>
      <c r="AJL364" s="15"/>
      <c r="AJM364" s="15"/>
      <c r="AJN364" s="15"/>
      <c r="AJO364" s="15"/>
      <c r="AJP364" s="15"/>
      <c r="AJQ364" s="15"/>
      <c r="AJR364" s="15"/>
      <c r="AJS364" s="15"/>
      <c r="AJT364" s="15"/>
      <c r="AJU364" s="15"/>
      <c r="AJV364" s="15"/>
      <c r="AJW364" s="15"/>
      <c r="AJX364" s="15"/>
      <c r="AJY364" s="15"/>
      <c r="AJZ364" s="15"/>
      <c r="AKA364" s="15"/>
      <c r="AKB364" s="15"/>
      <c r="AKC364" s="15"/>
      <c r="AKD364" s="15"/>
      <c r="AKE364" s="15"/>
      <c r="AKF364" s="15"/>
      <c r="AKG364" s="15"/>
      <c r="AKH364" s="15"/>
      <c r="AKI364" s="15"/>
      <c r="AKJ364" s="15"/>
      <c r="AKK364" s="15"/>
      <c r="AKL364" s="15"/>
      <c r="AKM364" s="15"/>
      <c r="AKN364" s="15"/>
      <c r="AKO364" s="15"/>
      <c r="AKP364" s="15"/>
      <c r="AKQ364" s="15"/>
      <c r="AKR364" s="15"/>
      <c r="AKS364" s="15"/>
      <c r="AKT364" s="15"/>
      <c r="AKU364" s="15"/>
      <c r="AKV364" s="15"/>
      <c r="AKW364" s="15"/>
      <c r="AKX364" s="15"/>
      <c r="AKY364" s="15"/>
      <c r="AKZ364" s="15"/>
      <c r="ALA364" s="15"/>
      <c r="ALB364" s="15"/>
      <c r="ALC364" s="15"/>
      <c r="ALD364" s="15"/>
      <c r="ALE364" s="15"/>
      <c r="ALF364" s="15"/>
      <c r="ALG364" s="15"/>
      <c r="ALH364" s="15"/>
      <c r="ALI364" s="15"/>
      <c r="ALJ364" s="15"/>
      <c r="ALK364" s="15"/>
      <c r="ALL364" s="15"/>
      <c r="ALM364" s="15"/>
      <c r="ALN364" s="15"/>
      <c r="ALO364" s="15"/>
      <c r="ALP364" s="15"/>
      <c r="ALQ364" s="15"/>
      <c r="ALR364" s="15"/>
      <c r="ALS364" s="15"/>
      <c r="ALT364" s="15"/>
      <c r="ALU364" s="15"/>
      <c r="ALV364" s="15"/>
      <c r="ALW364" s="15"/>
      <c r="ALX364" s="11"/>
      <c r="ALY364" s="11"/>
      <c r="ALZ364" s="11"/>
      <c r="AMA364" s="11"/>
      <c r="AMB364" s="11"/>
      <c r="AMC364" s="11"/>
      <c r="AMD364" s="11"/>
      <c r="AME364" s="11"/>
      <c r="AMF364" s="11"/>
      <c r="AMG364" s="11"/>
      <c r="AMH364" s="11"/>
      <c r="AMI364" s="11"/>
      <c r="AMJ364" s="11"/>
    </row>
    <row r="365" spans="1:1024" s="11" customFormat="1" ht="12.75" customHeight="1">
      <c r="A365" s="9" t="s">
        <v>433</v>
      </c>
      <c r="B365" s="9" t="s">
        <v>433</v>
      </c>
      <c r="C365" s="9" t="s">
        <v>448</v>
      </c>
      <c r="D365" s="8"/>
      <c r="E365" s="9" t="s">
        <v>16</v>
      </c>
      <c r="F365" s="8" t="s">
        <v>99</v>
      </c>
      <c r="G365" s="8" t="s">
        <v>449</v>
      </c>
      <c r="H365" s="10">
        <v>0</v>
      </c>
      <c r="I365" s="10">
        <v>0</v>
      </c>
      <c r="J365" s="10">
        <v>5000</v>
      </c>
      <c r="K365" s="10">
        <v>0</v>
      </c>
      <c r="L365" s="7">
        <v>10000</v>
      </c>
      <c r="M365" s="10">
        <v>0</v>
      </c>
      <c r="N365" s="10">
        <f>M365</f>
        <v>0</v>
      </c>
    </row>
    <row r="366" spans="1:1024" ht="12.75" customHeight="1">
      <c r="A366" s="12" t="s">
        <v>450</v>
      </c>
      <c r="B366" s="12"/>
      <c r="C366" s="12"/>
      <c r="D366" s="12"/>
      <c r="E366" s="13" t="s">
        <v>31</v>
      </c>
      <c r="F366" s="13"/>
      <c r="G366" s="12" t="s">
        <v>451</v>
      </c>
      <c r="H366" s="14">
        <f t="shared" ref="H366:N366" si="58">SUM(H363:H365)</f>
        <v>0</v>
      </c>
      <c r="I366" s="14">
        <f t="shared" si="58"/>
        <v>380.8</v>
      </c>
      <c r="J366" s="14">
        <f t="shared" si="58"/>
        <v>8000</v>
      </c>
      <c r="K366" s="14">
        <f t="shared" si="58"/>
        <v>2277.84</v>
      </c>
      <c r="L366" s="3">
        <f t="shared" si="58"/>
        <v>30000</v>
      </c>
      <c r="M366" s="14">
        <f t="shared" si="58"/>
        <v>30000</v>
      </c>
      <c r="N366" s="14">
        <f t="shared" si="58"/>
        <v>30000</v>
      </c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  <c r="IW366" s="15"/>
      <c r="IX366" s="15"/>
      <c r="IY366" s="15"/>
      <c r="IZ366" s="15"/>
      <c r="JA366" s="15"/>
      <c r="JB366" s="15"/>
      <c r="JC366" s="15"/>
      <c r="JD366" s="15"/>
      <c r="JE366" s="15"/>
      <c r="JF366" s="15"/>
      <c r="JG366" s="15"/>
      <c r="JH366" s="15"/>
      <c r="JI366" s="15"/>
      <c r="JJ366" s="15"/>
      <c r="JK366" s="15"/>
      <c r="JL366" s="15"/>
      <c r="JM366" s="15"/>
      <c r="JN366" s="15"/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5"/>
      <c r="KB366" s="15"/>
      <c r="KC366" s="15"/>
      <c r="KD366" s="15"/>
      <c r="KE366" s="15"/>
      <c r="KF366" s="15"/>
      <c r="KG366" s="15"/>
      <c r="KH366" s="15"/>
      <c r="KI366" s="15"/>
      <c r="KJ366" s="15"/>
      <c r="KK366" s="15"/>
      <c r="KL366" s="15"/>
      <c r="KM366" s="15"/>
      <c r="KN366" s="15"/>
      <c r="KO366" s="15"/>
      <c r="KP366" s="15"/>
      <c r="KQ366" s="15"/>
      <c r="KR366" s="15"/>
      <c r="KS366" s="15"/>
      <c r="KT366" s="15"/>
      <c r="KU366" s="15"/>
      <c r="KV366" s="15"/>
      <c r="KW366" s="15"/>
      <c r="KX366" s="15"/>
      <c r="KY366" s="15"/>
      <c r="KZ366" s="15"/>
      <c r="LA366" s="15"/>
      <c r="LB366" s="15"/>
      <c r="LC366" s="15"/>
      <c r="LD366" s="15"/>
      <c r="LE366" s="15"/>
      <c r="LF366" s="15"/>
      <c r="LG366" s="15"/>
      <c r="LH366" s="15"/>
      <c r="LI366" s="15"/>
      <c r="LJ366" s="15"/>
      <c r="LK366" s="15"/>
      <c r="LL366" s="15"/>
      <c r="LM366" s="15"/>
      <c r="LN366" s="15"/>
      <c r="LO366" s="15"/>
      <c r="LP366" s="15"/>
      <c r="LQ366" s="15"/>
      <c r="LR366" s="15"/>
      <c r="LS366" s="15"/>
      <c r="LT366" s="15"/>
      <c r="LU366" s="15"/>
      <c r="LV366" s="15"/>
      <c r="LW366" s="15"/>
      <c r="LX366" s="15"/>
      <c r="LY366" s="15"/>
      <c r="LZ366" s="15"/>
      <c r="MA366" s="15"/>
      <c r="MB366" s="15"/>
      <c r="MC366" s="15"/>
      <c r="MD366" s="15"/>
      <c r="ME366" s="15"/>
      <c r="MF366" s="15"/>
      <c r="MG366" s="15"/>
      <c r="MH366" s="15"/>
      <c r="MI366" s="15"/>
      <c r="MJ366" s="15"/>
      <c r="MK366" s="15"/>
      <c r="ML366" s="15"/>
      <c r="MM366" s="15"/>
      <c r="MN366" s="15"/>
      <c r="MO366" s="15"/>
      <c r="MP366" s="15"/>
      <c r="MQ366" s="15"/>
      <c r="MR366" s="15"/>
      <c r="MS366" s="15"/>
      <c r="MT366" s="15"/>
      <c r="MU366" s="15"/>
      <c r="MV366" s="15"/>
      <c r="MW366" s="15"/>
      <c r="MX366" s="15"/>
      <c r="MY366" s="15"/>
      <c r="MZ366" s="15"/>
      <c r="NA366" s="15"/>
      <c r="NB366" s="15"/>
      <c r="NC366" s="15"/>
      <c r="ND366" s="15"/>
      <c r="NE366" s="15"/>
      <c r="NF366" s="15"/>
      <c r="NG366" s="15"/>
      <c r="NH366" s="15"/>
      <c r="NI366" s="15"/>
      <c r="NJ366" s="15"/>
      <c r="NK366" s="15"/>
      <c r="NL366" s="15"/>
      <c r="NM366" s="15"/>
      <c r="NN366" s="15"/>
      <c r="NO366" s="15"/>
      <c r="NP366" s="15"/>
      <c r="NQ366" s="15"/>
      <c r="NR366" s="15"/>
      <c r="NS366" s="15"/>
      <c r="NT366" s="15"/>
      <c r="NU366" s="15"/>
      <c r="NV366" s="15"/>
      <c r="NW366" s="15"/>
      <c r="NX366" s="15"/>
      <c r="NY366" s="15"/>
      <c r="NZ366" s="15"/>
      <c r="OA366" s="15"/>
      <c r="OB366" s="15"/>
      <c r="OC366" s="15"/>
      <c r="OD366" s="15"/>
      <c r="OE366" s="15"/>
      <c r="OF366" s="15"/>
      <c r="OG366" s="15"/>
      <c r="OH366" s="15"/>
      <c r="OI366" s="15"/>
      <c r="OJ366" s="15"/>
      <c r="OK366" s="15"/>
      <c r="OL366" s="15"/>
      <c r="OM366" s="15"/>
      <c r="ON366" s="15"/>
      <c r="OO366" s="15"/>
      <c r="OP366" s="15"/>
      <c r="OQ366" s="15"/>
      <c r="OR366" s="15"/>
      <c r="OS366" s="15"/>
      <c r="OT366" s="15"/>
      <c r="OU366" s="15"/>
      <c r="OV366" s="15"/>
      <c r="OW366" s="15"/>
      <c r="OX366" s="15"/>
      <c r="OY366" s="15"/>
      <c r="OZ366" s="15"/>
      <c r="PA366" s="15"/>
      <c r="PB366" s="15"/>
      <c r="PC366" s="15"/>
      <c r="PD366" s="15"/>
      <c r="PE366" s="15"/>
      <c r="PF366" s="15"/>
      <c r="PG366" s="15"/>
      <c r="PH366" s="15"/>
      <c r="PI366" s="15"/>
      <c r="PJ366" s="15"/>
      <c r="PK366" s="15"/>
      <c r="PL366" s="15"/>
      <c r="PM366" s="15"/>
      <c r="PN366" s="15"/>
      <c r="PO366" s="15"/>
      <c r="PP366" s="15"/>
      <c r="PQ366" s="15"/>
      <c r="PR366" s="15"/>
      <c r="PS366" s="15"/>
      <c r="PT366" s="15"/>
      <c r="PU366" s="15"/>
      <c r="PV366" s="15"/>
      <c r="PW366" s="15"/>
      <c r="PX366" s="15"/>
      <c r="PY366" s="15"/>
      <c r="PZ366" s="15"/>
      <c r="QA366" s="15"/>
      <c r="QB366" s="15"/>
      <c r="QC366" s="15"/>
      <c r="QD366" s="15"/>
      <c r="QE366" s="15"/>
      <c r="QF366" s="15"/>
      <c r="QG366" s="15"/>
      <c r="QH366" s="15"/>
      <c r="QI366" s="15"/>
      <c r="QJ366" s="15"/>
      <c r="QK366" s="15"/>
      <c r="QL366" s="15"/>
      <c r="QM366" s="15"/>
      <c r="QN366" s="15"/>
      <c r="QO366" s="15"/>
      <c r="QP366" s="15"/>
      <c r="QQ366" s="15"/>
      <c r="QR366" s="15"/>
      <c r="QS366" s="15"/>
      <c r="QT366" s="15"/>
      <c r="QU366" s="15"/>
      <c r="QV366" s="15"/>
      <c r="QW366" s="15"/>
      <c r="QX366" s="15"/>
      <c r="QY366" s="15"/>
      <c r="QZ366" s="15"/>
      <c r="RA366" s="15"/>
      <c r="RB366" s="15"/>
      <c r="RC366" s="15"/>
      <c r="RD366" s="15"/>
      <c r="RE366" s="15"/>
      <c r="RF366" s="15"/>
      <c r="RG366" s="15"/>
      <c r="RH366" s="15"/>
      <c r="RI366" s="15"/>
      <c r="RJ366" s="15"/>
      <c r="RK366" s="15"/>
      <c r="RL366" s="15"/>
      <c r="RM366" s="15"/>
      <c r="RN366" s="15"/>
      <c r="RO366" s="15"/>
      <c r="RP366" s="15"/>
      <c r="RQ366" s="15"/>
      <c r="RR366" s="15"/>
      <c r="RS366" s="15"/>
      <c r="RT366" s="15"/>
      <c r="RU366" s="15"/>
      <c r="RV366" s="15"/>
      <c r="RW366" s="15"/>
      <c r="RX366" s="15"/>
      <c r="RY366" s="15"/>
      <c r="RZ366" s="15"/>
      <c r="SA366" s="15"/>
      <c r="SB366" s="15"/>
      <c r="SC366" s="15"/>
      <c r="SD366" s="15"/>
      <c r="SE366" s="15"/>
      <c r="SF366" s="15"/>
      <c r="SG366" s="15"/>
      <c r="SH366" s="15"/>
      <c r="SI366" s="15"/>
      <c r="SJ366" s="15"/>
      <c r="SK366" s="15"/>
      <c r="SL366" s="15"/>
      <c r="SM366" s="15"/>
      <c r="SN366" s="15"/>
      <c r="SO366" s="15"/>
      <c r="SP366" s="15"/>
      <c r="SQ366" s="15"/>
      <c r="SR366" s="15"/>
      <c r="SS366" s="15"/>
      <c r="ST366" s="15"/>
      <c r="SU366" s="15"/>
      <c r="SV366" s="15"/>
      <c r="SW366" s="15"/>
      <c r="SX366" s="15"/>
      <c r="SY366" s="15"/>
      <c r="SZ366" s="15"/>
      <c r="TA366" s="15"/>
      <c r="TB366" s="15"/>
      <c r="TC366" s="15"/>
      <c r="TD366" s="15"/>
      <c r="TE366" s="15"/>
      <c r="TF366" s="15"/>
      <c r="TG366" s="15"/>
      <c r="TH366" s="15"/>
      <c r="TI366" s="15"/>
      <c r="TJ366" s="15"/>
      <c r="TK366" s="15"/>
      <c r="TL366" s="15"/>
      <c r="TM366" s="15"/>
      <c r="TN366" s="15"/>
      <c r="TO366" s="15"/>
      <c r="TP366" s="15"/>
      <c r="TQ366" s="15"/>
      <c r="TR366" s="15"/>
      <c r="TS366" s="15"/>
      <c r="TT366" s="15"/>
      <c r="TU366" s="15"/>
      <c r="TV366" s="15"/>
      <c r="TW366" s="15"/>
      <c r="TX366" s="15"/>
      <c r="TY366" s="15"/>
      <c r="TZ366" s="15"/>
      <c r="UA366" s="15"/>
      <c r="UB366" s="15"/>
      <c r="UC366" s="15"/>
      <c r="UD366" s="15"/>
      <c r="UE366" s="15"/>
      <c r="UF366" s="15"/>
      <c r="UG366" s="15"/>
      <c r="UH366" s="15"/>
      <c r="UI366" s="15"/>
      <c r="UJ366" s="15"/>
      <c r="UK366" s="15"/>
      <c r="UL366" s="15"/>
      <c r="UM366" s="15"/>
      <c r="UN366" s="15"/>
      <c r="UO366" s="15"/>
      <c r="UP366" s="15"/>
      <c r="UQ366" s="15"/>
      <c r="UR366" s="15"/>
      <c r="US366" s="15"/>
      <c r="UT366" s="15"/>
      <c r="UU366" s="15"/>
      <c r="UV366" s="15"/>
      <c r="UW366" s="15"/>
      <c r="UX366" s="15"/>
      <c r="UY366" s="15"/>
      <c r="UZ366" s="15"/>
      <c r="VA366" s="15"/>
      <c r="VB366" s="15"/>
      <c r="VC366" s="15"/>
      <c r="VD366" s="15"/>
      <c r="VE366" s="15"/>
      <c r="VF366" s="15"/>
      <c r="VG366" s="15"/>
      <c r="VH366" s="15"/>
      <c r="VI366" s="15"/>
      <c r="VJ366" s="15"/>
      <c r="VK366" s="15"/>
      <c r="VL366" s="15"/>
      <c r="VM366" s="15"/>
      <c r="VN366" s="15"/>
      <c r="VO366" s="15"/>
      <c r="VP366" s="15"/>
      <c r="VQ366" s="15"/>
      <c r="VR366" s="15"/>
      <c r="VS366" s="15"/>
      <c r="VT366" s="15"/>
      <c r="VU366" s="15"/>
      <c r="VV366" s="15"/>
      <c r="VW366" s="15"/>
      <c r="VX366" s="15"/>
      <c r="VY366" s="15"/>
      <c r="VZ366" s="15"/>
      <c r="WA366" s="15"/>
      <c r="WB366" s="15"/>
      <c r="WC366" s="15"/>
      <c r="WD366" s="15"/>
      <c r="WE366" s="15"/>
      <c r="WF366" s="15"/>
      <c r="WG366" s="15"/>
      <c r="WH366" s="15"/>
      <c r="WI366" s="15"/>
      <c r="WJ366" s="15"/>
      <c r="WK366" s="15"/>
      <c r="WL366" s="15"/>
      <c r="WM366" s="15"/>
      <c r="WN366" s="15"/>
      <c r="WO366" s="15"/>
      <c r="WP366" s="15"/>
      <c r="WQ366" s="15"/>
      <c r="WR366" s="15"/>
      <c r="WS366" s="15"/>
      <c r="WT366" s="15"/>
      <c r="WU366" s="15"/>
      <c r="WV366" s="15"/>
      <c r="WW366" s="15"/>
      <c r="WX366" s="15"/>
      <c r="WY366" s="15"/>
      <c r="WZ366" s="15"/>
      <c r="XA366" s="15"/>
      <c r="XB366" s="15"/>
      <c r="XC366" s="15"/>
      <c r="XD366" s="15"/>
      <c r="XE366" s="15"/>
      <c r="XF366" s="15"/>
      <c r="XG366" s="15"/>
      <c r="XH366" s="15"/>
      <c r="XI366" s="15"/>
      <c r="XJ366" s="15"/>
      <c r="XK366" s="15"/>
      <c r="XL366" s="15"/>
      <c r="XM366" s="15"/>
      <c r="XN366" s="15"/>
      <c r="XO366" s="15"/>
      <c r="XP366" s="15"/>
      <c r="XQ366" s="15"/>
      <c r="XR366" s="15"/>
      <c r="XS366" s="15"/>
      <c r="XT366" s="15"/>
      <c r="XU366" s="15"/>
      <c r="XV366" s="15"/>
      <c r="XW366" s="15"/>
      <c r="XX366" s="15"/>
      <c r="XY366" s="15"/>
      <c r="XZ366" s="15"/>
      <c r="YA366" s="15"/>
      <c r="YB366" s="15"/>
      <c r="YC366" s="15"/>
      <c r="YD366" s="15"/>
      <c r="YE366" s="15"/>
      <c r="YF366" s="15"/>
      <c r="YG366" s="15"/>
      <c r="YH366" s="15"/>
      <c r="YI366" s="15"/>
      <c r="YJ366" s="15"/>
      <c r="YK366" s="15"/>
      <c r="YL366" s="15"/>
      <c r="YM366" s="15"/>
      <c r="YN366" s="15"/>
      <c r="YO366" s="15"/>
      <c r="YP366" s="15"/>
      <c r="YQ366" s="15"/>
      <c r="YR366" s="15"/>
      <c r="YS366" s="15"/>
      <c r="YT366" s="15"/>
      <c r="YU366" s="15"/>
      <c r="YV366" s="15"/>
      <c r="YW366" s="15"/>
      <c r="YX366" s="15"/>
      <c r="YY366" s="15"/>
      <c r="YZ366" s="15"/>
      <c r="ZA366" s="15"/>
      <c r="ZB366" s="15"/>
      <c r="ZC366" s="15"/>
      <c r="ZD366" s="15"/>
      <c r="ZE366" s="15"/>
      <c r="ZF366" s="15"/>
      <c r="ZG366" s="15"/>
      <c r="ZH366" s="15"/>
      <c r="ZI366" s="15"/>
      <c r="ZJ366" s="15"/>
      <c r="ZK366" s="15"/>
      <c r="ZL366" s="15"/>
      <c r="ZM366" s="15"/>
      <c r="ZN366" s="15"/>
      <c r="ZO366" s="15"/>
      <c r="ZP366" s="15"/>
      <c r="ZQ366" s="15"/>
      <c r="ZR366" s="15"/>
      <c r="ZS366" s="15"/>
      <c r="ZT366" s="15"/>
      <c r="ZU366" s="15"/>
      <c r="ZV366" s="15"/>
      <c r="ZW366" s="15"/>
      <c r="ZX366" s="15"/>
      <c r="ZY366" s="15"/>
      <c r="ZZ366" s="15"/>
      <c r="AAA366" s="15"/>
      <c r="AAB366" s="15"/>
      <c r="AAC366" s="15"/>
      <c r="AAD366" s="15"/>
      <c r="AAE366" s="15"/>
      <c r="AAF366" s="15"/>
      <c r="AAG366" s="15"/>
      <c r="AAH366" s="15"/>
      <c r="AAI366" s="15"/>
      <c r="AAJ366" s="15"/>
      <c r="AAK366" s="15"/>
      <c r="AAL366" s="15"/>
      <c r="AAM366" s="15"/>
      <c r="AAN366" s="15"/>
      <c r="AAO366" s="15"/>
      <c r="AAP366" s="15"/>
      <c r="AAQ366" s="15"/>
      <c r="AAR366" s="15"/>
      <c r="AAS366" s="15"/>
      <c r="AAT366" s="15"/>
      <c r="AAU366" s="15"/>
      <c r="AAV366" s="15"/>
      <c r="AAW366" s="15"/>
      <c r="AAX366" s="15"/>
      <c r="AAY366" s="15"/>
      <c r="AAZ366" s="15"/>
      <c r="ABA366" s="15"/>
      <c r="ABB366" s="15"/>
      <c r="ABC366" s="15"/>
      <c r="ABD366" s="15"/>
      <c r="ABE366" s="15"/>
      <c r="ABF366" s="15"/>
      <c r="ABG366" s="15"/>
      <c r="ABH366" s="15"/>
      <c r="ABI366" s="15"/>
      <c r="ABJ366" s="15"/>
      <c r="ABK366" s="15"/>
      <c r="ABL366" s="15"/>
      <c r="ABM366" s="15"/>
      <c r="ABN366" s="15"/>
      <c r="ABO366" s="15"/>
      <c r="ABP366" s="15"/>
      <c r="ABQ366" s="15"/>
      <c r="ABR366" s="15"/>
      <c r="ABS366" s="15"/>
      <c r="ABT366" s="15"/>
      <c r="ABU366" s="15"/>
      <c r="ABV366" s="15"/>
      <c r="ABW366" s="15"/>
      <c r="ABX366" s="15"/>
      <c r="ABY366" s="15"/>
      <c r="ABZ366" s="15"/>
      <c r="ACA366" s="15"/>
      <c r="ACB366" s="15"/>
      <c r="ACC366" s="15"/>
      <c r="ACD366" s="15"/>
      <c r="ACE366" s="15"/>
      <c r="ACF366" s="15"/>
      <c r="ACG366" s="15"/>
      <c r="ACH366" s="15"/>
      <c r="ACI366" s="15"/>
      <c r="ACJ366" s="15"/>
      <c r="ACK366" s="15"/>
      <c r="ACL366" s="15"/>
      <c r="ACM366" s="15"/>
      <c r="ACN366" s="15"/>
      <c r="ACO366" s="15"/>
      <c r="ACP366" s="15"/>
      <c r="ACQ366" s="15"/>
      <c r="ACR366" s="15"/>
      <c r="ACS366" s="15"/>
      <c r="ACT366" s="15"/>
      <c r="ACU366" s="15"/>
      <c r="ACV366" s="15"/>
      <c r="ACW366" s="15"/>
      <c r="ACX366" s="15"/>
      <c r="ACY366" s="15"/>
      <c r="ACZ366" s="15"/>
      <c r="ADA366" s="15"/>
      <c r="ADB366" s="15"/>
      <c r="ADC366" s="15"/>
      <c r="ADD366" s="15"/>
      <c r="ADE366" s="15"/>
      <c r="ADF366" s="15"/>
      <c r="ADG366" s="15"/>
      <c r="ADH366" s="15"/>
      <c r="ADI366" s="15"/>
      <c r="ADJ366" s="15"/>
      <c r="ADK366" s="15"/>
      <c r="ADL366" s="15"/>
      <c r="ADM366" s="15"/>
      <c r="ADN366" s="15"/>
      <c r="ADO366" s="15"/>
      <c r="ADP366" s="15"/>
      <c r="ADQ366" s="15"/>
      <c r="ADR366" s="15"/>
      <c r="ADS366" s="15"/>
      <c r="ADT366" s="15"/>
      <c r="ADU366" s="15"/>
      <c r="ADV366" s="15"/>
      <c r="ADW366" s="15"/>
      <c r="ADX366" s="15"/>
      <c r="ADY366" s="15"/>
      <c r="ADZ366" s="15"/>
      <c r="AEA366" s="15"/>
      <c r="AEB366" s="15"/>
      <c r="AEC366" s="15"/>
      <c r="AED366" s="15"/>
      <c r="AEE366" s="15"/>
      <c r="AEF366" s="15"/>
      <c r="AEG366" s="15"/>
      <c r="AEH366" s="15"/>
      <c r="AEI366" s="15"/>
      <c r="AEJ366" s="15"/>
      <c r="AEK366" s="15"/>
      <c r="AEL366" s="15"/>
      <c r="AEM366" s="15"/>
      <c r="AEN366" s="15"/>
      <c r="AEO366" s="15"/>
      <c r="AEP366" s="15"/>
      <c r="AEQ366" s="15"/>
      <c r="AER366" s="15"/>
      <c r="AES366" s="15"/>
      <c r="AET366" s="15"/>
      <c r="AEU366" s="15"/>
      <c r="AEV366" s="15"/>
      <c r="AEW366" s="15"/>
      <c r="AEX366" s="15"/>
      <c r="AEY366" s="15"/>
      <c r="AEZ366" s="15"/>
      <c r="AFA366" s="15"/>
      <c r="AFB366" s="15"/>
      <c r="AFC366" s="15"/>
      <c r="AFD366" s="15"/>
      <c r="AFE366" s="15"/>
      <c r="AFF366" s="15"/>
      <c r="AFG366" s="15"/>
      <c r="AFH366" s="15"/>
      <c r="AFI366" s="15"/>
      <c r="AFJ366" s="15"/>
      <c r="AFK366" s="15"/>
      <c r="AFL366" s="15"/>
      <c r="AFM366" s="15"/>
      <c r="AFN366" s="15"/>
      <c r="AFO366" s="15"/>
      <c r="AFP366" s="15"/>
      <c r="AFQ366" s="15"/>
      <c r="AFR366" s="15"/>
      <c r="AFS366" s="15"/>
      <c r="AFT366" s="15"/>
      <c r="AFU366" s="15"/>
      <c r="AFV366" s="15"/>
      <c r="AFW366" s="15"/>
      <c r="AFX366" s="15"/>
      <c r="AFY366" s="15"/>
      <c r="AFZ366" s="15"/>
      <c r="AGA366" s="15"/>
      <c r="AGB366" s="15"/>
      <c r="AGC366" s="15"/>
      <c r="AGD366" s="15"/>
      <c r="AGE366" s="15"/>
      <c r="AGF366" s="15"/>
      <c r="AGG366" s="15"/>
      <c r="AGH366" s="15"/>
      <c r="AGI366" s="15"/>
      <c r="AGJ366" s="15"/>
      <c r="AGK366" s="15"/>
      <c r="AGL366" s="15"/>
      <c r="AGM366" s="15"/>
      <c r="AGN366" s="15"/>
      <c r="AGO366" s="15"/>
      <c r="AGP366" s="15"/>
      <c r="AGQ366" s="15"/>
      <c r="AGR366" s="15"/>
      <c r="AGS366" s="15"/>
      <c r="AGT366" s="15"/>
      <c r="AGU366" s="15"/>
      <c r="AGV366" s="15"/>
      <c r="AGW366" s="15"/>
      <c r="AGX366" s="15"/>
      <c r="AGY366" s="15"/>
      <c r="AGZ366" s="15"/>
      <c r="AHA366" s="15"/>
      <c r="AHB366" s="15"/>
      <c r="AHC366" s="15"/>
      <c r="AHD366" s="15"/>
      <c r="AHE366" s="15"/>
      <c r="AHF366" s="15"/>
      <c r="AHG366" s="15"/>
      <c r="AHH366" s="15"/>
      <c r="AHI366" s="15"/>
      <c r="AHJ366" s="15"/>
      <c r="AHK366" s="15"/>
      <c r="AHL366" s="15"/>
      <c r="AHM366" s="15"/>
      <c r="AHN366" s="15"/>
      <c r="AHO366" s="15"/>
      <c r="AHP366" s="15"/>
      <c r="AHQ366" s="15"/>
      <c r="AHR366" s="15"/>
      <c r="AHS366" s="15"/>
      <c r="AHT366" s="15"/>
      <c r="AHU366" s="15"/>
      <c r="AHV366" s="15"/>
      <c r="AHW366" s="15"/>
      <c r="AHX366" s="15"/>
      <c r="AHY366" s="15"/>
      <c r="AHZ366" s="15"/>
      <c r="AIA366" s="15"/>
      <c r="AIB366" s="15"/>
      <c r="AIC366" s="15"/>
      <c r="AID366" s="15"/>
      <c r="AIE366" s="15"/>
      <c r="AIF366" s="15"/>
      <c r="AIG366" s="15"/>
      <c r="AIH366" s="15"/>
      <c r="AII366" s="15"/>
      <c r="AIJ366" s="15"/>
      <c r="AIK366" s="15"/>
      <c r="AIL366" s="15"/>
      <c r="AIM366" s="15"/>
      <c r="AIN366" s="15"/>
      <c r="AIO366" s="15"/>
      <c r="AIP366" s="15"/>
      <c r="AIQ366" s="15"/>
      <c r="AIR366" s="15"/>
      <c r="AIS366" s="15"/>
      <c r="AIT366" s="15"/>
      <c r="AIU366" s="15"/>
      <c r="AIV366" s="15"/>
      <c r="AIW366" s="15"/>
      <c r="AIX366" s="15"/>
      <c r="AIY366" s="15"/>
      <c r="AIZ366" s="15"/>
      <c r="AJA366" s="15"/>
      <c r="AJB366" s="15"/>
      <c r="AJC366" s="15"/>
      <c r="AJD366" s="15"/>
      <c r="AJE366" s="15"/>
      <c r="AJF366" s="15"/>
      <c r="AJG366" s="15"/>
      <c r="AJH366" s="15"/>
      <c r="AJI366" s="15"/>
      <c r="AJJ366" s="15"/>
      <c r="AJK366" s="15"/>
      <c r="AJL366" s="15"/>
      <c r="AJM366" s="15"/>
      <c r="AJN366" s="15"/>
      <c r="AJO366" s="15"/>
      <c r="AJP366" s="15"/>
      <c r="AJQ366" s="15"/>
      <c r="AJR366" s="15"/>
      <c r="AJS366" s="15"/>
      <c r="AJT366" s="15"/>
      <c r="AJU366" s="15"/>
      <c r="AJV366" s="15"/>
      <c r="AJW366" s="15"/>
      <c r="AJX366" s="15"/>
      <c r="AJY366" s="15"/>
      <c r="AJZ366" s="15"/>
      <c r="AKA366" s="15"/>
      <c r="AKB366" s="15"/>
      <c r="AKC366" s="15"/>
      <c r="AKD366" s="15"/>
      <c r="AKE366" s="15"/>
      <c r="AKF366" s="15"/>
      <c r="AKG366" s="15"/>
      <c r="AKH366" s="15"/>
      <c r="AKI366" s="15"/>
      <c r="AKJ366" s="15"/>
      <c r="AKK366" s="15"/>
      <c r="AKL366" s="15"/>
      <c r="AKM366" s="15"/>
      <c r="AKN366" s="15"/>
      <c r="AKO366" s="15"/>
      <c r="AKP366" s="15"/>
      <c r="AKQ366" s="15"/>
      <c r="AKR366" s="15"/>
      <c r="AKS366" s="15"/>
      <c r="AKT366" s="15"/>
      <c r="AKU366" s="15"/>
      <c r="AKV366" s="15"/>
      <c r="AKW366" s="15"/>
      <c r="AKX366" s="15"/>
      <c r="AKY366" s="15"/>
      <c r="AKZ366" s="15"/>
      <c r="ALA366" s="15"/>
      <c r="ALB366" s="15"/>
      <c r="ALC366" s="15"/>
      <c r="ALD366" s="15"/>
      <c r="ALE366" s="15"/>
      <c r="ALF366" s="15"/>
      <c r="ALG366" s="15"/>
      <c r="ALH366" s="15"/>
      <c r="ALI366" s="15"/>
      <c r="ALJ366" s="15"/>
      <c r="ALK366" s="15"/>
      <c r="ALL366" s="15"/>
      <c r="ALM366" s="15"/>
      <c r="ALN366" s="15"/>
      <c r="ALO366" s="15"/>
      <c r="ALP366" s="15"/>
      <c r="ALQ366" s="15"/>
      <c r="ALR366" s="15"/>
      <c r="ALS366" s="15"/>
      <c r="ALT366" s="15"/>
      <c r="ALU366" s="15"/>
      <c r="ALV366" s="15"/>
      <c r="ALW366" s="15"/>
      <c r="ALX366" s="11"/>
      <c r="ALY366" s="11"/>
      <c r="ALZ366" s="11"/>
      <c r="AMA366" s="11"/>
    </row>
    <row r="367" spans="1:1024" ht="12.75" customHeight="1">
      <c r="A367" s="9" t="s">
        <v>452</v>
      </c>
      <c r="B367" s="9" t="s">
        <v>452</v>
      </c>
      <c r="C367" s="9" t="s">
        <v>335</v>
      </c>
      <c r="D367" s="8"/>
      <c r="E367" s="9" t="s">
        <v>16</v>
      </c>
      <c r="F367" s="8" t="s">
        <v>17</v>
      </c>
      <c r="G367" s="8" t="s">
        <v>453</v>
      </c>
      <c r="H367" s="10">
        <v>296.35000000000002</v>
      </c>
      <c r="I367" s="10">
        <v>0</v>
      </c>
      <c r="J367" s="10">
        <v>0</v>
      </c>
      <c r="K367" s="34">
        <v>0</v>
      </c>
      <c r="L367" s="7">
        <v>0</v>
      </c>
      <c r="M367" s="10">
        <v>0</v>
      </c>
      <c r="N367" s="10">
        <v>0</v>
      </c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  <c r="IW367" s="15"/>
      <c r="IX367" s="15"/>
      <c r="IY367" s="15"/>
      <c r="IZ367" s="15"/>
      <c r="JA367" s="15"/>
      <c r="JB367" s="15"/>
      <c r="JC367" s="15"/>
      <c r="JD367" s="15"/>
      <c r="JE367" s="15"/>
      <c r="JF367" s="15"/>
      <c r="JG367" s="15"/>
      <c r="JH367" s="15"/>
      <c r="JI367" s="15"/>
      <c r="JJ367" s="15"/>
      <c r="JK367" s="15"/>
      <c r="JL367" s="15"/>
      <c r="JM367" s="15"/>
      <c r="JN367" s="15"/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5"/>
      <c r="KB367" s="15"/>
      <c r="KC367" s="15"/>
      <c r="KD367" s="15"/>
      <c r="KE367" s="15"/>
      <c r="KF367" s="15"/>
      <c r="KG367" s="15"/>
      <c r="KH367" s="15"/>
      <c r="KI367" s="15"/>
      <c r="KJ367" s="15"/>
      <c r="KK367" s="15"/>
      <c r="KL367" s="15"/>
      <c r="KM367" s="15"/>
      <c r="KN367" s="15"/>
      <c r="KO367" s="15"/>
      <c r="KP367" s="15"/>
      <c r="KQ367" s="15"/>
      <c r="KR367" s="15"/>
      <c r="KS367" s="15"/>
      <c r="KT367" s="15"/>
      <c r="KU367" s="15"/>
      <c r="KV367" s="15"/>
      <c r="KW367" s="15"/>
      <c r="KX367" s="15"/>
      <c r="KY367" s="15"/>
      <c r="KZ367" s="15"/>
      <c r="LA367" s="15"/>
      <c r="LB367" s="15"/>
      <c r="LC367" s="15"/>
      <c r="LD367" s="15"/>
      <c r="LE367" s="15"/>
      <c r="LF367" s="15"/>
      <c r="LG367" s="15"/>
      <c r="LH367" s="15"/>
      <c r="LI367" s="15"/>
      <c r="LJ367" s="15"/>
      <c r="LK367" s="15"/>
      <c r="LL367" s="15"/>
      <c r="LM367" s="15"/>
      <c r="LN367" s="15"/>
      <c r="LO367" s="15"/>
      <c r="LP367" s="15"/>
      <c r="LQ367" s="15"/>
      <c r="LR367" s="15"/>
      <c r="LS367" s="15"/>
      <c r="LT367" s="15"/>
      <c r="LU367" s="15"/>
      <c r="LV367" s="15"/>
      <c r="LW367" s="15"/>
      <c r="LX367" s="15"/>
      <c r="LY367" s="15"/>
      <c r="LZ367" s="15"/>
      <c r="MA367" s="15"/>
      <c r="MB367" s="15"/>
      <c r="MC367" s="15"/>
      <c r="MD367" s="15"/>
      <c r="ME367" s="15"/>
      <c r="MF367" s="15"/>
      <c r="MG367" s="15"/>
      <c r="MH367" s="15"/>
      <c r="MI367" s="15"/>
      <c r="MJ367" s="15"/>
      <c r="MK367" s="15"/>
      <c r="ML367" s="15"/>
      <c r="MM367" s="15"/>
      <c r="MN367" s="15"/>
      <c r="MO367" s="15"/>
      <c r="MP367" s="15"/>
      <c r="MQ367" s="15"/>
      <c r="MR367" s="15"/>
      <c r="MS367" s="15"/>
      <c r="MT367" s="15"/>
      <c r="MU367" s="15"/>
      <c r="MV367" s="15"/>
      <c r="MW367" s="15"/>
      <c r="MX367" s="15"/>
      <c r="MY367" s="15"/>
      <c r="MZ367" s="15"/>
      <c r="NA367" s="15"/>
      <c r="NB367" s="15"/>
      <c r="NC367" s="15"/>
      <c r="ND367" s="15"/>
      <c r="NE367" s="15"/>
      <c r="NF367" s="15"/>
      <c r="NG367" s="15"/>
      <c r="NH367" s="15"/>
      <c r="NI367" s="15"/>
      <c r="NJ367" s="15"/>
      <c r="NK367" s="15"/>
      <c r="NL367" s="15"/>
      <c r="NM367" s="15"/>
      <c r="NN367" s="15"/>
      <c r="NO367" s="15"/>
      <c r="NP367" s="15"/>
      <c r="NQ367" s="15"/>
      <c r="NR367" s="15"/>
      <c r="NS367" s="15"/>
      <c r="NT367" s="15"/>
      <c r="NU367" s="15"/>
      <c r="NV367" s="15"/>
      <c r="NW367" s="15"/>
      <c r="NX367" s="15"/>
      <c r="NY367" s="15"/>
      <c r="NZ367" s="15"/>
      <c r="OA367" s="15"/>
      <c r="OB367" s="15"/>
      <c r="OC367" s="15"/>
      <c r="OD367" s="15"/>
      <c r="OE367" s="15"/>
      <c r="OF367" s="15"/>
      <c r="OG367" s="15"/>
      <c r="OH367" s="15"/>
      <c r="OI367" s="15"/>
      <c r="OJ367" s="15"/>
      <c r="OK367" s="15"/>
      <c r="OL367" s="15"/>
      <c r="OM367" s="15"/>
      <c r="ON367" s="15"/>
      <c r="OO367" s="15"/>
      <c r="OP367" s="15"/>
      <c r="OQ367" s="15"/>
      <c r="OR367" s="15"/>
      <c r="OS367" s="15"/>
      <c r="OT367" s="15"/>
      <c r="OU367" s="15"/>
      <c r="OV367" s="15"/>
      <c r="OW367" s="15"/>
      <c r="OX367" s="15"/>
      <c r="OY367" s="15"/>
      <c r="OZ367" s="15"/>
      <c r="PA367" s="15"/>
      <c r="PB367" s="15"/>
      <c r="PC367" s="15"/>
      <c r="PD367" s="15"/>
      <c r="PE367" s="15"/>
      <c r="PF367" s="15"/>
      <c r="PG367" s="15"/>
      <c r="PH367" s="15"/>
      <c r="PI367" s="15"/>
      <c r="PJ367" s="15"/>
      <c r="PK367" s="15"/>
      <c r="PL367" s="15"/>
      <c r="PM367" s="15"/>
      <c r="PN367" s="15"/>
      <c r="PO367" s="15"/>
      <c r="PP367" s="15"/>
      <c r="PQ367" s="15"/>
      <c r="PR367" s="15"/>
      <c r="PS367" s="15"/>
      <c r="PT367" s="15"/>
      <c r="PU367" s="15"/>
      <c r="PV367" s="15"/>
      <c r="PW367" s="15"/>
      <c r="PX367" s="15"/>
      <c r="PY367" s="15"/>
      <c r="PZ367" s="15"/>
      <c r="QA367" s="15"/>
      <c r="QB367" s="15"/>
      <c r="QC367" s="15"/>
      <c r="QD367" s="15"/>
      <c r="QE367" s="15"/>
      <c r="QF367" s="15"/>
      <c r="QG367" s="15"/>
      <c r="QH367" s="15"/>
      <c r="QI367" s="15"/>
      <c r="QJ367" s="15"/>
      <c r="QK367" s="15"/>
      <c r="QL367" s="15"/>
      <c r="QM367" s="15"/>
      <c r="QN367" s="15"/>
      <c r="QO367" s="15"/>
      <c r="QP367" s="15"/>
      <c r="QQ367" s="15"/>
      <c r="QR367" s="15"/>
      <c r="QS367" s="15"/>
      <c r="QT367" s="15"/>
      <c r="QU367" s="15"/>
      <c r="QV367" s="15"/>
      <c r="QW367" s="15"/>
      <c r="QX367" s="15"/>
      <c r="QY367" s="15"/>
      <c r="QZ367" s="15"/>
      <c r="RA367" s="15"/>
      <c r="RB367" s="15"/>
      <c r="RC367" s="15"/>
      <c r="RD367" s="15"/>
      <c r="RE367" s="15"/>
      <c r="RF367" s="15"/>
      <c r="RG367" s="15"/>
      <c r="RH367" s="15"/>
      <c r="RI367" s="15"/>
      <c r="RJ367" s="15"/>
      <c r="RK367" s="15"/>
      <c r="RL367" s="15"/>
      <c r="RM367" s="15"/>
      <c r="RN367" s="15"/>
      <c r="RO367" s="15"/>
      <c r="RP367" s="15"/>
      <c r="RQ367" s="15"/>
      <c r="RR367" s="15"/>
      <c r="RS367" s="15"/>
      <c r="RT367" s="15"/>
      <c r="RU367" s="15"/>
      <c r="RV367" s="15"/>
      <c r="RW367" s="15"/>
      <c r="RX367" s="15"/>
      <c r="RY367" s="15"/>
      <c r="RZ367" s="15"/>
      <c r="SA367" s="15"/>
      <c r="SB367" s="15"/>
      <c r="SC367" s="15"/>
      <c r="SD367" s="15"/>
      <c r="SE367" s="15"/>
      <c r="SF367" s="15"/>
      <c r="SG367" s="15"/>
      <c r="SH367" s="15"/>
      <c r="SI367" s="15"/>
      <c r="SJ367" s="15"/>
      <c r="SK367" s="15"/>
      <c r="SL367" s="15"/>
      <c r="SM367" s="15"/>
      <c r="SN367" s="15"/>
      <c r="SO367" s="15"/>
      <c r="SP367" s="15"/>
      <c r="SQ367" s="15"/>
      <c r="SR367" s="15"/>
      <c r="SS367" s="15"/>
      <c r="ST367" s="15"/>
      <c r="SU367" s="15"/>
      <c r="SV367" s="15"/>
      <c r="SW367" s="15"/>
      <c r="SX367" s="15"/>
      <c r="SY367" s="15"/>
      <c r="SZ367" s="15"/>
      <c r="TA367" s="15"/>
      <c r="TB367" s="15"/>
      <c r="TC367" s="15"/>
      <c r="TD367" s="15"/>
      <c r="TE367" s="15"/>
      <c r="TF367" s="15"/>
      <c r="TG367" s="15"/>
      <c r="TH367" s="15"/>
      <c r="TI367" s="15"/>
      <c r="TJ367" s="15"/>
      <c r="TK367" s="15"/>
      <c r="TL367" s="15"/>
      <c r="TM367" s="15"/>
      <c r="TN367" s="15"/>
      <c r="TO367" s="15"/>
      <c r="TP367" s="15"/>
      <c r="TQ367" s="15"/>
      <c r="TR367" s="15"/>
      <c r="TS367" s="15"/>
      <c r="TT367" s="15"/>
      <c r="TU367" s="15"/>
      <c r="TV367" s="15"/>
      <c r="TW367" s="15"/>
      <c r="TX367" s="15"/>
      <c r="TY367" s="15"/>
      <c r="TZ367" s="15"/>
      <c r="UA367" s="15"/>
      <c r="UB367" s="15"/>
      <c r="UC367" s="15"/>
      <c r="UD367" s="15"/>
      <c r="UE367" s="15"/>
      <c r="UF367" s="15"/>
      <c r="UG367" s="15"/>
      <c r="UH367" s="15"/>
      <c r="UI367" s="15"/>
      <c r="UJ367" s="15"/>
      <c r="UK367" s="15"/>
      <c r="UL367" s="15"/>
      <c r="UM367" s="15"/>
      <c r="UN367" s="15"/>
      <c r="UO367" s="15"/>
      <c r="UP367" s="15"/>
      <c r="UQ367" s="15"/>
      <c r="UR367" s="15"/>
      <c r="US367" s="15"/>
      <c r="UT367" s="15"/>
      <c r="UU367" s="15"/>
      <c r="UV367" s="15"/>
      <c r="UW367" s="15"/>
      <c r="UX367" s="15"/>
      <c r="UY367" s="15"/>
      <c r="UZ367" s="15"/>
      <c r="VA367" s="15"/>
      <c r="VB367" s="15"/>
      <c r="VC367" s="15"/>
      <c r="VD367" s="15"/>
      <c r="VE367" s="15"/>
      <c r="VF367" s="15"/>
      <c r="VG367" s="15"/>
      <c r="VH367" s="15"/>
      <c r="VI367" s="15"/>
      <c r="VJ367" s="15"/>
      <c r="VK367" s="15"/>
      <c r="VL367" s="15"/>
      <c r="VM367" s="15"/>
      <c r="VN367" s="15"/>
      <c r="VO367" s="15"/>
      <c r="VP367" s="15"/>
      <c r="VQ367" s="15"/>
      <c r="VR367" s="15"/>
      <c r="VS367" s="15"/>
      <c r="VT367" s="15"/>
      <c r="VU367" s="15"/>
      <c r="VV367" s="15"/>
      <c r="VW367" s="15"/>
      <c r="VX367" s="15"/>
      <c r="VY367" s="15"/>
      <c r="VZ367" s="15"/>
      <c r="WA367" s="15"/>
      <c r="WB367" s="15"/>
      <c r="WC367" s="15"/>
      <c r="WD367" s="15"/>
      <c r="WE367" s="15"/>
      <c r="WF367" s="15"/>
      <c r="WG367" s="15"/>
      <c r="WH367" s="15"/>
      <c r="WI367" s="15"/>
      <c r="WJ367" s="15"/>
      <c r="WK367" s="15"/>
      <c r="WL367" s="15"/>
      <c r="WM367" s="15"/>
      <c r="WN367" s="15"/>
      <c r="WO367" s="15"/>
      <c r="WP367" s="15"/>
      <c r="WQ367" s="15"/>
      <c r="WR367" s="15"/>
      <c r="WS367" s="15"/>
      <c r="WT367" s="15"/>
      <c r="WU367" s="15"/>
      <c r="WV367" s="15"/>
      <c r="WW367" s="15"/>
      <c r="WX367" s="15"/>
      <c r="WY367" s="15"/>
      <c r="WZ367" s="15"/>
      <c r="XA367" s="15"/>
      <c r="XB367" s="15"/>
      <c r="XC367" s="15"/>
      <c r="XD367" s="15"/>
      <c r="XE367" s="15"/>
      <c r="XF367" s="15"/>
      <c r="XG367" s="15"/>
      <c r="XH367" s="15"/>
      <c r="XI367" s="15"/>
      <c r="XJ367" s="15"/>
      <c r="XK367" s="15"/>
      <c r="XL367" s="15"/>
      <c r="XM367" s="15"/>
      <c r="XN367" s="15"/>
      <c r="XO367" s="15"/>
      <c r="XP367" s="15"/>
      <c r="XQ367" s="15"/>
      <c r="XR367" s="15"/>
      <c r="XS367" s="15"/>
      <c r="XT367" s="15"/>
      <c r="XU367" s="15"/>
      <c r="XV367" s="15"/>
      <c r="XW367" s="15"/>
      <c r="XX367" s="15"/>
      <c r="XY367" s="15"/>
      <c r="XZ367" s="15"/>
      <c r="YA367" s="15"/>
      <c r="YB367" s="15"/>
      <c r="YC367" s="15"/>
      <c r="YD367" s="15"/>
      <c r="YE367" s="15"/>
      <c r="YF367" s="15"/>
      <c r="YG367" s="15"/>
      <c r="YH367" s="15"/>
      <c r="YI367" s="15"/>
      <c r="YJ367" s="15"/>
      <c r="YK367" s="15"/>
      <c r="YL367" s="15"/>
      <c r="YM367" s="15"/>
      <c r="YN367" s="15"/>
      <c r="YO367" s="15"/>
      <c r="YP367" s="15"/>
      <c r="YQ367" s="15"/>
      <c r="YR367" s="15"/>
      <c r="YS367" s="15"/>
      <c r="YT367" s="15"/>
      <c r="YU367" s="15"/>
      <c r="YV367" s="15"/>
      <c r="YW367" s="15"/>
      <c r="YX367" s="15"/>
      <c r="YY367" s="15"/>
      <c r="YZ367" s="15"/>
      <c r="ZA367" s="15"/>
      <c r="ZB367" s="15"/>
      <c r="ZC367" s="15"/>
      <c r="ZD367" s="15"/>
      <c r="ZE367" s="15"/>
      <c r="ZF367" s="15"/>
      <c r="ZG367" s="15"/>
      <c r="ZH367" s="15"/>
      <c r="ZI367" s="15"/>
      <c r="ZJ367" s="15"/>
      <c r="ZK367" s="15"/>
      <c r="ZL367" s="15"/>
      <c r="ZM367" s="15"/>
      <c r="ZN367" s="15"/>
      <c r="ZO367" s="15"/>
      <c r="ZP367" s="15"/>
      <c r="ZQ367" s="15"/>
      <c r="ZR367" s="15"/>
      <c r="ZS367" s="15"/>
      <c r="ZT367" s="15"/>
      <c r="ZU367" s="15"/>
      <c r="ZV367" s="15"/>
      <c r="ZW367" s="15"/>
      <c r="ZX367" s="15"/>
      <c r="ZY367" s="15"/>
      <c r="ZZ367" s="15"/>
      <c r="AAA367" s="15"/>
      <c r="AAB367" s="15"/>
      <c r="AAC367" s="15"/>
      <c r="AAD367" s="15"/>
      <c r="AAE367" s="15"/>
      <c r="AAF367" s="15"/>
      <c r="AAG367" s="15"/>
      <c r="AAH367" s="15"/>
      <c r="AAI367" s="15"/>
      <c r="AAJ367" s="15"/>
      <c r="AAK367" s="15"/>
      <c r="AAL367" s="15"/>
      <c r="AAM367" s="15"/>
      <c r="AAN367" s="15"/>
      <c r="AAO367" s="15"/>
      <c r="AAP367" s="15"/>
      <c r="AAQ367" s="15"/>
      <c r="AAR367" s="15"/>
      <c r="AAS367" s="15"/>
      <c r="AAT367" s="15"/>
      <c r="AAU367" s="15"/>
      <c r="AAV367" s="15"/>
      <c r="AAW367" s="15"/>
      <c r="AAX367" s="15"/>
      <c r="AAY367" s="15"/>
      <c r="AAZ367" s="15"/>
      <c r="ABA367" s="15"/>
      <c r="ABB367" s="15"/>
      <c r="ABC367" s="15"/>
      <c r="ABD367" s="15"/>
      <c r="ABE367" s="15"/>
      <c r="ABF367" s="15"/>
      <c r="ABG367" s="15"/>
      <c r="ABH367" s="15"/>
      <c r="ABI367" s="15"/>
      <c r="ABJ367" s="15"/>
      <c r="ABK367" s="15"/>
      <c r="ABL367" s="15"/>
      <c r="ABM367" s="15"/>
      <c r="ABN367" s="15"/>
      <c r="ABO367" s="15"/>
      <c r="ABP367" s="15"/>
      <c r="ABQ367" s="15"/>
      <c r="ABR367" s="15"/>
      <c r="ABS367" s="15"/>
      <c r="ABT367" s="15"/>
      <c r="ABU367" s="15"/>
      <c r="ABV367" s="15"/>
      <c r="ABW367" s="15"/>
      <c r="ABX367" s="15"/>
      <c r="ABY367" s="15"/>
      <c r="ABZ367" s="15"/>
      <c r="ACA367" s="15"/>
      <c r="ACB367" s="15"/>
      <c r="ACC367" s="15"/>
      <c r="ACD367" s="15"/>
      <c r="ACE367" s="15"/>
      <c r="ACF367" s="15"/>
      <c r="ACG367" s="15"/>
      <c r="ACH367" s="15"/>
      <c r="ACI367" s="15"/>
      <c r="ACJ367" s="15"/>
      <c r="ACK367" s="15"/>
      <c r="ACL367" s="15"/>
      <c r="ACM367" s="15"/>
      <c r="ACN367" s="15"/>
      <c r="ACO367" s="15"/>
      <c r="ACP367" s="15"/>
      <c r="ACQ367" s="15"/>
      <c r="ACR367" s="15"/>
      <c r="ACS367" s="15"/>
      <c r="ACT367" s="15"/>
      <c r="ACU367" s="15"/>
      <c r="ACV367" s="15"/>
      <c r="ACW367" s="15"/>
      <c r="ACX367" s="15"/>
      <c r="ACY367" s="15"/>
      <c r="ACZ367" s="15"/>
      <c r="ADA367" s="15"/>
      <c r="ADB367" s="15"/>
      <c r="ADC367" s="15"/>
      <c r="ADD367" s="15"/>
      <c r="ADE367" s="15"/>
      <c r="ADF367" s="15"/>
      <c r="ADG367" s="15"/>
      <c r="ADH367" s="15"/>
      <c r="ADI367" s="15"/>
      <c r="ADJ367" s="15"/>
      <c r="ADK367" s="15"/>
      <c r="ADL367" s="15"/>
      <c r="ADM367" s="15"/>
      <c r="ADN367" s="15"/>
      <c r="ADO367" s="15"/>
      <c r="ADP367" s="15"/>
      <c r="ADQ367" s="15"/>
      <c r="ADR367" s="15"/>
      <c r="ADS367" s="15"/>
      <c r="ADT367" s="15"/>
      <c r="ADU367" s="15"/>
      <c r="ADV367" s="15"/>
      <c r="ADW367" s="15"/>
      <c r="ADX367" s="15"/>
      <c r="ADY367" s="15"/>
      <c r="ADZ367" s="15"/>
      <c r="AEA367" s="15"/>
      <c r="AEB367" s="15"/>
      <c r="AEC367" s="15"/>
      <c r="AED367" s="15"/>
      <c r="AEE367" s="15"/>
      <c r="AEF367" s="15"/>
      <c r="AEG367" s="15"/>
      <c r="AEH367" s="15"/>
      <c r="AEI367" s="15"/>
      <c r="AEJ367" s="15"/>
      <c r="AEK367" s="15"/>
      <c r="AEL367" s="15"/>
      <c r="AEM367" s="15"/>
      <c r="AEN367" s="15"/>
      <c r="AEO367" s="15"/>
      <c r="AEP367" s="15"/>
      <c r="AEQ367" s="15"/>
      <c r="AER367" s="15"/>
      <c r="AES367" s="15"/>
      <c r="AET367" s="15"/>
      <c r="AEU367" s="15"/>
      <c r="AEV367" s="15"/>
      <c r="AEW367" s="15"/>
      <c r="AEX367" s="15"/>
      <c r="AEY367" s="15"/>
      <c r="AEZ367" s="15"/>
      <c r="AFA367" s="15"/>
      <c r="AFB367" s="15"/>
      <c r="AFC367" s="15"/>
      <c r="AFD367" s="15"/>
      <c r="AFE367" s="15"/>
      <c r="AFF367" s="15"/>
      <c r="AFG367" s="15"/>
      <c r="AFH367" s="15"/>
      <c r="AFI367" s="15"/>
      <c r="AFJ367" s="15"/>
      <c r="AFK367" s="15"/>
      <c r="AFL367" s="15"/>
      <c r="AFM367" s="15"/>
      <c r="AFN367" s="15"/>
      <c r="AFO367" s="15"/>
      <c r="AFP367" s="15"/>
      <c r="AFQ367" s="15"/>
      <c r="AFR367" s="15"/>
      <c r="AFS367" s="15"/>
      <c r="AFT367" s="15"/>
      <c r="AFU367" s="15"/>
      <c r="AFV367" s="15"/>
      <c r="AFW367" s="15"/>
      <c r="AFX367" s="15"/>
      <c r="AFY367" s="15"/>
      <c r="AFZ367" s="15"/>
      <c r="AGA367" s="15"/>
      <c r="AGB367" s="15"/>
      <c r="AGC367" s="15"/>
      <c r="AGD367" s="15"/>
      <c r="AGE367" s="15"/>
      <c r="AGF367" s="15"/>
      <c r="AGG367" s="15"/>
      <c r="AGH367" s="15"/>
      <c r="AGI367" s="15"/>
      <c r="AGJ367" s="15"/>
      <c r="AGK367" s="15"/>
      <c r="AGL367" s="15"/>
      <c r="AGM367" s="15"/>
      <c r="AGN367" s="15"/>
      <c r="AGO367" s="15"/>
      <c r="AGP367" s="15"/>
      <c r="AGQ367" s="15"/>
      <c r="AGR367" s="15"/>
      <c r="AGS367" s="15"/>
      <c r="AGT367" s="15"/>
      <c r="AGU367" s="15"/>
      <c r="AGV367" s="15"/>
      <c r="AGW367" s="15"/>
      <c r="AGX367" s="15"/>
      <c r="AGY367" s="15"/>
      <c r="AGZ367" s="15"/>
      <c r="AHA367" s="15"/>
      <c r="AHB367" s="15"/>
      <c r="AHC367" s="15"/>
      <c r="AHD367" s="15"/>
      <c r="AHE367" s="15"/>
      <c r="AHF367" s="15"/>
      <c r="AHG367" s="15"/>
      <c r="AHH367" s="15"/>
      <c r="AHI367" s="15"/>
      <c r="AHJ367" s="15"/>
      <c r="AHK367" s="15"/>
      <c r="AHL367" s="15"/>
      <c r="AHM367" s="15"/>
      <c r="AHN367" s="15"/>
      <c r="AHO367" s="15"/>
      <c r="AHP367" s="15"/>
      <c r="AHQ367" s="15"/>
      <c r="AHR367" s="15"/>
      <c r="AHS367" s="15"/>
      <c r="AHT367" s="15"/>
      <c r="AHU367" s="15"/>
      <c r="AHV367" s="15"/>
      <c r="AHW367" s="15"/>
      <c r="AHX367" s="15"/>
      <c r="AHY367" s="15"/>
      <c r="AHZ367" s="15"/>
      <c r="AIA367" s="15"/>
      <c r="AIB367" s="15"/>
      <c r="AIC367" s="15"/>
      <c r="AID367" s="15"/>
      <c r="AIE367" s="15"/>
      <c r="AIF367" s="15"/>
      <c r="AIG367" s="15"/>
      <c r="AIH367" s="15"/>
      <c r="AII367" s="15"/>
      <c r="AIJ367" s="15"/>
      <c r="AIK367" s="15"/>
      <c r="AIL367" s="15"/>
      <c r="AIM367" s="15"/>
      <c r="AIN367" s="15"/>
      <c r="AIO367" s="15"/>
      <c r="AIP367" s="15"/>
      <c r="AIQ367" s="15"/>
      <c r="AIR367" s="15"/>
      <c r="AIS367" s="15"/>
      <c r="AIT367" s="15"/>
      <c r="AIU367" s="15"/>
      <c r="AIV367" s="15"/>
      <c r="AIW367" s="15"/>
      <c r="AIX367" s="15"/>
      <c r="AIY367" s="15"/>
      <c r="AIZ367" s="15"/>
      <c r="AJA367" s="15"/>
      <c r="AJB367" s="15"/>
      <c r="AJC367" s="15"/>
      <c r="AJD367" s="15"/>
      <c r="AJE367" s="15"/>
      <c r="AJF367" s="15"/>
      <c r="AJG367" s="15"/>
      <c r="AJH367" s="15"/>
      <c r="AJI367" s="15"/>
      <c r="AJJ367" s="15"/>
      <c r="AJK367" s="15"/>
      <c r="AJL367" s="15"/>
      <c r="AJM367" s="15"/>
      <c r="AJN367" s="15"/>
      <c r="AJO367" s="15"/>
      <c r="AJP367" s="15"/>
      <c r="AJQ367" s="15"/>
      <c r="AJR367" s="15"/>
      <c r="AJS367" s="15"/>
      <c r="AJT367" s="15"/>
      <c r="AJU367" s="15"/>
      <c r="AJV367" s="15"/>
      <c r="AJW367" s="15"/>
      <c r="AJX367" s="15"/>
      <c r="AJY367" s="15"/>
      <c r="AJZ367" s="15"/>
      <c r="AKA367" s="15"/>
      <c r="AKB367" s="15"/>
      <c r="AKC367" s="15"/>
      <c r="AKD367" s="15"/>
      <c r="AKE367" s="15"/>
      <c r="AKF367" s="15"/>
      <c r="AKG367" s="15"/>
      <c r="AKH367" s="15"/>
      <c r="AKI367" s="15"/>
      <c r="AKJ367" s="15"/>
      <c r="AKK367" s="15"/>
      <c r="AKL367" s="15"/>
      <c r="AKM367" s="15"/>
      <c r="AKN367" s="15"/>
      <c r="AKO367" s="15"/>
      <c r="AKP367" s="15"/>
      <c r="AKQ367" s="15"/>
      <c r="AKR367" s="15"/>
      <c r="AKS367" s="15"/>
      <c r="AKT367" s="15"/>
      <c r="AKU367" s="15"/>
      <c r="AKV367" s="15"/>
      <c r="AKW367" s="15"/>
      <c r="AKX367" s="15"/>
      <c r="AKY367" s="15"/>
      <c r="AKZ367" s="15"/>
      <c r="ALA367" s="15"/>
      <c r="ALB367" s="15"/>
      <c r="ALC367" s="15"/>
      <c r="ALD367" s="15"/>
      <c r="ALE367" s="15"/>
      <c r="ALF367" s="15"/>
      <c r="ALG367" s="15"/>
      <c r="ALH367" s="15"/>
      <c r="ALI367" s="15"/>
      <c r="ALJ367" s="15"/>
      <c r="ALK367" s="15"/>
      <c r="ALL367" s="15"/>
      <c r="ALM367" s="15"/>
      <c r="ALN367" s="15"/>
      <c r="ALO367" s="15"/>
      <c r="ALP367" s="15"/>
      <c r="ALQ367" s="15"/>
      <c r="ALR367" s="15"/>
      <c r="ALS367" s="15"/>
      <c r="ALT367" s="15"/>
      <c r="ALU367" s="15"/>
      <c r="ALV367" s="15"/>
      <c r="ALW367" s="15"/>
      <c r="ALX367" s="11"/>
      <c r="ALY367" s="11"/>
      <c r="ALZ367" s="11"/>
      <c r="AMA367" s="11"/>
    </row>
    <row r="368" spans="1:1024" ht="12.75" customHeight="1">
      <c r="A368" s="9" t="s">
        <v>452</v>
      </c>
      <c r="B368" s="9" t="s">
        <v>452</v>
      </c>
      <c r="C368" s="9" t="s">
        <v>454</v>
      </c>
      <c r="D368" s="8"/>
      <c r="E368" s="9" t="s">
        <v>16</v>
      </c>
      <c r="F368" s="8" t="s">
        <v>17</v>
      </c>
      <c r="G368" s="8" t="s">
        <v>455</v>
      </c>
      <c r="H368" s="10">
        <v>28.89</v>
      </c>
      <c r="I368" s="10">
        <v>0</v>
      </c>
      <c r="J368" s="10">
        <v>0</v>
      </c>
      <c r="K368" s="34">
        <v>0</v>
      </c>
      <c r="L368" s="7">
        <v>0</v>
      </c>
      <c r="M368" s="10">
        <v>0</v>
      </c>
      <c r="N368" s="10">
        <v>0</v>
      </c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15"/>
      <c r="PU368" s="15"/>
      <c r="PV368" s="15"/>
      <c r="PW368" s="15"/>
      <c r="PX368" s="15"/>
      <c r="PY368" s="15"/>
      <c r="PZ368" s="15"/>
      <c r="QA368" s="15"/>
      <c r="QB368" s="15"/>
      <c r="QC368" s="15"/>
      <c r="QD368" s="15"/>
      <c r="QE368" s="15"/>
      <c r="QF368" s="15"/>
      <c r="QG368" s="15"/>
      <c r="QH368" s="15"/>
      <c r="QI368" s="15"/>
      <c r="QJ368" s="15"/>
      <c r="QK368" s="15"/>
      <c r="QL368" s="15"/>
      <c r="QM368" s="15"/>
      <c r="QN368" s="15"/>
      <c r="QO368" s="15"/>
      <c r="QP368" s="15"/>
      <c r="QQ368" s="15"/>
      <c r="QR368" s="15"/>
      <c r="QS368" s="15"/>
      <c r="QT368" s="15"/>
      <c r="QU368" s="15"/>
      <c r="QV368" s="15"/>
      <c r="QW368" s="15"/>
      <c r="QX368" s="15"/>
      <c r="QY368" s="15"/>
      <c r="QZ368" s="15"/>
      <c r="RA368" s="15"/>
      <c r="RB368" s="15"/>
      <c r="RC368" s="15"/>
      <c r="RD368" s="15"/>
      <c r="RE368" s="15"/>
      <c r="RF368" s="15"/>
      <c r="RG368" s="15"/>
      <c r="RH368" s="15"/>
      <c r="RI368" s="15"/>
      <c r="RJ368" s="15"/>
      <c r="RK368" s="15"/>
      <c r="RL368" s="15"/>
      <c r="RM368" s="15"/>
      <c r="RN368" s="15"/>
      <c r="RO368" s="15"/>
      <c r="RP368" s="15"/>
      <c r="RQ368" s="15"/>
      <c r="RR368" s="15"/>
      <c r="RS368" s="15"/>
      <c r="RT368" s="15"/>
      <c r="RU368" s="15"/>
      <c r="RV368" s="15"/>
      <c r="RW368" s="15"/>
      <c r="RX368" s="15"/>
      <c r="RY368" s="15"/>
      <c r="RZ368" s="15"/>
      <c r="SA368" s="15"/>
      <c r="SB368" s="15"/>
      <c r="SC368" s="15"/>
      <c r="SD368" s="15"/>
      <c r="SE368" s="15"/>
      <c r="SF368" s="15"/>
      <c r="SG368" s="15"/>
      <c r="SH368" s="15"/>
      <c r="SI368" s="15"/>
      <c r="SJ368" s="15"/>
      <c r="SK368" s="15"/>
      <c r="SL368" s="15"/>
      <c r="SM368" s="15"/>
      <c r="SN368" s="15"/>
      <c r="SO368" s="15"/>
      <c r="SP368" s="15"/>
      <c r="SQ368" s="15"/>
      <c r="SR368" s="15"/>
      <c r="SS368" s="15"/>
      <c r="ST368" s="15"/>
      <c r="SU368" s="15"/>
      <c r="SV368" s="15"/>
      <c r="SW368" s="15"/>
      <c r="SX368" s="15"/>
      <c r="SY368" s="15"/>
      <c r="SZ368" s="15"/>
      <c r="TA368" s="15"/>
      <c r="TB368" s="15"/>
      <c r="TC368" s="15"/>
      <c r="TD368" s="15"/>
      <c r="TE368" s="15"/>
      <c r="TF368" s="15"/>
      <c r="TG368" s="15"/>
      <c r="TH368" s="15"/>
      <c r="TI368" s="15"/>
      <c r="TJ368" s="15"/>
      <c r="TK368" s="15"/>
      <c r="TL368" s="15"/>
      <c r="TM368" s="15"/>
      <c r="TN368" s="15"/>
      <c r="TO368" s="15"/>
      <c r="TP368" s="15"/>
      <c r="TQ368" s="15"/>
      <c r="TR368" s="15"/>
      <c r="TS368" s="15"/>
      <c r="TT368" s="15"/>
      <c r="TU368" s="15"/>
      <c r="TV368" s="15"/>
      <c r="TW368" s="15"/>
      <c r="TX368" s="15"/>
      <c r="TY368" s="15"/>
      <c r="TZ368" s="15"/>
      <c r="UA368" s="15"/>
      <c r="UB368" s="15"/>
      <c r="UC368" s="15"/>
      <c r="UD368" s="15"/>
      <c r="UE368" s="15"/>
      <c r="UF368" s="15"/>
      <c r="UG368" s="15"/>
      <c r="UH368" s="15"/>
      <c r="UI368" s="15"/>
      <c r="UJ368" s="15"/>
      <c r="UK368" s="15"/>
      <c r="UL368" s="15"/>
      <c r="UM368" s="15"/>
      <c r="UN368" s="15"/>
      <c r="UO368" s="15"/>
      <c r="UP368" s="15"/>
      <c r="UQ368" s="15"/>
      <c r="UR368" s="15"/>
      <c r="US368" s="15"/>
      <c r="UT368" s="15"/>
      <c r="UU368" s="15"/>
      <c r="UV368" s="15"/>
      <c r="UW368" s="15"/>
      <c r="UX368" s="15"/>
      <c r="UY368" s="15"/>
      <c r="UZ368" s="15"/>
      <c r="VA368" s="15"/>
      <c r="VB368" s="15"/>
      <c r="VC368" s="15"/>
      <c r="VD368" s="15"/>
      <c r="VE368" s="15"/>
      <c r="VF368" s="15"/>
      <c r="VG368" s="15"/>
      <c r="VH368" s="15"/>
      <c r="VI368" s="15"/>
      <c r="VJ368" s="15"/>
      <c r="VK368" s="15"/>
      <c r="VL368" s="15"/>
      <c r="VM368" s="15"/>
      <c r="VN368" s="15"/>
      <c r="VO368" s="15"/>
      <c r="VP368" s="15"/>
      <c r="VQ368" s="15"/>
      <c r="VR368" s="15"/>
      <c r="VS368" s="15"/>
      <c r="VT368" s="15"/>
      <c r="VU368" s="15"/>
      <c r="VV368" s="15"/>
      <c r="VW368" s="15"/>
      <c r="VX368" s="15"/>
      <c r="VY368" s="15"/>
      <c r="VZ368" s="15"/>
      <c r="WA368" s="15"/>
      <c r="WB368" s="15"/>
      <c r="WC368" s="15"/>
      <c r="WD368" s="15"/>
      <c r="WE368" s="15"/>
      <c r="WF368" s="15"/>
      <c r="WG368" s="15"/>
      <c r="WH368" s="15"/>
      <c r="WI368" s="15"/>
      <c r="WJ368" s="15"/>
      <c r="WK368" s="15"/>
      <c r="WL368" s="15"/>
      <c r="WM368" s="15"/>
      <c r="WN368" s="15"/>
      <c r="WO368" s="15"/>
      <c r="WP368" s="15"/>
      <c r="WQ368" s="15"/>
      <c r="WR368" s="15"/>
      <c r="WS368" s="15"/>
      <c r="WT368" s="15"/>
      <c r="WU368" s="15"/>
      <c r="WV368" s="15"/>
      <c r="WW368" s="15"/>
      <c r="WX368" s="15"/>
      <c r="WY368" s="15"/>
      <c r="WZ368" s="15"/>
      <c r="XA368" s="15"/>
      <c r="XB368" s="15"/>
      <c r="XC368" s="15"/>
      <c r="XD368" s="15"/>
      <c r="XE368" s="15"/>
      <c r="XF368" s="15"/>
      <c r="XG368" s="15"/>
      <c r="XH368" s="15"/>
      <c r="XI368" s="15"/>
      <c r="XJ368" s="15"/>
      <c r="XK368" s="15"/>
      <c r="XL368" s="15"/>
      <c r="XM368" s="15"/>
      <c r="XN368" s="15"/>
      <c r="XO368" s="15"/>
      <c r="XP368" s="15"/>
      <c r="XQ368" s="15"/>
      <c r="XR368" s="15"/>
      <c r="XS368" s="15"/>
      <c r="XT368" s="15"/>
      <c r="XU368" s="15"/>
      <c r="XV368" s="15"/>
      <c r="XW368" s="15"/>
      <c r="XX368" s="15"/>
      <c r="XY368" s="15"/>
      <c r="XZ368" s="15"/>
      <c r="YA368" s="15"/>
      <c r="YB368" s="15"/>
      <c r="YC368" s="15"/>
      <c r="YD368" s="15"/>
      <c r="YE368" s="15"/>
      <c r="YF368" s="15"/>
      <c r="YG368" s="15"/>
      <c r="YH368" s="15"/>
      <c r="YI368" s="15"/>
      <c r="YJ368" s="15"/>
      <c r="YK368" s="15"/>
      <c r="YL368" s="15"/>
      <c r="YM368" s="15"/>
      <c r="YN368" s="15"/>
      <c r="YO368" s="15"/>
      <c r="YP368" s="15"/>
      <c r="YQ368" s="15"/>
      <c r="YR368" s="15"/>
      <c r="YS368" s="15"/>
      <c r="YT368" s="15"/>
      <c r="YU368" s="15"/>
      <c r="YV368" s="15"/>
      <c r="YW368" s="15"/>
      <c r="YX368" s="15"/>
      <c r="YY368" s="15"/>
      <c r="YZ368" s="15"/>
      <c r="ZA368" s="15"/>
      <c r="ZB368" s="15"/>
      <c r="ZC368" s="15"/>
      <c r="ZD368" s="15"/>
      <c r="ZE368" s="15"/>
      <c r="ZF368" s="15"/>
      <c r="ZG368" s="15"/>
      <c r="ZH368" s="15"/>
      <c r="ZI368" s="15"/>
      <c r="ZJ368" s="15"/>
      <c r="ZK368" s="15"/>
      <c r="ZL368" s="15"/>
      <c r="ZM368" s="15"/>
      <c r="ZN368" s="15"/>
      <c r="ZO368" s="15"/>
      <c r="ZP368" s="15"/>
      <c r="ZQ368" s="15"/>
      <c r="ZR368" s="15"/>
      <c r="ZS368" s="15"/>
      <c r="ZT368" s="15"/>
      <c r="ZU368" s="15"/>
      <c r="ZV368" s="15"/>
      <c r="ZW368" s="15"/>
      <c r="ZX368" s="15"/>
      <c r="ZY368" s="15"/>
      <c r="ZZ368" s="15"/>
      <c r="AAA368" s="15"/>
      <c r="AAB368" s="15"/>
      <c r="AAC368" s="15"/>
      <c r="AAD368" s="15"/>
      <c r="AAE368" s="15"/>
      <c r="AAF368" s="15"/>
      <c r="AAG368" s="15"/>
      <c r="AAH368" s="15"/>
      <c r="AAI368" s="15"/>
      <c r="AAJ368" s="15"/>
      <c r="AAK368" s="15"/>
      <c r="AAL368" s="15"/>
      <c r="AAM368" s="15"/>
      <c r="AAN368" s="15"/>
      <c r="AAO368" s="15"/>
      <c r="AAP368" s="15"/>
      <c r="AAQ368" s="15"/>
      <c r="AAR368" s="15"/>
      <c r="AAS368" s="15"/>
      <c r="AAT368" s="15"/>
      <c r="AAU368" s="15"/>
      <c r="AAV368" s="15"/>
      <c r="AAW368" s="15"/>
      <c r="AAX368" s="15"/>
      <c r="AAY368" s="15"/>
      <c r="AAZ368" s="15"/>
      <c r="ABA368" s="15"/>
      <c r="ABB368" s="15"/>
      <c r="ABC368" s="15"/>
      <c r="ABD368" s="15"/>
      <c r="ABE368" s="15"/>
      <c r="ABF368" s="15"/>
      <c r="ABG368" s="15"/>
      <c r="ABH368" s="15"/>
      <c r="ABI368" s="15"/>
      <c r="ABJ368" s="15"/>
      <c r="ABK368" s="15"/>
      <c r="ABL368" s="15"/>
      <c r="ABM368" s="15"/>
      <c r="ABN368" s="15"/>
      <c r="ABO368" s="15"/>
      <c r="ABP368" s="15"/>
      <c r="ABQ368" s="15"/>
      <c r="ABR368" s="15"/>
      <c r="ABS368" s="15"/>
      <c r="ABT368" s="15"/>
      <c r="ABU368" s="15"/>
      <c r="ABV368" s="15"/>
      <c r="ABW368" s="15"/>
      <c r="ABX368" s="15"/>
      <c r="ABY368" s="15"/>
      <c r="ABZ368" s="15"/>
      <c r="ACA368" s="15"/>
      <c r="ACB368" s="15"/>
      <c r="ACC368" s="15"/>
      <c r="ACD368" s="15"/>
      <c r="ACE368" s="15"/>
      <c r="ACF368" s="15"/>
      <c r="ACG368" s="15"/>
      <c r="ACH368" s="15"/>
      <c r="ACI368" s="15"/>
      <c r="ACJ368" s="15"/>
      <c r="ACK368" s="15"/>
      <c r="ACL368" s="15"/>
      <c r="ACM368" s="15"/>
      <c r="ACN368" s="15"/>
      <c r="ACO368" s="15"/>
      <c r="ACP368" s="15"/>
      <c r="ACQ368" s="15"/>
      <c r="ACR368" s="15"/>
      <c r="ACS368" s="15"/>
      <c r="ACT368" s="15"/>
      <c r="ACU368" s="15"/>
      <c r="ACV368" s="15"/>
      <c r="ACW368" s="15"/>
      <c r="ACX368" s="15"/>
      <c r="ACY368" s="15"/>
      <c r="ACZ368" s="15"/>
      <c r="ADA368" s="15"/>
      <c r="ADB368" s="15"/>
      <c r="ADC368" s="15"/>
      <c r="ADD368" s="15"/>
      <c r="ADE368" s="15"/>
      <c r="ADF368" s="15"/>
      <c r="ADG368" s="15"/>
      <c r="ADH368" s="15"/>
      <c r="ADI368" s="15"/>
      <c r="ADJ368" s="15"/>
      <c r="ADK368" s="15"/>
      <c r="ADL368" s="15"/>
      <c r="ADM368" s="15"/>
      <c r="ADN368" s="15"/>
      <c r="ADO368" s="15"/>
      <c r="ADP368" s="15"/>
      <c r="ADQ368" s="15"/>
      <c r="ADR368" s="15"/>
      <c r="ADS368" s="15"/>
      <c r="ADT368" s="15"/>
      <c r="ADU368" s="15"/>
      <c r="ADV368" s="15"/>
      <c r="ADW368" s="15"/>
      <c r="ADX368" s="15"/>
      <c r="ADY368" s="15"/>
      <c r="ADZ368" s="15"/>
      <c r="AEA368" s="15"/>
      <c r="AEB368" s="15"/>
      <c r="AEC368" s="15"/>
      <c r="AED368" s="15"/>
      <c r="AEE368" s="15"/>
      <c r="AEF368" s="15"/>
      <c r="AEG368" s="15"/>
      <c r="AEH368" s="15"/>
      <c r="AEI368" s="15"/>
      <c r="AEJ368" s="15"/>
      <c r="AEK368" s="15"/>
      <c r="AEL368" s="15"/>
      <c r="AEM368" s="15"/>
      <c r="AEN368" s="15"/>
      <c r="AEO368" s="15"/>
      <c r="AEP368" s="15"/>
      <c r="AEQ368" s="15"/>
      <c r="AER368" s="15"/>
      <c r="AES368" s="15"/>
      <c r="AET368" s="15"/>
      <c r="AEU368" s="15"/>
      <c r="AEV368" s="15"/>
      <c r="AEW368" s="15"/>
      <c r="AEX368" s="15"/>
      <c r="AEY368" s="15"/>
      <c r="AEZ368" s="15"/>
      <c r="AFA368" s="15"/>
      <c r="AFB368" s="15"/>
      <c r="AFC368" s="15"/>
      <c r="AFD368" s="15"/>
      <c r="AFE368" s="15"/>
      <c r="AFF368" s="15"/>
      <c r="AFG368" s="15"/>
      <c r="AFH368" s="15"/>
      <c r="AFI368" s="15"/>
      <c r="AFJ368" s="15"/>
      <c r="AFK368" s="15"/>
      <c r="AFL368" s="15"/>
      <c r="AFM368" s="15"/>
      <c r="AFN368" s="15"/>
      <c r="AFO368" s="15"/>
      <c r="AFP368" s="15"/>
      <c r="AFQ368" s="15"/>
      <c r="AFR368" s="15"/>
      <c r="AFS368" s="15"/>
      <c r="AFT368" s="15"/>
      <c r="AFU368" s="15"/>
      <c r="AFV368" s="15"/>
      <c r="AFW368" s="15"/>
      <c r="AFX368" s="15"/>
      <c r="AFY368" s="15"/>
      <c r="AFZ368" s="15"/>
      <c r="AGA368" s="15"/>
      <c r="AGB368" s="15"/>
      <c r="AGC368" s="15"/>
      <c r="AGD368" s="15"/>
      <c r="AGE368" s="15"/>
      <c r="AGF368" s="15"/>
      <c r="AGG368" s="15"/>
      <c r="AGH368" s="15"/>
      <c r="AGI368" s="15"/>
      <c r="AGJ368" s="15"/>
      <c r="AGK368" s="15"/>
      <c r="AGL368" s="15"/>
      <c r="AGM368" s="15"/>
      <c r="AGN368" s="15"/>
      <c r="AGO368" s="15"/>
      <c r="AGP368" s="15"/>
      <c r="AGQ368" s="15"/>
      <c r="AGR368" s="15"/>
      <c r="AGS368" s="15"/>
      <c r="AGT368" s="15"/>
      <c r="AGU368" s="15"/>
      <c r="AGV368" s="15"/>
      <c r="AGW368" s="15"/>
      <c r="AGX368" s="15"/>
      <c r="AGY368" s="15"/>
      <c r="AGZ368" s="15"/>
      <c r="AHA368" s="15"/>
      <c r="AHB368" s="15"/>
      <c r="AHC368" s="15"/>
      <c r="AHD368" s="15"/>
      <c r="AHE368" s="15"/>
      <c r="AHF368" s="15"/>
      <c r="AHG368" s="15"/>
      <c r="AHH368" s="15"/>
      <c r="AHI368" s="15"/>
      <c r="AHJ368" s="15"/>
      <c r="AHK368" s="15"/>
      <c r="AHL368" s="15"/>
      <c r="AHM368" s="15"/>
      <c r="AHN368" s="15"/>
      <c r="AHO368" s="15"/>
      <c r="AHP368" s="15"/>
      <c r="AHQ368" s="15"/>
      <c r="AHR368" s="15"/>
      <c r="AHS368" s="15"/>
      <c r="AHT368" s="15"/>
      <c r="AHU368" s="15"/>
      <c r="AHV368" s="15"/>
      <c r="AHW368" s="15"/>
      <c r="AHX368" s="15"/>
      <c r="AHY368" s="15"/>
      <c r="AHZ368" s="15"/>
      <c r="AIA368" s="15"/>
      <c r="AIB368" s="15"/>
      <c r="AIC368" s="15"/>
      <c r="AID368" s="15"/>
      <c r="AIE368" s="15"/>
      <c r="AIF368" s="15"/>
      <c r="AIG368" s="15"/>
      <c r="AIH368" s="15"/>
      <c r="AII368" s="15"/>
      <c r="AIJ368" s="15"/>
      <c r="AIK368" s="15"/>
      <c r="AIL368" s="15"/>
      <c r="AIM368" s="15"/>
      <c r="AIN368" s="15"/>
      <c r="AIO368" s="15"/>
      <c r="AIP368" s="15"/>
      <c r="AIQ368" s="15"/>
      <c r="AIR368" s="15"/>
      <c r="AIS368" s="15"/>
      <c r="AIT368" s="15"/>
      <c r="AIU368" s="15"/>
      <c r="AIV368" s="15"/>
      <c r="AIW368" s="15"/>
      <c r="AIX368" s="15"/>
      <c r="AIY368" s="15"/>
      <c r="AIZ368" s="15"/>
      <c r="AJA368" s="15"/>
      <c r="AJB368" s="15"/>
      <c r="AJC368" s="15"/>
      <c r="AJD368" s="15"/>
      <c r="AJE368" s="15"/>
      <c r="AJF368" s="15"/>
      <c r="AJG368" s="15"/>
      <c r="AJH368" s="15"/>
      <c r="AJI368" s="15"/>
      <c r="AJJ368" s="15"/>
      <c r="AJK368" s="15"/>
      <c r="AJL368" s="15"/>
      <c r="AJM368" s="15"/>
      <c r="AJN368" s="15"/>
      <c r="AJO368" s="15"/>
      <c r="AJP368" s="15"/>
      <c r="AJQ368" s="15"/>
      <c r="AJR368" s="15"/>
      <c r="AJS368" s="15"/>
      <c r="AJT368" s="15"/>
      <c r="AJU368" s="15"/>
      <c r="AJV368" s="15"/>
      <c r="AJW368" s="15"/>
      <c r="AJX368" s="15"/>
      <c r="AJY368" s="15"/>
      <c r="AJZ368" s="15"/>
      <c r="AKA368" s="15"/>
      <c r="AKB368" s="15"/>
      <c r="AKC368" s="15"/>
      <c r="AKD368" s="15"/>
      <c r="AKE368" s="15"/>
      <c r="AKF368" s="15"/>
      <c r="AKG368" s="15"/>
      <c r="AKH368" s="15"/>
      <c r="AKI368" s="15"/>
      <c r="AKJ368" s="15"/>
      <c r="AKK368" s="15"/>
      <c r="AKL368" s="15"/>
      <c r="AKM368" s="15"/>
      <c r="AKN368" s="15"/>
      <c r="AKO368" s="15"/>
      <c r="AKP368" s="15"/>
      <c r="AKQ368" s="15"/>
      <c r="AKR368" s="15"/>
      <c r="AKS368" s="15"/>
      <c r="AKT368" s="15"/>
      <c r="AKU368" s="15"/>
      <c r="AKV368" s="15"/>
      <c r="AKW368" s="15"/>
      <c r="AKX368" s="15"/>
      <c r="AKY368" s="15"/>
      <c r="AKZ368" s="15"/>
      <c r="ALA368" s="15"/>
      <c r="ALB368" s="15"/>
      <c r="ALC368" s="15"/>
      <c r="ALD368" s="15"/>
      <c r="ALE368" s="15"/>
      <c r="ALF368" s="15"/>
      <c r="ALG368" s="15"/>
      <c r="ALH368" s="15"/>
      <c r="ALI368" s="15"/>
      <c r="ALJ368" s="15"/>
      <c r="ALK368" s="15"/>
      <c r="ALL368" s="15"/>
      <c r="ALM368" s="15"/>
      <c r="ALN368" s="15"/>
      <c r="ALO368" s="15"/>
      <c r="ALP368" s="15"/>
      <c r="ALQ368" s="15"/>
      <c r="ALR368" s="15"/>
      <c r="ALS368" s="15"/>
      <c r="ALT368" s="15"/>
      <c r="ALU368" s="15"/>
      <c r="ALV368" s="15"/>
      <c r="ALW368" s="15"/>
      <c r="ALX368" s="11"/>
      <c r="ALY368" s="11"/>
      <c r="ALZ368" s="11"/>
      <c r="AMA368" s="11"/>
    </row>
    <row r="369" spans="1:1015" ht="12.75" customHeight="1">
      <c r="A369" s="9" t="s">
        <v>452</v>
      </c>
      <c r="B369" s="9" t="s">
        <v>452</v>
      </c>
      <c r="C369" s="9" t="s">
        <v>341</v>
      </c>
      <c r="D369" s="8"/>
      <c r="E369" s="9" t="s">
        <v>16</v>
      </c>
      <c r="F369" s="8" t="s">
        <v>150</v>
      </c>
      <c r="G369" s="8" t="s">
        <v>456</v>
      </c>
      <c r="H369" s="10">
        <v>21669.1</v>
      </c>
      <c r="I369" s="10">
        <v>0</v>
      </c>
      <c r="J369" s="10">
        <v>0</v>
      </c>
      <c r="K369" s="10">
        <v>0</v>
      </c>
      <c r="L369" s="7">
        <v>0</v>
      </c>
      <c r="M369" s="10">
        <v>0</v>
      </c>
      <c r="N369" s="10">
        <v>0</v>
      </c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15"/>
      <c r="PU369" s="15"/>
      <c r="PV369" s="15"/>
      <c r="PW369" s="15"/>
      <c r="PX369" s="15"/>
      <c r="PY369" s="15"/>
      <c r="PZ369" s="15"/>
      <c r="QA369" s="15"/>
      <c r="QB369" s="15"/>
      <c r="QC369" s="15"/>
      <c r="QD369" s="15"/>
      <c r="QE369" s="15"/>
      <c r="QF369" s="15"/>
      <c r="QG369" s="15"/>
      <c r="QH369" s="15"/>
      <c r="QI369" s="15"/>
      <c r="QJ369" s="15"/>
      <c r="QK369" s="15"/>
      <c r="QL369" s="15"/>
      <c r="QM369" s="15"/>
      <c r="QN369" s="15"/>
      <c r="QO369" s="15"/>
      <c r="QP369" s="15"/>
      <c r="QQ369" s="15"/>
      <c r="QR369" s="15"/>
      <c r="QS369" s="15"/>
      <c r="QT369" s="15"/>
      <c r="QU369" s="15"/>
      <c r="QV369" s="15"/>
      <c r="QW369" s="15"/>
      <c r="QX369" s="15"/>
      <c r="QY369" s="15"/>
      <c r="QZ369" s="15"/>
      <c r="RA369" s="15"/>
      <c r="RB369" s="15"/>
      <c r="RC369" s="15"/>
      <c r="RD369" s="15"/>
      <c r="RE369" s="15"/>
      <c r="RF369" s="15"/>
      <c r="RG369" s="15"/>
      <c r="RH369" s="15"/>
      <c r="RI369" s="15"/>
      <c r="RJ369" s="15"/>
      <c r="RK369" s="15"/>
      <c r="RL369" s="15"/>
      <c r="RM369" s="15"/>
      <c r="RN369" s="15"/>
      <c r="RO369" s="15"/>
      <c r="RP369" s="15"/>
      <c r="RQ369" s="15"/>
      <c r="RR369" s="15"/>
      <c r="RS369" s="15"/>
      <c r="RT369" s="15"/>
      <c r="RU369" s="15"/>
      <c r="RV369" s="15"/>
      <c r="RW369" s="15"/>
      <c r="RX369" s="15"/>
      <c r="RY369" s="15"/>
      <c r="RZ369" s="15"/>
      <c r="SA369" s="15"/>
      <c r="SB369" s="15"/>
      <c r="SC369" s="15"/>
      <c r="SD369" s="15"/>
      <c r="SE369" s="15"/>
      <c r="SF369" s="15"/>
      <c r="SG369" s="15"/>
      <c r="SH369" s="15"/>
      <c r="SI369" s="15"/>
      <c r="SJ369" s="15"/>
      <c r="SK369" s="15"/>
      <c r="SL369" s="15"/>
      <c r="SM369" s="15"/>
      <c r="SN369" s="15"/>
      <c r="SO369" s="15"/>
      <c r="SP369" s="15"/>
      <c r="SQ369" s="15"/>
      <c r="SR369" s="15"/>
      <c r="SS369" s="15"/>
      <c r="ST369" s="15"/>
      <c r="SU369" s="15"/>
      <c r="SV369" s="15"/>
      <c r="SW369" s="15"/>
      <c r="SX369" s="15"/>
      <c r="SY369" s="15"/>
      <c r="SZ369" s="15"/>
      <c r="TA369" s="15"/>
      <c r="TB369" s="15"/>
      <c r="TC369" s="15"/>
      <c r="TD369" s="15"/>
      <c r="TE369" s="15"/>
      <c r="TF369" s="15"/>
      <c r="TG369" s="15"/>
      <c r="TH369" s="15"/>
      <c r="TI369" s="15"/>
      <c r="TJ369" s="15"/>
      <c r="TK369" s="15"/>
      <c r="TL369" s="15"/>
      <c r="TM369" s="15"/>
      <c r="TN369" s="15"/>
      <c r="TO369" s="15"/>
      <c r="TP369" s="15"/>
      <c r="TQ369" s="15"/>
      <c r="TR369" s="15"/>
      <c r="TS369" s="15"/>
      <c r="TT369" s="15"/>
      <c r="TU369" s="15"/>
      <c r="TV369" s="15"/>
      <c r="TW369" s="15"/>
      <c r="TX369" s="15"/>
      <c r="TY369" s="15"/>
      <c r="TZ369" s="15"/>
      <c r="UA369" s="15"/>
      <c r="UB369" s="15"/>
      <c r="UC369" s="15"/>
      <c r="UD369" s="15"/>
      <c r="UE369" s="15"/>
      <c r="UF369" s="15"/>
      <c r="UG369" s="15"/>
      <c r="UH369" s="15"/>
      <c r="UI369" s="15"/>
      <c r="UJ369" s="15"/>
      <c r="UK369" s="15"/>
      <c r="UL369" s="15"/>
      <c r="UM369" s="15"/>
      <c r="UN369" s="15"/>
      <c r="UO369" s="15"/>
      <c r="UP369" s="15"/>
      <c r="UQ369" s="15"/>
      <c r="UR369" s="15"/>
      <c r="US369" s="15"/>
      <c r="UT369" s="15"/>
      <c r="UU369" s="15"/>
      <c r="UV369" s="15"/>
      <c r="UW369" s="15"/>
      <c r="UX369" s="15"/>
      <c r="UY369" s="15"/>
      <c r="UZ369" s="15"/>
      <c r="VA369" s="15"/>
      <c r="VB369" s="15"/>
      <c r="VC369" s="15"/>
      <c r="VD369" s="15"/>
      <c r="VE369" s="15"/>
      <c r="VF369" s="15"/>
      <c r="VG369" s="15"/>
      <c r="VH369" s="15"/>
      <c r="VI369" s="15"/>
      <c r="VJ369" s="15"/>
      <c r="VK369" s="15"/>
      <c r="VL369" s="15"/>
      <c r="VM369" s="15"/>
      <c r="VN369" s="15"/>
      <c r="VO369" s="15"/>
      <c r="VP369" s="15"/>
      <c r="VQ369" s="15"/>
      <c r="VR369" s="15"/>
      <c r="VS369" s="15"/>
      <c r="VT369" s="15"/>
      <c r="VU369" s="15"/>
      <c r="VV369" s="15"/>
      <c r="VW369" s="15"/>
      <c r="VX369" s="15"/>
      <c r="VY369" s="15"/>
      <c r="VZ369" s="15"/>
      <c r="WA369" s="15"/>
      <c r="WB369" s="15"/>
      <c r="WC369" s="15"/>
      <c r="WD369" s="15"/>
      <c r="WE369" s="15"/>
      <c r="WF369" s="15"/>
      <c r="WG369" s="15"/>
      <c r="WH369" s="15"/>
      <c r="WI369" s="15"/>
      <c r="WJ369" s="15"/>
      <c r="WK369" s="15"/>
      <c r="WL369" s="15"/>
      <c r="WM369" s="15"/>
      <c r="WN369" s="15"/>
      <c r="WO369" s="15"/>
      <c r="WP369" s="15"/>
      <c r="WQ369" s="15"/>
      <c r="WR369" s="15"/>
      <c r="WS369" s="15"/>
      <c r="WT369" s="15"/>
      <c r="WU369" s="15"/>
      <c r="WV369" s="15"/>
      <c r="WW369" s="15"/>
      <c r="WX369" s="15"/>
      <c r="WY369" s="15"/>
      <c r="WZ369" s="15"/>
      <c r="XA369" s="15"/>
      <c r="XB369" s="15"/>
      <c r="XC369" s="15"/>
      <c r="XD369" s="15"/>
      <c r="XE369" s="15"/>
      <c r="XF369" s="15"/>
      <c r="XG369" s="15"/>
      <c r="XH369" s="15"/>
      <c r="XI369" s="15"/>
      <c r="XJ369" s="15"/>
      <c r="XK369" s="15"/>
      <c r="XL369" s="15"/>
      <c r="XM369" s="15"/>
      <c r="XN369" s="15"/>
      <c r="XO369" s="15"/>
      <c r="XP369" s="15"/>
      <c r="XQ369" s="15"/>
      <c r="XR369" s="15"/>
      <c r="XS369" s="15"/>
      <c r="XT369" s="15"/>
      <c r="XU369" s="15"/>
      <c r="XV369" s="15"/>
      <c r="XW369" s="15"/>
      <c r="XX369" s="15"/>
      <c r="XY369" s="15"/>
      <c r="XZ369" s="15"/>
      <c r="YA369" s="15"/>
      <c r="YB369" s="15"/>
      <c r="YC369" s="15"/>
      <c r="YD369" s="15"/>
      <c r="YE369" s="15"/>
      <c r="YF369" s="15"/>
      <c r="YG369" s="15"/>
      <c r="YH369" s="15"/>
      <c r="YI369" s="15"/>
      <c r="YJ369" s="15"/>
      <c r="YK369" s="15"/>
      <c r="YL369" s="15"/>
      <c r="YM369" s="15"/>
      <c r="YN369" s="15"/>
      <c r="YO369" s="15"/>
      <c r="YP369" s="15"/>
      <c r="YQ369" s="15"/>
      <c r="YR369" s="15"/>
      <c r="YS369" s="15"/>
      <c r="YT369" s="15"/>
      <c r="YU369" s="15"/>
      <c r="YV369" s="15"/>
      <c r="YW369" s="15"/>
      <c r="YX369" s="15"/>
      <c r="YY369" s="15"/>
      <c r="YZ369" s="15"/>
      <c r="ZA369" s="15"/>
      <c r="ZB369" s="15"/>
      <c r="ZC369" s="15"/>
      <c r="ZD369" s="15"/>
      <c r="ZE369" s="15"/>
      <c r="ZF369" s="15"/>
      <c r="ZG369" s="15"/>
      <c r="ZH369" s="15"/>
      <c r="ZI369" s="15"/>
      <c r="ZJ369" s="15"/>
      <c r="ZK369" s="15"/>
      <c r="ZL369" s="15"/>
      <c r="ZM369" s="15"/>
      <c r="ZN369" s="15"/>
      <c r="ZO369" s="15"/>
      <c r="ZP369" s="15"/>
      <c r="ZQ369" s="15"/>
      <c r="ZR369" s="15"/>
      <c r="ZS369" s="15"/>
      <c r="ZT369" s="15"/>
      <c r="ZU369" s="15"/>
      <c r="ZV369" s="15"/>
      <c r="ZW369" s="15"/>
      <c r="ZX369" s="15"/>
      <c r="ZY369" s="15"/>
      <c r="ZZ369" s="15"/>
      <c r="AAA369" s="15"/>
      <c r="AAB369" s="15"/>
      <c r="AAC369" s="15"/>
      <c r="AAD369" s="15"/>
      <c r="AAE369" s="15"/>
      <c r="AAF369" s="15"/>
      <c r="AAG369" s="15"/>
      <c r="AAH369" s="15"/>
      <c r="AAI369" s="15"/>
      <c r="AAJ369" s="15"/>
      <c r="AAK369" s="15"/>
      <c r="AAL369" s="15"/>
      <c r="AAM369" s="15"/>
      <c r="AAN369" s="15"/>
      <c r="AAO369" s="15"/>
      <c r="AAP369" s="15"/>
      <c r="AAQ369" s="15"/>
      <c r="AAR369" s="15"/>
      <c r="AAS369" s="15"/>
      <c r="AAT369" s="15"/>
      <c r="AAU369" s="15"/>
      <c r="AAV369" s="15"/>
      <c r="AAW369" s="15"/>
      <c r="AAX369" s="15"/>
      <c r="AAY369" s="15"/>
      <c r="AAZ369" s="15"/>
      <c r="ABA369" s="15"/>
      <c r="ABB369" s="15"/>
      <c r="ABC369" s="15"/>
      <c r="ABD369" s="15"/>
      <c r="ABE369" s="15"/>
      <c r="ABF369" s="15"/>
      <c r="ABG369" s="15"/>
      <c r="ABH369" s="15"/>
      <c r="ABI369" s="15"/>
      <c r="ABJ369" s="15"/>
      <c r="ABK369" s="15"/>
      <c r="ABL369" s="15"/>
      <c r="ABM369" s="15"/>
      <c r="ABN369" s="15"/>
      <c r="ABO369" s="15"/>
      <c r="ABP369" s="15"/>
      <c r="ABQ369" s="15"/>
      <c r="ABR369" s="15"/>
      <c r="ABS369" s="15"/>
      <c r="ABT369" s="15"/>
      <c r="ABU369" s="15"/>
      <c r="ABV369" s="15"/>
      <c r="ABW369" s="15"/>
      <c r="ABX369" s="15"/>
      <c r="ABY369" s="15"/>
      <c r="ABZ369" s="15"/>
      <c r="ACA369" s="15"/>
      <c r="ACB369" s="15"/>
      <c r="ACC369" s="15"/>
      <c r="ACD369" s="15"/>
      <c r="ACE369" s="15"/>
      <c r="ACF369" s="15"/>
      <c r="ACG369" s="15"/>
      <c r="ACH369" s="15"/>
      <c r="ACI369" s="15"/>
      <c r="ACJ369" s="15"/>
      <c r="ACK369" s="15"/>
      <c r="ACL369" s="15"/>
      <c r="ACM369" s="15"/>
      <c r="ACN369" s="15"/>
      <c r="ACO369" s="15"/>
      <c r="ACP369" s="15"/>
      <c r="ACQ369" s="15"/>
      <c r="ACR369" s="15"/>
      <c r="ACS369" s="15"/>
      <c r="ACT369" s="15"/>
      <c r="ACU369" s="15"/>
      <c r="ACV369" s="15"/>
      <c r="ACW369" s="15"/>
      <c r="ACX369" s="15"/>
      <c r="ACY369" s="15"/>
      <c r="ACZ369" s="15"/>
      <c r="ADA369" s="15"/>
      <c r="ADB369" s="15"/>
      <c r="ADC369" s="15"/>
      <c r="ADD369" s="15"/>
      <c r="ADE369" s="15"/>
      <c r="ADF369" s="15"/>
      <c r="ADG369" s="15"/>
      <c r="ADH369" s="15"/>
      <c r="ADI369" s="15"/>
      <c r="ADJ369" s="15"/>
      <c r="ADK369" s="15"/>
      <c r="ADL369" s="15"/>
      <c r="ADM369" s="15"/>
      <c r="ADN369" s="15"/>
      <c r="ADO369" s="15"/>
      <c r="ADP369" s="15"/>
      <c r="ADQ369" s="15"/>
      <c r="ADR369" s="15"/>
      <c r="ADS369" s="15"/>
      <c r="ADT369" s="15"/>
      <c r="ADU369" s="15"/>
      <c r="ADV369" s="15"/>
      <c r="ADW369" s="15"/>
      <c r="ADX369" s="15"/>
      <c r="ADY369" s="15"/>
      <c r="ADZ369" s="15"/>
      <c r="AEA369" s="15"/>
      <c r="AEB369" s="15"/>
      <c r="AEC369" s="15"/>
      <c r="AED369" s="15"/>
      <c r="AEE369" s="15"/>
      <c r="AEF369" s="15"/>
      <c r="AEG369" s="15"/>
      <c r="AEH369" s="15"/>
      <c r="AEI369" s="15"/>
      <c r="AEJ369" s="15"/>
      <c r="AEK369" s="15"/>
      <c r="AEL369" s="15"/>
      <c r="AEM369" s="15"/>
      <c r="AEN369" s="15"/>
      <c r="AEO369" s="15"/>
      <c r="AEP369" s="15"/>
      <c r="AEQ369" s="15"/>
      <c r="AER369" s="15"/>
      <c r="AES369" s="15"/>
      <c r="AET369" s="15"/>
      <c r="AEU369" s="15"/>
      <c r="AEV369" s="15"/>
      <c r="AEW369" s="15"/>
      <c r="AEX369" s="15"/>
      <c r="AEY369" s="15"/>
      <c r="AEZ369" s="15"/>
      <c r="AFA369" s="15"/>
      <c r="AFB369" s="15"/>
      <c r="AFC369" s="15"/>
      <c r="AFD369" s="15"/>
      <c r="AFE369" s="15"/>
      <c r="AFF369" s="15"/>
      <c r="AFG369" s="15"/>
      <c r="AFH369" s="15"/>
      <c r="AFI369" s="15"/>
      <c r="AFJ369" s="15"/>
      <c r="AFK369" s="15"/>
      <c r="AFL369" s="15"/>
      <c r="AFM369" s="15"/>
      <c r="AFN369" s="15"/>
      <c r="AFO369" s="15"/>
      <c r="AFP369" s="15"/>
      <c r="AFQ369" s="15"/>
      <c r="AFR369" s="15"/>
      <c r="AFS369" s="15"/>
      <c r="AFT369" s="15"/>
      <c r="AFU369" s="15"/>
      <c r="AFV369" s="15"/>
      <c r="AFW369" s="15"/>
      <c r="AFX369" s="15"/>
      <c r="AFY369" s="15"/>
      <c r="AFZ369" s="15"/>
      <c r="AGA369" s="15"/>
      <c r="AGB369" s="15"/>
      <c r="AGC369" s="15"/>
      <c r="AGD369" s="15"/>
      <c r="AGE369" s="15"/>
      <c r="AGF369" s="15"/>
      <c r="AGG369" s="15"/>
      <c r="AGH369" s="15"/>
      <c r="AGI369" s="15"/>
      <c r="AGJ369" s="15"/>
      <c r="AGK369" s="15"/>
      <c r="AGL369" s="15"/>
      <c r="AGM369" s="15"/>
      <c r="AGN369" s="15"/>
      <c r="AGO369" s="15"/>
      <c r="AGP369" s="15"/>
      <c r="AGQ369" s="15"/>
      <c r="AGR369" s="15"/>
      <c r="AGS369" s="15"/>
      <c r="AGT369" s="15"/>
      <c r="AGU369" s="15"/>
      <c r="AGV369" s="15"/>
      <c r="AGW369" s="15"/>
      <c r="AGX369" s="15"/>
      <c r="AGY369" s="15"/>
      <c r="AGZ369" s="15"/>
      <c r="AHA369" s="15"/>
      <c r="AHB369" s="15"/>
      <c r="AHC369" s="15"/>
      <c r="AHD369" s="15"/>
      <c r="AHE369" s="15"/>
      <c r="AHF369" s="15"/>
      <c r="AHG369" s="15"/>
      <c r="AHH369" s="15"/>
      <c r="AHI369" s="15"/>
      <c r="AHJ369" s="15"/>
      <c r="AHK369" s="15"/>
      <c r="AHL369" s="15"/>
      <c r="AHM369" s="15"/>
      <c r="AHN369" s="15"/>
      <c r="AHO369" s="15"/>
      <c r="AHP369" s="15"/>
      <c r="AHQ369" s="15"/>
      <c r="AHR369" s="15"/>
      <c r="AHS369" s="15"/>
      <c r="AHT369" s="15"/>
      <c r="AHU369" s="15"/>
      <c r="AHV369" s="15"/>
      <c r="AHW369" s="15"/>
      <c r="AHX369" s="15"/>
      <c r="AHY369" s="15"/>
      <c r="AHZ369" s="15"/>
      <c r="AIA369" s="15"/>
      <c r="AIB369" s="15"/>
      <c r="AIC369" s="15"/>
      <c r="AID369" s="15"/>
      <c r="AIE369" s="15"/>
      <c r="AIF369" s="15"/>
      <c r="AIG369" s="15"/>
      <c r="AIH369" s="15"/>
      <c r="AII369" s="15"/>
      <c r="AIJ369" s="15"/>
      <c r="AIK369" s="15"/>
      <c r="AIL369" s="15"/>
      <c r="AIM369" s="15"/>
      <c r="AIN369" s="15"/>
      <c r="AIO369" s="15"/>
      <c r="AIP369" s="15"/>
      <c r="AIQ369" s="15"/>
      <c r="AIR369" s="15"/>
      <c r="AIS369" s="15"/>
      <c r="AIT369" s="15"/>
      <c r="AIU369" s="15"/>
      <c r="AIV369" s="15"/>
      <c r="AIW369" s="15"/>
      <c r="AIX369" s="15"/>
      <c r="AIY369" s="15"/>
      <c r="AIZ369" s="15"/>
      <c r="AJA369" s="15"/>
      <c r="AJB369" s="15"/>
      <c r="AJC369" s="15"/>
      <c r="AJD369" s="15"/>
      <c r="AJE369" s="15"/>
      <c r="AJF369" s="15"/>
      <c r="AJG369" s="15"/>
      <c r="AJH369" s="15"/>
      <c r="AJI369" s="15"/>
      <c r="AJJ369" s="15"/>
      <c r="AJK369" s="15"/>
      <c r="AJL369" s="15"/>
      <c r="AJM369" s="15"/>
      <c r="AJN369" s="15"/>
      <c r="AJO369" s="15"/>
      <c r="AJP369" s="15"/>
      <c r="AJQ369" s="15"/>
      <c r="AJR369" s="15"/>
      <c r="AJS369" s="15"/>
      <c r="AJT369" s="15"/>
      <c r="AJU369" s="15"/>
      <c r="AJV369" s="15"/>
      <c r="AJW369" s="15"/>
      <c r="AJX369" s="15"/>
      <c r="AJY369" s="15"/>
      <c r="AJZ369" s="15"/>
      <c r="AKA369" s="15"/>
      <c r="AKB369" s="15"/>
      <c r="AKC369" s="15"/>
      <c r="AKD369" s="15"/>
      <c r="AKE369" s="15"/>
      <c r="AKF369" s="15"/>
      <c r="AKG369" s="15"/>
      <c r="AKH369" s="15"/>
      <c r="AKI369" s="15"/>
      <c r="AKJ369" s="15"/>
      <c r="AKK369" s="15"/>
      <c r="AKL369" s="15"/>
      <c r="AKM369" s="15"/>
      <c r="AKN369" s="15"/>
      <c r="AKO369" s="15"/>
      <c r="AKP369" s="15"/>
      <c r="AKQ369" s="15"/>
      <c r="AKR369" s="15"/>
      <c r="AKS369" s="15"/>
      <c r="AKT369" s="15"/>
      <c r="AKU369" s="15"/>
      <c r="AKV369" s="15"/>
      <c r="AKW369" s="15"/>
      <c r="AKX369" s="15"/>
      <c r="AKY369" s="15"/>
      <c r="AKZ369" s="15"/>
      <c r="ALA369" s="15"/>
      <c r="ALB369" s="15"/>
      <c r="ALC369" s="15"/>
      <c r="ALD369" s="15"/>
      <c r="ALE369" s="15"/>
      <c r="ALF369" s="15"/>
      <c r="ALG369" s="15"/>
      <c r="ALH369" s="15"/>
      <c r="ALI369" s="15"/>
      <c r="ALJ369" s="15"/>
      <c r="ALK369" s="15"/>
      <c r="ALL369" s="15"/>
      <c r="ALM369" s="15"/>
      <c r="ALN369" s="15"/>
      <c r="ALO369" s="15"/>
      <c r="ALP369" s="15"/>
      <c r="ALQ369" s="15"/>
      <c r="ALR369" s="15"/>
      <c r="ALS369" s="15"/>
      <c r="ALT369" s="15"/>
      <c r="ALU369" s="15"/>
      <c r="ALV369" s="15"/>
      <c r="ALW369" s="15"/>
      <c r="ALX369" s="11"/>
      <c r="ALY369" s="11"/>
      <c r="ALZ369" s="11"/>
      <c r="AMA369" s="11"/>
    </row>
    <row r="370" spans="1:1015" ht="12.75" customHeight="1">
      <c r="A370" s="12" t="s">
        <v>457</v>
      </c>
      <c r="B370" s="12"/>
      <c r="C370" s="12"/>
      <c r="D370" s="12"/>
      <c r="E370" s="13" t="s">
        <v>31</v>
      </c>
      <c r="F370" s="13"/>
      <c r="G370" s="12" t="s">
        <v>458</v>
      </c>
      <c r="H370" s="14">
        <f t="shared" ref="H370:N370" si="59">SUM(H367:H369)</f>
        <v>21994.34</v>
      </c>
      <c r="I370" s="14">
        <f t="shared" si="59"/>
        <v>0</v>
      </c>
      <c r="J370" s="14">
        <f t="shared" si="59"/>
        <v>0</v>
      </c>
      <c r="K370" s="14">
        <f t="shared" si="59"/>
        <v>0</v>
      </c>
      <c r="L370" s="3">
        <f t="shared" si="59"/>
        <v>0</v>
      </c>
      <c r="M370" s="14">
        <f t="shared" si="59"/>
        <v>0</v>
      </c>
      <c r="N370" s="14">
        <f t="shared" si="59"/>
        <v>0</v>
      </c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  <c r="IW370" s="15"/>
      <c r="IX370" s="15"/>
      <c r="IY370" s="15"/>
      <c r="IZ370" s="15"/>
      <c r="JA370" s="15"/>
      <c r="JB370" s="15"/>
      <c r="JC370" s="15"/>
      <c r="JD370" s="15"/>
      <c r="JE370" s="15"/>
      <c r="JF370" s="15"/>
      <c r="JG370" s="15"/>
      <c r="JH370" s="15"/>
      <c r="JI370" s="15"/>
      <c r="JJ370" s="15"/>
      <c r="JK370" s="15"/>
      <c r="JL370" s="15"/>
      <c r="JM370" s="15"/>
      <c r="JN370" s="15"/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5"/>
      <c r="KB370" s="15"/>
      <c r="KC370" s="15"/>
      <c r="KD370" s="15"/>
      <c r="KE370" s="15"/>
      <c r="KF370" s="15"/>
      <c r="KG370" s="15"/>
      <c r="KH370" s="15"/>
      <c r="KI370" s="15"/>
      <c r="KJ370" s="15"/>
      <c r="KK370" s="15"/>
      <c r="KL370" s="15"/>
      <c r="KM370" s="15"/>
      <c r="KN370" s="15"/>
      <c r="KO370" s="15"/>
      <c r="KP370" s="15"/>
      <c r="KQ370" s="15"/>
      <c r="KR370" s="15"/>
      <c r="KS370" s="15"/>
      <c r="KT370" s="15"/>
      <c r="KU370" s="15"/>
      <c r="KV370" s="15"/>
      <c r="KW370" s="15"/>
      <c r="KX370" s="15"/>
      <c r="KY370" s="15"/>
      <c r="KZ370" s="15"/>
      <c r="LA370" s="15"/>
      <c r="LB370" s="15"/>
      <c r="LC370" s="15"/>
      <c r="LD370" s="15"/>
      <c r="LE370" s="15"/>
      <c r="LF370" s="15"/>
      <c r="LG370" s="15"/>
      <c r="LH370" s="15"/>
      <c r="LI370" s="15"/>
      <c r="LJ370" s="15"/>
      <c r="LK370" s="15"/>
      <c r="LL370" s="15"/>
      <c r="LM370" s="15"/>
      <c r="LN370" s="15"/>
      <c r="LO370" s="15"/>
      <c r="LP370" s="15"/>
      <c r="LQ370" s="15"/>
      <c r="LR370" s="15"/>
      <c r="LS370" s="15"/>
      <c r="LT370" s="15"/>
      <c r="LU370" s="15"/>
      <c r="LV370" s="15"/>
      <c r="LW370" s="15"/>
      <c r="LX370" s="15"/>
      <c r="LY370" s="15"/>
      <c r="LZ370" s="15"/>
      <c r="MA370" s="15"/>
      <c r="MB370" s="15"/>
      <c r="MC370" s="15"/>
      <c r="MD370" s="15"/>
      <c r="ME370" s="15"/>
      <c r="MF370" s="15"/>
      <c r="MG370" s="15"/>
      <c r="MH370" s="15"/>
      <c r="MI370" s="15"/>
      <c r="MJ370" s="15"/>
      <c r="MK370" s="15"/>
      <c r="ML370" s="15"/>
      <c r="MM370" s="15"/>
      <c r="MN370" s="15"/>
      <c r="MO370" s="15"/>
      <c r="MP370" s="15"/>
      <c r="MQ370" s="15"/>
      <c r="MR370" s="15"/>
      <c r="MS370" s="15"/>
      <c r="MT370" s="15"/>
      <c r="MU370" s="15"/>
      <c r="MV370" s="15"/>
      <c r="MW370" s="15"/>
      <c r="MX370" s="15"/>
      <c r="MY370" s="15"/>
      <c r="MZ370" s="15"/>
      <c r="NA370" s="15"/>
      <c r="NB370" s="15"/>
      <c r="NC370" s="15"/>
      <c r="ND370" s="15"/>
      <c r="NE370" s="15"/>
      <c r="NF370" s="15"/>
      <c r="NG370" s="15"/>
      <c r="NH370" s="15"/>
      <c r="NI370" s="15"/>
      <c r="NJ370" s="15"/>
      <c r="NK370" s="15"/>
      <c r="NL370" s="15"/>
      <c r="NM370" s="15"/>
      <c r="NN370" s="15"/>
      <c r="NO370" s="15"/>
      <c r="NP370" s="15"/>
      <c r="NQ370" s="15"/>
      <c r="NR370" s="15"/>
      <c r="NS370" s="15"/>
      <c r="NT370" s="15"/>
      <c r="NU370" s="15"/>
      <c r="NV370" s="15"/>
      <c r="NW370" s="15"/>
      <c r="NX370" s="15"/>
      <c r="NY370" s="15"/>
      <c r="NZ370" s="15"/>
      <c r="OA370" s="15"/>
      <c r="OB370" s="15"/>
      <c r="OC370" s="15"/>
      <c r="OD370" s="15"/>
      <c r="OE370" s="15"/>
      <c r="OF370" s="15"/>
      <c r="OG370" s="15"/>
      <c r="OH370" s="15"/>
      <c r="OI370" s="15"/>
      <c r="OJ370" s="15"/>
      <c r="OK370" s="15"/>
      <c r="OL370" s="15"/>
      <c r="OM370" s="15"/>
      <c r="ON370" s="15"/>
      <c r="OO370" s="15"/>
      <c r="OP370" s="15"/>
      <c r="OQ370" s="15"/>
      <c r="OR370" s="15"/>
      <c r="OS370" s="15"/>
      <c r="OT370" s="15"/>
      <c r="OU370" s="15"/>
      <c r="OV370" s="15"/>
      <c r="OW370" s="15"/>
      <c r="OX370" s="15"/>
      <c r="OY370" s="15"/>
      <c r="OZ370" s="15"/>
      <c r="PA370" s="15"/>
      <c r="PB370" s="15"/>
      <c r="PC370" s="15"/>
      <c r="PD370" s="15"/>
      <c r="PE370" s="15"/>
      <c r="PF370" s="15"/>
      <c r="PG370" s="15"/>
      <c r="PH370" s="15"/>
      <c r="PI370" s="15"/>
      <c r="PJ370" s="15"/>
      <c r="PK370" s="15"/>
      <c r="PL370" s="15"/>
      <c r="PM370" s="15"/>
      <c r="PN370" s="15"/>
      <c r="PO370" s="15"/>
      <c r="PP370" s="15"/>
      <c r="PQ370" s="15"/>
      <c r="PR370" s="15"/>
      <c r="PS370" s="15"/>
      <c r="PT370" s="15"/>
      <c r="PU370" s="15"/>
      <c r="PV370" s="15"/>
      <c r="PW370" s="15"/>
      <c r="PX370" s="15"/>
      <c r="PY370" s="15"/>
      <c r="PZ370" s="15"/>
      <c r="QA370" s="15"/>
      <c r="QB370" s="15"/>
      <c r="QC370" s="15"/>
      <c r="QD370" s="15"/>
      <c r="QE370" s="15"/>
      <c r="QF370" s="15"/>
      <c r="QG370" s="15"/>
      <c r="QH370" s="15"/>
      <c r="QI370" s="15"/>
      <c r="QJ370" s="15"/>
      <c r="QK370" s="15"/>
      <c r="QL370" s="15"/>
      <c r="QM370" s="15"/>
      <c r="QN370" s="15"/>
      <c r="QO370" s="15"/>
      <c r="QP370" s="15"/>
      <c r="QQ370" s="15"/>
      <c r="QR370" s="15"/>
      <c r="QS370" s="15"/>
      <c r="QT370" s="15"/>
      <c r="QU370" s="15"/>
      <c r="QV370" s="15"/>
      <c r="QW370" s="15"/>
      <c r="QX370" s="15"/>
      <c r="QY370" s="15"/>
      <c r="QZ370" s="15"/>
      <c r="RA370" s="15"/>
      <c r="RB370" s="15"/>
      <c r="RC370" s="15"/>
      <c r="RD370" s="15"/>
      <c r="RE370" s="15"/>
      <c r="RF370" s="15"/>
      <c r="RG370" s="15"/>
      <c r="RH370" s="15"/>
      <c r="RI370" s="15"/>
      <c r="RJ370" s="15"/>
      <c r="RK370" s="15"/>
      <c r="RL370" s="15"/>
      <c r="RM370" s="15"/>
      <c r="RN370" s="15"/>
      <c r="RO370" s="15"/>
      <c r="RP370" s="15"/>
      <c r="RQ370" s="15"/>
      <c r="RR370" s="15"/>
      <c r="RS370" s="15"/>
      <c r="RT370" s="15"/>
      <c r="RU370" s="15"/>
      <c r="RV370" s="15"/>
      <c r="RW370" s="15"/>
      <c r="RX370" s="15"/>
      <c r="RY370" s="15"/>
      <c r="RZ370" s="15"/>
      <c r="SA370" s="15"/>
      <c r="SB370" s="15"/>
      <c r="SC370" s="15"/>
      <c r="SD370" s="15"/>
      <c r="SE370" s="15"/>
      <c r="SF370" s="15"/>
      <c r="SG370" s="15"/>
      <c r="SH370" s="15"/>
      <c r="SI370" s="15"/>
      <c r="SJ370" s="15"/>
      <c r="SK370" s="15"/>
      <c r="SL370" s="15"/>
      <c r="SM370" s="15"/>
      <c r="SN370" s="15"/>
      <c r="SO370" s="15"/>
      <c r="SP370" s="15"/>
      <c r="SQ370" s="15"/>
      <c r="SR370" s="15"/>
      <c r="SS370" s="15"/>
      <c r="ST370" s="15"/>
      <c r="SU370" s="15"/>
      <c r="SV370" s="15"/>
      <c r="SW370" s="15"/>
      <c r="SX370" s="15"/>
      <c r="SY370" s="15"/>
      <c r="SZ370" s="15"/>
      <c r="TA370" s="15"/>
      <c r="TB370" s="15"/>
      <c r="TC370" s="15"/>
      <c r="TD370" s="15"/>
      <c r="TE370" s="15"/>
      <c r="TF370" s="15"/>
      <c r="TG370" s="15"/>
      <c r="TH370" s="15"/>
      <c r="TI370" s="15"/>
      <c r="TJ370" s="15"/>
      <c r="TK370" s="15"/>
      <c r="TL370" s="15"/>
      <c r="TM370" s="15"/>
      <c r="TN370" s="15"/>
      <c r="TO370" s="15"/>
      <c r="TP370" s="15"/>
      <c r="TQ370" s="15"/>
      <c r="TR370" s="15"/>
      <c r="TS370" s="15"/>
      <c r="TT370" s="15"/>
      <c r="TU370" s="15"/>
      <c r="TV370" s="15"/>
      <c r="TW370" s="15"/>
      <c r="TX370" s="15"/>
      <c r="TY370" s="15"/>
      <c r="TZ370" s="15"/>
      <c r="UA370" s="15"/>
      <c r="UB370" s="15"/>
      <c r="UC370" s="15"/>
      <c r="UD370" s="15"/>
      <c r="UE370" s="15"/>
      <c r="UF370" s="15"/>
      <c r="UG370" s="15"/>
      <c r="UH370" s="15"/>
      <c r="UI370" s="15"/>
      <c r="UJ370" s="15"/>
      <c r="UK370" s="15"/>
      <c r="UL370" s="15"/>
      <c r="UM370" s="15"/>
      <c r="UN370" s="15"/>
      <c r="UO370" s="15"/>
      <c r="UP370" s="15"/>
      <c r="UQ370" s="15"/>
      <c r="UR370" s="15"/>
      <c r="US370" s="15"/>
      <c r="UT370" s="15"/>
      <c r="UU370" s="15"/>
      <c r="UV370" s="15"/>
      <c r="UW370" s="15"/>
      <c r="UX370" s="15"/>
      <c r="UY370" s="15"/>
      <c r="UZ370" s="15"/>
      <c r="VA370" s="15"/>
      <c r="VB370" s="15"/>
      <c r="VC370" s="15"/>
      <c r="VD370" s="15"/>
      <c r="VE370" s="15"/>
      <c r="VF370" s="15"/>
      <c r="VG370" s="15"/>
      <c r="VH370" s="15"/>
      <c r="VI370" s="15"/>
      <c r="VJ370" s="15"/>
      <c r="VK370" s="15"/>
      <c r="VL370" s="15"/>
      <c r="VM370" s="15"/>
      <c r="VN370" s="15"/>
      <c r="VO370" s="15"/>
      <c r="VP370" s="15"/>
      <c r="VQ370" s="15"/>
      <c r="VR370" s="15"/>
      <c r="VS370" s="15"/>
      <c r="VT370" s="15"/>
      <c r="VU370" s="15"/>
      <c r="VV370" s="15"/>
      <c r="VW370" s="15"/>
      <c r="VX370" s="15"/>
      <c r="VY370" s="15"/>
      <c r="VZ370" s="15"/>
      <c r="WA370" s="15"/>
      <c r="WB370" s="15"/>
      <c r="WC370" s="15"/>
      <c r="WD370" s="15"/>
      <c r="WE370" s="15"/>
      <c r="WF370" s="15"/>
      <c r="WG370" s="15"/>
      <c r="WH370" s="15"/>
      <c r="WI370" s="15"/>
      <c r="WJ370" s="15"/>
      <c r="WK370" s="15"/>
      <c r="WL370" s="15"/>
      <c r="WM370" s="15"/>
      <c r="WN370" s="15"/>
      <c r="WO370" s="15"/>
      <c r="WP370" s="15"/>
      <c r="WQ370" s="15"/>
      <c r="WR370" s="15"/>
      <c r="WS370" s="15"/>
      <c r="WT370" s="15"/>
      <c r="WU370" s="15"/>
      <c r="WV370" s="15"/>
      <c r="WW370" s="15"/>
      <c r="WX370" s="15"/>
      <c r="WY370" s="15"/>
      <c r="WZ370" s="15"/>
      <c r="XA370" s="15"/>
      <c r="XB370" s="15"/>
      <c r="XC370" s="15"/>
      <c r="XD370" s="15"/>
      <c r="XE370" s="15"/>
      <c r="XF370" s="15"/>
      <c r="XG370" s="15"/>
      <c r="XH370" s="15"/>
      <c r="XI370" s="15"/>
      <c r="XJ370" s="15"/>
      <c r="XK370" s="15"/>
      <c r="XL370" s="15"/>
      <c r="XM370" s="15"/>
      <c r="XN370" s="15"/>
      <c r="XO370" s="15"/>
      <c r="XP370" s="15"/>
      <c r="XQ370" s="15"/>
      <c r="XR370" s="15"/>
      <c r="XS370" s="15"/>
      <c r="XT370" s="15"/>
      <c r="XU370" s="15"/>
      <c r="XV370" s="15"/>
      <c r="XW370" s="15"/>
      <c r="XX370" s="15"/>
      <c r="XY370" s="15"/>
      <c r="XZ370" s="15"/>
      <c r="YA370" s="15"/>
      <c r="YB370" s="15"/>
      <c r="YC370" s="15"/>
      <c r="YD370" s="15"/>
      <c r="YE370" s="15"/>
      <c r="YF370" s="15"/>
      <c r="YG370" s="15"/>
      <c r="YH370" s="15"/>
      <c r="YI370" s="15"/>
      <c r="YJ370" s="15"/>
      <c r="YK370" s="15"/>
      <c r="YL370" s="15"/>
      <c r="YM370" s="15"/>
      <c r="YN370" s="15"/>
      <c r="YO370" s="15"/>
      <c r="YP370" s="15"/>
      <c r="YQ370" s="15"/>
      <c r="YR370" s="15"/>
      <c r="YS370" s="15"/>
      <c r="YT370" s="15"/>
      <c r="YU370" s="15"/>
      <c r="YV370" s="15"/>
      <c r="YW370" s="15"/>
      <c r="YX370" s="15"/>
      <c r="YY370" s="15"/>
      <c r="YZ370" s="15"/>
      <c r="ZA370" s="15"/>
      <c r="ZB370" s="15"/>
      <c r="ZC370" s="15"/>
      <c r="ZD370" s="15"/>
      <c r="ZE370" s="15"/>
      <c r="ZF370" s="15"/>
      <c r="ZG370" s="15"/>
      <c r="ZH370" s="15"/>
      <c r="ZI370" s="15"/>
      <c r="ZJ370" s="15"/>
      <c r="ZK370" s="15"/>
      <c r="ZL370" s="15"/>
      <c r="ZM370" s="15"/>
      <c r="ZN370" s="15"/>
      <c r="ZO370" s="15"/>
      <c r="ZP370" s="15"/>
      <c r="ZQ370" s="15"/>
      <c r="ZR370" s="15"/>
      <c r="ZS370" s="15"/>
      <c r="ZT370" s="15"/>
      <c r="ZU370" s="15"/>
      <c r="ZV370" s="15"/>
      <c r="ZW370" s="15"/>
      <c r="ZX370" s="15"/>
      <c r="ZY370" s="15"/>
      <c r="ZZ370" s="15"/>
      <c r="AAA370" s="15"/>
      <c r="AAB370" s="15"/>
      <c r="AAC370" s="15"/>
      <c r="AAD370" s="15"/>
      <c r="AAE370" s="15"/>
      <c r="AAF370" s="15"/>
      <c r="AAG370" s="15"/>
      <c r="AAH370" s="15"/>
      <c r="AAI370" s="15"/>
      <c r="AAJ370" s="15"/>
      <c r="AAK370" s="15"/>
      <c r="AAL370" s="15"/>
      <c r="AAM370" s="15"/>
      <c r="AAN370" s="15"/>
      <c r="AAO370" s="15"/>
      <c r="AAP370" s="15"/>
      <c r="AAQ370" s="15"/>
      <c r="AAR370" s="15"/>
      <c r="AAS370" s="15"/>
      <c r="AAT370" s="15"/>
      <c r="AAU370" s="15"/>
      <c r="AAV370" s="15"/>
      <c r="AAW370" s="15"/>
      <c r="AAX370" s="15"/>
      <c r="AAY370" s="15"/>
      <c r="AAZ370" s="15"/>
      <c r="ABA370" s="15"/>
      <c r="ABB370" s="15"/>
      <c r="ABC370" s="15"/>
      <c r="ABD370" s="15"/>
      <c r="ABE370" s="15"/>
      <c r="ABF370" s="15"/>
      <c r="ABG370" s="15"/>
      <c r="ABH370" s="15"/>
      <c r="ABI370" s="15"/>
      <c r="ABJ370" s="15"/>
      <c r="ABK370" s="15"/>
      <c r="ABL370" s="15"/>
      <c r="ABM370" s="15"/>
      <c r="ABN370" s="15"/>
      <c r="ABO370" s="15"/>
      <c r="ABP370" s="15"/>
      <c r="ABQ370" s="15"/>
      <c r="ABR370" s="15"/>
      <c r="ABS370" s="15"/>
      <c r="ABT370" s="15"/>
      <c r="ABU370" s="15"/>
      <c r="ABV370" s="15"/>
      <c r="ABW370" s="15"/>
      <c r="ABX370" s="15"/>
      <c r="ABY370" s="15"/>
      <c r="ABZ370" s="15"/>
      <c r="ACA370" s="15"/>
      <c r="ACB370" s="15"/>
      <c r="ACC370" s="15"/>
      <c r="ACD370" s="15"/>
      <c r="ACE370" s="15"/>
      <c r="ACF370" s="15"/>
      <c r="ACG370" s="15"/>
      <c r="ACH370" s="15"/>
      <c r="ACI370" s="15"/>
      <c r="ACJ370" s="15"/>
      <c r="ACK370" s="15"/>
      <c r="ACL370" s="15"/>
      <c r="ACM370" s="15"/>
      <c r="ACN370" s="15"/>
      <c r="ACO370" s="15"/>
      <c r="ACP370" s="15"/>
      <c r="ACQ370" s="15"/>
      <c r="ACR370" s="15"/>
      <c r="ACS370" s="15"/>
      <c r="ACT370" s="15"/>
      <c r="ACU370" s="15"/>
      <c r="ACV370" s="15"/>
      <c r="ACW370" s="15"/>
      <c r="ACX370" s="15"/>
      <c r="ACY370" s="15"/>
      <c r="ACZ370" s="15"/>
      <c r="ADA370" s="15"/>
      <c r="ADB370" s="15"/>
      <c r="ADC370" s="15"/>
      <c r="ADD370" s="15"/>
      <c r="ADE370" s="15"/>
      <c r="ADF370" s="15"/>
      <c r="ADG370" s="15"/>
      <c r="ADH370" s="15"/>
      <c r="ADI370" s="15"/>
      <c r="ADJ370" s="15"/>
      <c r="ADK370" s="15"/>
      <c r="ADL370" s="15"/>
      <c r="ADM370" s="15"/>
      <c r="ADN370" s="15"/>
      <c r="ADO370" s="15"/>
      <c r="ADP370" s="15"/>
      <c r="ADQ370" s="15"/>
      <c r="ADR370" s="15"/>
      <c r="ADS370" s="15"/>
      <c r="ADT370" s="15"/>
      <c r="ADU370" s="15"/>
      <c r="ADV370" s="15"/>
      <c r="ADW370" s="15"/>
      <c r="ADX370" s="15"/>
      <c r="ADY370" s="15"/>
      <c r="ADZ370" s="15"/>
      <c r="AEA370" s="15"/>
      <c r="AEB370" s="15"/>
      <c r="AEC370" s="15"/>
      <c r="AED370" s="15"/>
      <c r="AEE370" s="15"/>
      <c r="AEF370" s="15"/>
      <c r="AEG370" s="15"/>
      <c r="AEH370" s="15"/>
      <c r="AEI370" s="15"/>
      <c r="AEJ370" s="15"/>
      <c r="AEK370" s="15"/>
      <c r="AEL370" s="15"/>
      <c r="AEM370" s="15"/>
      <c r="AEN370" s="15"/>
      <c r="AEO370" s="15"/>
      <c r="AEP370" s="15"/>
      <c r="AEQ370" s="15"/>
      <c r="AER370" s="15"/>
      <c r="AES370" s="15"/>
      <c r="AET370" s="15"/>
      <c r="AEU370" s="15"/>
      <c r="AEV370" s="15"/>
      <c r="AEW370" s="15"/>
      <c r="AEX370" s="15"/>
      <c r="AEY370" s="15"/>
      <c r="AEZ370" s="15"/>
      <c r="AFA370" s="15"/>
      <c r="AFB370" s="15"/>
      <c r="AFC370" s="15"/>
      <c r="AFD370" s="15"/>
      <c r="AFE370" s="15"/>
      <c r="AFF370" s="15"/>
      <c r="AFG370" s="15"/>
      <c r="AFH370" s="15"/>
      <c r="AFI370" s="15"/>
      <c r="AFJ370" s="15"/>
      <c r="AFK370" s="15"/>
      <c r="AFL370" s="15"/>
      <c r="AFM370" s="15"/>
      <c r="AFN370" s="15"/>
      <c r="AFO370" s="15"/>
      <c r="AFP370" s="15"/>
      <c r="AFQ370" s="15"/>
      <c r="AFR370" s="15"/>
      <c r="AFS370" s="15"/>
      <c r="AFT370" s="15"/>
      <c r="AFU370" s="15"/>
      <c r="AFV370" s="15"/>
      <c r="AFW370" s="15"/>
      <c r="AFX370" s="15"/>
      <c r="AFY370" s="15"/>
      <c r="AFZ370" s="15"/>
      <c r="AGA370" s="15"/>
      <c r="AGB370" s="15"/>
      <c r="AGC370" s="15"/>
      <c r="AGD370" s="15"/>
      <c r="AGE370" s="15"/>
      <c r="AGF370" s="15"/>
      <c r="AGG370" s="15"/>
      <c r="AGH370" s="15"/>
      <c r="AGI370" s="15"/>
      <c r="AGJ370" s="15"/>
      <c r="AGK370" s="15"/>
      <c r="AGL370" s="15"/>
      <c r="AGM370" s="15"/>
      <c r="AGN370" s="15"/>
      <c r="AGO370" s="15"/>
      <c r="AGP370" s="15"/>
      <c r="AGQ370" s="15"/>
      <c r="AGR370" s="15"/>
      <c r="AGS370" s="15"/>
      <c r="AGT370" s="15"/>
      <c r="AGU370" s="15"/>
      <c r="AGV370" s="15"/>
      <c r="AGW370" s="15"/>
      <c r="AGX370" s="15"/>
      <c r="AGY370" s="15"/>
      <c r="AGZ370" s="15"/>
      <c r="AHA370" s="15"/>
      <c r="AHB370" s="15"/>
      <c r="AHC370" s="15"/>
      <c r="AHD370" s="15"/>
      <c r="AHE370" s="15"/>
      <c r="AHF370" s="15"/>
      <c r="AHG370" s="15"/>
      <c r="AHH370" s="15"/>
      <c r="AHI370" s="15"/>
      <c r="AHJ370" s="15"/>
      <c r="AHK370" s="15"/>
      <c r="AHL370" s="15"/>
      <c r="AHM370" s="15"/>
      <c r="AHN370" s="15"/>
      <c r="AHO370" s="15"/>
      <c r="AHP370" s="15"/>
      <c r="AHQ370" s="15"/>
      <c r="AHR370" s="15"/>
      <c r="AHS370" s="15"/>
      <c r="AHT370" s="15"/>
      <c r="AHU370" s="15"/>
      <c r="AHV370" s="15"/>
      <c r="AHW370" s="15"/>
      <c r="AHX370" s="15"/>
      <c r="AHY370" s="15"/>
      <c r="AHZ370" s="15"/>
      <c r="AIA370" s="15"/>
      <c r="AIB370" s="15"/>
      <c r="AIC370" s="15"/>
      <c r="AID370" s="15"/>
      <c r="AIE370" s="15"/>
      <c r="AIF370" s="15"/>
      <c r="AIG370" s="15"/>
      <c r="AIH370" s="15"/>
      <c r="AII370" s="15"/>
      <c r="AIJ370" s="15"/>
      <c r="AIK370" s="15"/>
      <c r="AIL370" s="15"/>
      <c r="AIM370" s="15"/>
      <c r="AIN370" s="15"/>
      <c r="AIO370" s="15"/>
      <c r="AIP370" s="15"/>
      <c r="AIQ370" s="15"/>
      <c r="AIR370" s="15"/>
      <c r="AIS370" s="15"/>
      <c r="AIT370" s="15"/>
      <c r="AIU370" s="15"/>
      <c r="AIV370" s="15"/>
      <c r="AIW370" s="15"/>
      <c r="AIX370" s="15"/>
      <c r="AIY370" s="15"/>
      <c r="AIZ370" s="15"/>
      <c r="AJA370" s="15"/>
      <c r="AJB370" s="15"/>
      <c r="AJC370" s="15"/>
      <c r="AJD370" s="15"/>
      <c r="AJE370" s="15"/>
      <c r="AJF370" s="15"/>
      <c r="AJG370" s="15"/>
      <c r="AJH370" s="15"/>
      <c r="AJI370" s="15"/>
      <c r="AJJ370" s="15"/>
      <c r="AJK370" s="15"/>
      <c r="AJL370" s="15"/>
      <c r="AJM370" s="15"/>
      <c r="AJN370" s="15"/>
      <c r="AJO370" s="15"/>
      <c r="AJP370" s="15"/>
      <c r="AJQ370" s="15"/>
      <c r="AJR370" s="15"/>
      <c r="AJS370" s="15"/>
      <c r="AJT370" s="15"/>
      <c r="AJU370" s="15"/>
      <c r="AJV370" s="15"/>
      <c r="AJW370" s="15"/>
      <c r="AJX370" s="15"/>
      <c r="AJY370" s="15"/>
      <c r="AJZ370" s="15"/>
      <c r="AKA370" s="15"/>
      <c r="AKB370" s="15"/>
      <c r="AKC370" s="15"/>
      <c r="AKD370" s="15"/>
      <c r="AKE370" s="15"/>
      <c r="AKF370" s="15"/>
      <c r="AKG370" s="15"/>
      <c r="AKH370" s="15"/>
      <c r="AKI370" s="15"/>
      <c r="AKJ370" s="15"/>
      <c r="AKK370" s="15"/>
      <c r="AKL370" s="15"/>
      <c r="AKM370" s="15"/>
      <c r="AKN370" s="15"/>
      <c r="AKO370" s="15"/>
      <c r="AKP370" s="15"/>
      <c r="AKQ370" s="15"/>
      <c r="AKR370" s="15"/>
      <c r="AKS370" s="15"/>
      <c r="AKT370" s="15"/>
      <c r="AKU370" s="15"/>
      <c r="AKV370" s="15"/>
      <c r="AKW370" s="15"/>
      <c r="AKX370" s="15"/>
      <c r="AKY370" s="15"/>
      <c r="AKZ370" s="15"/>
      <c r="ALA370" s="15"/>
      <c r="ALB370" s="15"/>
      <c r="ALC370" s="15"/>
      <c r="ALD370" s="15"/>
      <c r="ALE370" s="15"/>
      <c r="ALF370" s="15"/>
      <c r="ALG370" s="15"/>
      <c r="ALH370" s="15"/>
      <c r="ALI370" s="15"/>
      <c r="ALJ370" s="15"/>
      <c r="ALK370" s="15"/>
      <c r="ALL370" s="15"/>
      <c r="ALM370" s="15"/>
      <c r="ALN370" s="15"/>
      <c r="ALO370" s="15"/>
      <c r="ALP370" s="15"/>
      <c r="ALQ370" s="15"/>
      <c r="ALR370" s="15"/>
      <c r="ALS370" s="15"/>
      <c r="ALT370" s="15"/>
      <c r="ALU370" s="15"/>
      <c r="ALV370" s="15"/>
      <c r="ALW370" s="15"/>
      <c r="ALX370" s="11"/>
      <c r="ALY370" s="11"/>
      <c r="ALZ370" s="11"/>
      <c r="AMA370" s="11"/>
    </row>
    <row r="371" spans="1:1015" ht="12.75" customHeight="1">
      <c r="A371" s="12" t="s">
        <v>459</v>
      </c>
      <c r="B371" s="12"/>
      <c r="C371" s="12"/>
      <c r="D371" s="12"/>
      <c r="E371" s="12"/>
      <c r="F371" s="12"/>
      <c r="G371" s="12" t="s">
        <v>234</v>
      </c>
      <c r="H371" s="14">
        <f t="shared" ref="H371:N371" si="60">H362+H366+H370</f>
        <v>29171.98</v>
      </c>
      <c r="I371" s="14">
        <f t="shared" si="60"/>
        <v>36720.310000000005</v>
      </c>
      <c r="J371" s="14">
        <f t="shared" si="60"/>
        <v>20500</v>
      </c>
      <c r="K371" s="14">
        <f t="shared" si="60"/>
        <v>46832.7</v>
      </c>
      <c r="L371" s="3">
        <f t="shared" si="60"/>
        <v>42500</v>
      </c>
      <c r="M371" s="14">
        <f t="shared" si="60"/>
        <v>42500</v>
      </c>
      <c r="N371" s="14">
        <f t="shared" si="60"/>
        <v>42500</v>
      </c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  <c r="IW371" s="15"/>
      <c r="IX371" s="15"/>
      <c r="IY371" s="15"/>
      <c r="IZ371" s="15"/>
      <c r="JA371" s="15"/>
      <c r="JB371" s="15"/>
      <c r="JC371" s="15"/>
      <c r="JD371" s="15"/>
      <c r="JE371" s="15"/>
      <c r="JF371" s="15"/>
      <c r="JG371" s="15"/>
      <c r="JH371" s="15"/>
      <c r="JI371" s="15"/>
      <c r="JJ371" s="15"/>
      <c r="JK371" s="15"/>
      <c r="JL371" s="15"/>
      <c r="JM371" s="15"/>
      <c r="JN371" s="15"/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5"/>
      <c r="KB371" s="15"/>
      <c r="KC371" s="15"/>
      <c r="KD371" s="15"/>
      <c r="KE371" s="15"/>
      <c r="KF371" s="15"/>
      <c r="KG371" s="15"/>
      <c r="KH371" s="15"/>
      <c r="KI371" s="15"/>
      <c r="KJ371" s="15"/>
      <c r="KK371" s="15"/>
      <c r="KL371" s="15"/>
      <c r="KM371" s="15"/>
      <c r="KN371" s="15"/>
      <c r="KO371" s="15"/>
      <c r="KP371" s="15"/>
      <c r="KQ371" s="15"/>
      <c r="KR371" s="15"/>
      <c r="KS371" s="15"/>
      <c r="KT371" s="15"/>
      <c r="KU371" s="15"/>
      <c r="KV371" s="15"/>
      <c r="KW371" s="15"/>
      <c r="KX371" s="15"/>
      <c r="KY371" s="15"/>
      <c r="KZ371" s="15"/>
      <c r="LA371" s="15"/>
      <c r="LB371" s="15"/>
      <c r="LC371" s="15"/>
      <c r="LD371" s="15"/>
      <c r="LE371" s="15"/>
      <c r="LF371" s="15"/>
      <c r="LG371" s="15"/>
      <c r="LH371" s="15"/>
      <c r="LI371" s="15"/>
      <c r="LJ371" s="15"/>
      <c r="LK371" s="15"/>
      <c r="LL371" s="15"/>
      <c r="LM371" s="15"/>
      <c r="LN371" s="15"/>
      <c r="LO371" s="15"/>
      <c r="LP371" s="15"/>
      <c r="LQ371" s="15"/>
      <c r="LR371" s="15"/>
      <c r="LS371" s="15"/>
      <c r="LT371" s="15"/>
      <c r="LU371" s="15"/>
      <c r="LV371" s="15"/>
      <c r="LW371" s="15"/>
      <c r="LX371" s="15"/>
      <c r="LY371" s="15"/>
      <c r="LZ371" s="15"/>
      <c r="MA371" s="15"/>
      <c r="MB371" s="15"/>
      <c r="MC371" s="15"/>
      <c r="MD371" s="15"/>
      <c r="ME371" s="15"/>
      <c r="MF371" s="15"/>
      <c r="MG371" s="15"/>
      <c r="MH371" s="15"/>
      <c r="MI371" s="15"/>
      <c r="MJ371" s="15"/>
      <c r="MK371" s="15"/>
      <c r="ML371" s="15"/>
      <c r="MM371" s="15"/>
      <c r="MN371" s="15"/>
      <c r="MO371" s="15"/>
      <c r="MP371" s="15"/>
      <c r="MQ371" s="15"/>
      <c r="MR371" s="15"/>
      <c r="MS371" s="15"/>
      <c r="MT371" s="15"/>
      <c r="MU371" s="15"/>
      <c r="MV371" s="15"/>
      <c r="MW371" s="15"/>
      <c r="MX371" s="15"/>
      <c r="MY371" s="15"/>
      <c r="MZ371" s="15"/>
      <c r="NA371" s="15"/>
      <c r="NB371" s="15"/>
      <c r="NC371" s="15"/>
      <c r="ND371" s="15"/>
      <c r="NE371" s="15"/>
      <c r="NF371" s="15"/>
      <c r="NG371" s="15"/>
      <c r="NH371" s="15"/>
      <c r="NI371" s="15"/>
      <c r="NJ371" s="15"/>
      <c r="NK371" s="15"/>
      <c r="NL371" s="15"/>
      <c r="NM371" s="15"/>
      <c r="NN371" s="15"/>
      <c r="NO371" s="15"/>
      <c r="NP371" s="15"/>
      <c r="NQ371" s="15"/>
      <c r="NR371" s="15"/>
      <c r="NS371" s="15"/>
      <c r="NT371" s="15"/>
      <c r="NU371" s="15"/>
      <c r="NV371" s="15"/>
      <c r="NW371" s="15"/>
      <c r="NX371" s="15"/>
      <c r="NY371" s="15"/>
      <c r="NZ371" s="15"/>
      <c r="OA371" s="15"/>
      <c r="OB371" s="15"/>
      <c r="OC371" s="15"/>
      <c r="OD371" s="15"/>
      <c r="OE371" s="15"/>
      <c r="OF371" s="15"/>
      <c r="OG371" s="15"/>
      <c r="OH371" s="15"/>
      <c r="OI371" s="15"/>
      <c r="OJ371" s="15"/>
      <c r="OK371" s="15"/>
      <c r="OL371" s="15"/>
      <c r="OM371" s="15"/>
      <c r="ON371" s="15"/>
      <c r="OO371" s="15"/>
      <c r="OP371" s="15"/>
      <c r="OQ371" s="15"/>
      <c r="OR371" s="15"/>
      <c r="OS371" s="15"/>
      <c r="OT371" s="15"/>
      <c r="OU371" s="15"/>
      <c r="OV371" s="15"/>
      <c r="OW371" s="15"/>
      <c r="OX371" s="15"/>
      <c r="OY371" s="15"/>
      <c r="OZ371" s="15"/>
      <c r="PA371" s="15"/>
      <c r="PB371" s="15"/>
      <c r="PC371" s="15"/>
      <c r="PD371" s="15"/>
      <c r="PE371" s="15"/>
      <c r="PF371" s="15"/>
      <c r="PG371" s="15"/>
      <c r="PH371" s="15"/>
      <c r="PI371" s="15"/>
      <c r="PJ371" s="15"/>
      <c r="PK371" s="15"/>
      <c r="PL371" s="15"/>
      <c r="PM371" s="15"/>
      <c r="PN371" s="15"/>
      <c r="PO371" s="15"/>
      <c r="PP371" s="15"/>
      <c r="PQ371" s="15"/>
      <c r="PR371" s="15"/>
      <c r="PS371" s="15"/>
      <c r="PT371" s="15"/>
      <c r="PU371" s="15"/>
      <c r="PV371" s="15"/>
      <c r="PW371" s="15"/>
      <c r="PX371" s="15"/>
      <c r="PY371" s="15"/>
      <c r="PZ371" s="15"/>
      <c r="QA371" s="15"/>
      <c r="QB371" s="15"/>
      <c r="QC371" s="15"/>
      <c r="QD371" s="15"/>
      <c r="QE371" s="15"/>
      <c r="QF371" s="15"/>
      <c r="QG371" s="15"/>
      <c r="QH371" s="15"/>
      <c r="QI371" s="15"/>
      <c r="QJ371" s="15"/>
      <c r="QK371" s="15"/>
      <c r="QL371" s="15"/>
      <c r="QM371" s="15"/>
      <c r="QN371" s="15"/>
      <c r="QO371" s="15"/>
      <c r="QP371" s="15"/>
      <c r="QQ371" s="15"/>
      <c r="QR371" s="15"/>
      <c r="QS371" s="15"/>
      <c r="QT371" s="15"/>
      <c r="QU371" s="15"/>
      <c r="QV371" s="15"/>
      <c r="QW371" s="15"/>
      <c r="QX371" s="15"/>
      <c r="QY371" s="15"/>
      <c r="QZ371" s="15"/>
      <c r="RA371" s="15"/>
      <c r="RB371" s="15"/>
      <c r="RC371" s="15"/>
      <c r="RD371" s="15"/>
      <c r="RE371" s="15"/>
      <c r="RF371" s="15"/>
      <c r="RG371" s="15"/>
      <c r="RH371" s="15"/>
      <c r="RI371" s="15"/>
      <c r="RJ371" s="15"/>
      <c r="RK371" s="15"/>
      <c r="RL371" s="15"/>
      <c r="RM371" s="15"/>
      <c r="RN371" s="15"/>
      <c r="RO371" s="15"/>
      <c r="RP371" s="15"/>
      <c r="RQ371" s="15"/>
      <c r="RR371" s="15"/>
      <c r="RS371" s="15"/>
      <c r="RT371" s="15"/>
      <c r="RU371" s="15"/>
      <c r="RV371" s="15"/>
      <c r="RW371" s="15"/>
      <c r="RX371" s="15"/>
      <c r="RY371" s="15"/>
      <c r="RZ371" s="15"/>
      <c r="SA371" s="15"/>
      <c r="SB371" s="15"/>
      <c r="SC371" s="15"/>
      <c r="SD371" s="15"/>
      <c r="SE371" s="15"/>
      <c r="SF371" s="15"/>
      <c r="SG371" s="15"/>
      <c r="SH371" s="15"/>
      <c r="SI371" s="15"/>
      <c r="SJ371" s="15"/>
      <c r="SK371" s="15"/>
      <c r="SL371" s="15"/>
      <c r="SM371" s="15"/>
      <c r="SN371" s="15"/>
      <c r="SO371" s="15"/>
      <c r="SP371" s="15"/>
      <c r="SQ371" s="15"/>
      <c r="SR371" s="15"/>
      <c r="SS371" s="15"/>
      <c r="ST371" s="15"/>
      <c r="SU371" s="15"/>
      <c r="SV371" s="15"/>
      <c r="SW371" s="15"/>
      <c r="SX371" s="15"/>
      <c r="SY371" s="15"/>
      <c r="SZ371" s="15"/>
      <c r="TA371" s="15"/>
      <c r="TB371" s="15"/>
      <c r="TC371" s="15"/>
      <c r="TD371" s="15"/>
      <c r="TE371" s="15"/>
      <c r="TF371" s="15"/>
      <c r="TG371" s="15"/>
      <c r="TH371" s="15"/>
      <c r="TI371" s="15"/>
      <c r="TJ371" s="15"/>
      <c r="TK371" s="15"/>
      <c r="TL371" s="15"/>
      <c r="TM371" s="15"/>
      <c r="TN371" s="15"/>
      <c r="TO371" s="15"/>
      <c r="TP371" s="15"/>
      <c r="TQ371" s="15"/>
      <c r="TR371" s="15"/>
      <c r="TS371" s="15"/>
      <c r="TT371" s="15"/>
      <c r="TU371" s="15"/>
      <c r="TV371" s="15"/>
      <c r="TW371" s="15"/>
      <c r="TX371" s="15"/>
      <c r="TY371" s="15"/>
      <c r="TZ371" s="15"/>
      <c r="UA371" s="15"/>
      <c r="UB371" s="15"/>
      <c r="UC371" s="15"/>
      <c r="UD371" s="15"/>
      <c r="UE371" s="15"/>
      <c r="UF371" s="15"/>
      <c r="UG371" s="15"/>
      <c r="UH371" s="15"/>
      <c r="UI371" s="15"/>
      <c r="UJ371" s="15"/>
      <c r="UK371" s="15"/>
      <c r="UL371" s="15"/>
      <c r="UM371" s="15"/>
      <c r="UN371" s="15"/>
      <c r="UO371" s="15"/>
      <c r="UP371" s="15"/>
      <c r="UQ371" s="15"/>
      <c r="UR371" s="15"/>
      <c r="US371" s="15"/>
      <c r="UT371" s="15"/>
      <c r="UU371" s="15"/>
      <c r="UV371" s="15"/>
      <c r="UW371" s="15"/>
      <c r="UX371" s="15"/>
      <c r="UY371" s="15"/>
      <c r="UZ371" s="15"/>
      <c r="VA371" s="15"/>
      <c r="VB371" s="15"/>
      <c r="VC371" s="15"/>
      <c r="VD371" s="15"/>
      <c r="VE371" s="15"/>
      <c r="VF371" s="15"/>
      <c r="VG371" s="15"/>
      <c r="VH371" s="15"/>
      <c r="VI371" s="15"/>
      <c r="VJ371" s="15"/>
      <c r="VK371" s="15"/>
      <c r="VL371" s="15"/>
      <c r="VM371" s="15"/>
      <c r="VN371" s="15"/>
      <c r="VO371" s="15"/>
      <c r="VP371" s="15"/>
      <c r="VQ371" s="15"/>
      <c r="VR371" s="15"/>
      <c r="VS371" s="15"/>
      <c r="VT371" s="15"/>
      <c r="VU371" s="15"/>
      <c r="VV371" s="15"/>
      <c r="VW371" s="15"/>
      <c r="VX371" s="15"/>
      <c r="VY371" s="15"/>
      <c r="VZ371" s="15"/>
      <c r="WA371" s="15"/>
      <c r="WB371" s="15"/>
      <c r="WC371" s="15"/>
      <c r="WD371" s="15"/>
      <c r="WE371" s="15"/>
      <c r="WF371" s="15"/>
      <c r="WG371" s="15"/>
      <c r="WH371" s="15"/>
      <c r="WI371" s="15"/>
      <c r="WJ371" s="15"/>
      <c r="WK371" s="15"/>
      <c r="WL371" s="15"/>
      <c r="WM371" s="15"/>
      <c r="WN371" s="15"/>
      <c r="WO371" s="15"/>
      <c r="WP371" s="15"/>
      <c r="WQ371" s="15"/>
      <c r="WR371" s="15"/>
      <c r="WS371" s="15"/>
      <c r="WT371" s="15"/>
      <c r="WU371" s="15"/>
      <c r="WV371" s="15"/>
      <c r="WW371" s="15"/>
      <c r="WX371" s="15"/>
      <c r="WY371" s="15"/>
      <c r="WZ371" s="15"/>
      <c r="XA371" s="15"/>
      <c r="XB371" s="15"/>
      <c r="XC371" s="15"/>
      <c r="XD371" s="15"/>
      <c r="XE371" s="15"/>
      <c r="XF371" s="15"/>
      <c r="XG371" s="15"/>
      <c r="XH371" s="15"/>
      <c r="XI371" s="15"/>
      <c r="XJ371" s="15"/>
      <c r="XK371" s="15"/>
      <c r="XL371" s="15"/>
      <c r="XM371" s="15"/>
      <c r="XN371" s="15"/>
      <c r="XO371" s="15"/>
      <c r="XP371" s="15"/>
      <c r="XQ371" s="15"/>
      <c r="XR371" s="15"/>
      <c r="XS371" s="15"/>
      <c r="XT371" s="15"/>
      <c r="XU371" s="15"/>
      <c r="XV371" s="15"/>
      <c r="XW371" s="15"/>
      <c r="XX371" s="15"/>
      <c r="XY371" s="15"/>
      <c r="XZ371" s="15"/>
      <c r="YA371" s="15"/>
      <c r="YB371" s="15"/>
      <c r="YC371" s="15"/>
      <c r="YD371" s="15"/>
      <c r="YE371" s="15"/>
      <c r="YF371" s="15"/>
      <c r="YG371" s="15"/>
      <c r="YH371" s="15"/>
      <c r="YI371" s="15"/>
      <c r="YJ371" s="15"/>
      <c r="YK371" s="15"/>
      <c r="YL371" s="15"/>
      <c r="YM371" s="15"/>
      <c r="YN371" s="15"/>
      <c r="YO371" s="15"/>
      <c r="YP371" s="15"/>
      <c r="YQ371" s="15"/>
      <c r="YR371" s="15"/>
      <c r="YS371" s="15"/>
      <c r="YT371" s="15"/>
      <c r="YU371" s="15"/>
      <c r="YV371" s="15"/>
      <c r="YW371" s="15"/>
      <c r="YX371" s="15"/>
      <c r="YY371" s="15"/>
      <c r="YZ371" s="15"/>
      <c r="ZA371" s="15"/>
      <c r="ZB371" s="15"/>
      <c r="ZC371" s="15"/>
      <c r="ZD371" s="15"/>
      <c r="ZE371" s="15"/>
      <c r="ZF371" s="15"/>
      <c r="ZG371" s="15"/>
      <c r="ZH371" s="15"/>
      <c r="ZI371" s="15"/>
      <c r="ZJ371" s="15"/>
      <c r="ZK371" s="15"/>
      <c r="ZL371" s="15"/>
      <c r="ZM371" s="15"/>
      <c r="ZN371" s="15"/>
      <c r="ZO371" s="15"/>
      <c r="ZP371" s="15"/>
      <c r="ZQ371" s="15"/>
      <c r="ZR371" s="15"/>
      <c r="ZS371" s="15"/>
      <c r="ZT371" s="15"/>
      <c r="ZU371" s="15"/>
      <c r="ZV371" s="15"/>
      <c r="ZW371" s="15"/>
      <c r="ZX371" s="15"/>
      <c r="ZY371" s="15"/>
      <c r="ZZ371" s="15"/>
      <c r="AAA371" s="15"/>
      <c r="AAB371" s="15"/>
      <c r="AAC371" s="15"/>
      <c r="AAD371" s="15"/>
      <c r="AAE371" s="15"/>
      <c r="AAF371" s="15"/>
      <c r="AAG371" s="15"/>
      <c r="AAH371" s="15"/>
      <c r="AAI371" s="15"/>
      <c r="AAJ371" s="15"/>
      <c r="AAK371" s="15"/>
      <c r="AAL371" s="15"/>
      <c r="AAM371" s="15"/>
      <c r="AAN371" s="15"/>
      <c r="AAO371" s="15"/>
      <c r="AAP371" s="15"/>
      <c r="AAQ371" s="15"/>
      <c r="AAR371" s="15"/>
      <c r="AAS371" s="15"/>
      <c r="AAT371" s="15"/>
      <c r="AAU371" s="15"/>
      <c r="AAV371" s="15"/>
      <c r="AAW371" s="15"/>
      <c r="AAX371" s="15"/>
      <c r="AAY371" s="15"/>
      <c r="AAZ371" s="15"/>
      <c r="ABA371" s="15"/>
      <c r="ABB371" s="15"/>
      <c r="ABC371" s="15"/>
      <c r="ABD371" s="15"/>
      <c r="ABE371" s="15"/>
      <c r="ABF371" s="15"/>
      <c r="ABG371" s="15"/>
      <c r="ABH371" s="15"/>
      <c r="ABI371" s="15"/>
      <c r="ABJ371" s="15"/>
      <c r="ABK371" s="15"/>
      <c r="ABL371" s="15"/>
      <c r="ABM371" s="15"/>
      <c r="ABN371" s="15"/>
      <c r="ABO371" s="15"/>
      <c r="ABP371" s="15"/>
      <c r="ABQ371" s="15"/>
      <c r="ABR371" s="15"/>
      <c r="ABS371" s="15"/>
      <c r="ABT371" s="15"/>
      <c r="ABU371" s="15"/>
      <c r="ABV371" s="15"/>
      <c r="ABW371" s="15"/>
      <c r="ABX371" s="15"/>
      <c r="ABY371" s="15"/>
      <c r="ABZ371" s="15"/>
      <c r="ACA371" s="15"/>
      <c r="ACB371" s="15"/>
      <c r="ACC371" s="15"/>
      <c r="ACD371" s="15"/>
      <c r="ACE371" s="15"/>
      <c r="ACF371" s="15"/>
      <c r="ACG371" s="15"/>
      <c r="ACH371" s="15"/>
      <c r="ACI371" s="15"/>
      <c r="ACJ371" s="15"/>
      <c r="ACK371" s="15"/>
      <c r="ACL371" s="15"/>
      <c r="ACM371" s="15"/>
      <c r="ACN371" s="15"/>
      <c r="ACO371" s="15"/>
      <c r="ACP371" s="15"/>
      <c r="ACQ371" s="15"/>
      <c r="ACR371" s="15"/>
      <c r="ACS371" s="15"/>
      <c r="ACT371" s="15"/>
      <c r="ACU371" s="15"/>
      <c r="ACV371" s="15"/>
      <c r="ACW371" s="15"/>
      <c r="ACX371" s="15"/>
      <c r="ACY371" s="15"/>
      <c r="ACZ371" s="15"/>
      <c r="ADA371" s="15"/>
      <c r="ADB371" s="15"/>
      <c r="ADC371" s="15"/>
      <c r="ADD371" s="15"/>
      <c r="ADE371" s="15"/>
      <c r="ADF371" s="15"/>
      <c r="ADG371" s="15"/>
      <c r="ADH371" s="15"/>
      <c r="ADI371" s="15"/>
      <c r="ADJ371" s="15"/>
      <c r="ADK371" s="15"/>
      <c r="ADL371" s="15"/>
      <c r="ADM371" s="15"/>
      <c r="ADN371" s="15"/>
      <c r="ADO371" s="15"/>
      <c r="ADP371" s="15"/>
      <c r="ADQ371" s="15"/>
      <c r="ADR371" s="15"/>
      <c r="ADS371" s="15"/>
      <c r="ADT371" s="15"/>
      <c r="ADU371" s="15"/>
      <c r="ADV371" s="15"/>
      <c r="ADW371" s="15"/>
      <c r="ADX371" s="15"/>
      <c r="ADY371" s="15"/>
      <c r="ADZ371" s="15"/>
      <c r="AEA371" s="15"/>
      <c r="AEB371" s="15"/>
      <c r="AEC371" s="15"/>
      <c r="AED371" s="15"/>
      <c r="AEE371" s="15"/>
      <c r="AEF371" s="15"/>
      <c r="AEG371" s="15"/>
      <c r="AEH371" s="15"/>
      <c r="AEI371" s="15"/>
      <c r="AEJ371" s="15"/>
      <c r="AEK371" s="15"/>
      <c r="AEL371" s="15"/>
      <c r="AEM371" s="15"/>
      <c r="AEN371" s="15"/>
      <c r="AEO371" s="15"/>
      <c r="AEP371" s="15"/>
      <c r="AEQ371" s="15"/>
      <c r="AER371" s="15"/>
      <c r="AES371" s="15"/>
      <c r="AET371" s="15"/>
      <c r="AEU371" s="15"/>
      <c r="AEV371" s="15"/>
      <c r="AEW371" s="15"/>
      <c r="AEX371" s="15"/>
      <c r="AEY371" s="15"/>
      <c r="AEZ371" s="15"/>
      <c r="AFA371" s="15"/>
      <c r="AFB371" s="15"/>
      <c r="AFC371" s="15"/>
      <c r="AFD371" s="15"/>
      <c r="AFE371" s="15"/>
      <c r="AFF371" s="15"/>
      <c r="AFG371" s="15"/>
      <c r="AFH371" s="15"/>
      <c r="AFI371" s="15"/>
      <c r="AFJ371" s="15"/>
      <c r="AFK371" s="15"/>
      <c r="AFL371" s="15"/>
      <c r="AFM371" s="15"/>
      <c r="AFN371" s="15"/>
      <c r="AFO371" s="15"/>
      <c r="AFP371" s="15"/>
      <c r="AFQ371" s="15"/>
      <c r="AFR371" s="15"/>
      <c r="AFS371" s="15"/>
      <c r="AFT371" s="15"/>
      <c r="AFU371" s="15"/>
      <c r="AFV371" s="15"/>
      <c r="AFW371" s="15"/>
      <c r="AFX371" s="15"/>
      <c r="AFY371" s="15"/>
      <c r="AFZ371" s="15"/>
      <c r="AGA371" s="15"/>
      <c r="AGB371" s="15"/>
      <c r="AGC371" s="15"/>
      <c r="AGD371" s="15"/>
      <c r="AGE371" s="15"/>
      <c r="AGF371" s="15"/>
      <c r="AGG371" s="15"/>
      <c r="AGH371" s="15"/>
      <c r="AGI371" s="15"/>
      <c r="AGJ371" s="15"/>
      <c r="AGK371" s="15"/>
      <c r="AGL371" s="15"/>
      <c r="AGM371" s="15"/>
      <c r="AGN371" s="15"/>
      <c r="AGO371" s="15"/>
      <c r="AGP371" s="15"/>
      <c r="AGQ371" s="15"/>
      <c r="AGR371" s="15"/>
      <c r="AGS371" s="15"/>
      <c r="AGT371" s="15"/>
      <c r="AGU371" s="15"/>
      <c r="AGV371" s="15"/>
      <c r="AGW371" s="15"/>
      <c r="AGX371" s="15"/>
      <c r="AGY371" s="15"/>
      <c r="AGZ371" s="15"/>
      <c r="AHA371" s="15"/>
      <c r="AHB371" s="15"/>
      <c r="AHC371" s="15"/>
      <c r="AHD371" s="15"/>
      <c r="AHE371" s="15"/>
      <c r="AHF371" s="15"/>
      <c r="AHG371" s="15"/>
      <c r="AHH371" s="15"/>
      <c r="AHI371" s="15"/>
      <c r="AHJ371" s="15"/>
      <c r="AHK371" s="15"/>
      <c r="AHL371" s="15"/>
      <c r="AHM371" s="15"/>
      <c r="AHN371" s="15"/>
      <c r="AHO371" s="15"/>
      <c r="AHP371" s="15"/>
      <c r="AHQ371" s="15"/>
      <c r="AHR371" s="15"/>
      <c r="AHS371" s="15"/>
      <c r="AHT371" s="15"/>
      <c r="AHU371" s="15"/>
      <c r="AHV371" s="15"/>
      <c r="AHW371" s="15"/>
      <c r="AHX371" s="15"/>
      <c r="AHY371" s="15"/>
      <c r="AHZ371" s="15"/>
      <c r="AIA371" s="15"/>
      <c r="AIB371" s="15"/>
      <c r="AIC371" s="15"/>
      <c r="AID371" s="15"/>
      <c r="AIE371" s="15"/>
      <c r="AIF371" s="15"/>
      <c r="AIG371" s="15"/>
      <c r="AIH371" s="15"/>
      <c r="AII371" s="15"/>
      <c r="AIJ371" s="15"/>
      <c r="AIK371" s="15"/>
      <c r="AIL371" s="15"/>
      <c r="AIM371" s="15"/>
      <c r="AIN371" s="15"/>
      <c r="AIO371" s="15"/>
      <c r="AIP371" s="15"/>
      <c r="AIQ371" s="15"/>
      <c r="AIR371" s="15"/>
      <c r="AIS371" s="15"/>
      <c r="AIT371" s="15"/>
      <c r="AIU371" s="15"/>
      <c r="AIV371" s="15"/>
      <c r="AIW371" s="15"/>
      <c r="AIX371" s="15"/>
      <c r="AIY371" s="15"/>
      <c r="AIZ371" s="15"/>
      <c r="AJA371" s="15"/>
      <c r="AJB371" s="15"/>
      <c r="AJC371" s="15"/>
      <c r="AJD371" s="15"/>
      <c r="AJE371" s="15"/>
      <c r="AJF371" s="15"/>
      <c r="AJG371" s="15"/>
      <c r="AJH371" s="15"/>
      <c r="AJI371" s="15"/>
      <c r="AJJ371" s="15"/>
      <c r="AJK371" s="15"/>
      <c r="AJL371" s="15"/>
      <c r="AJM371" s="15"/>
      <c r="AJN371" s="15"/>
      <c r="AJO371" s="15"/>
      <c r="AJP371" s="15"/>
      <c r="AJQ371" s="15"/>
      <c r="AJR371" s="15"/>
      <c r="AJS371" s="15"/>
      <c r="AJT371" s="15"/>
      <c r="AJU371" s="15"/>
      <c r="AJV371" s="15"/>
      <c r="AJW371" s="15"/>
      <c r="AJX371" s="15"/>
      <c r="AJY371" s="15"/>
      <c r="AJZ371" s="15"/>
      <c r="AKA371" s="15"/>
      <c r="AKB371" s="15"/>
      <c r="AKC371" s="15"/>
      <c r="AKD371" s="15"/>
      <c r="AKE371" s="15"/>
      <c r="AKF371" s="15"/>
      <c r="AKG371" s="15"/>
      <c r="AKH371" s="15"/>
      <c r="AKI371" s="15"/>
      <c r="AKJ371" s="15"/>
      <c r="AKK371" s="15"/>
      <c r="AKL371" s="15"/>
      <c r="AKM371" s="15"/>
      <c r="AKN371" s="15"/>
      <c r="AKO371" s="15"/>
      <c r="AKP371" s="15"/>
      <c r="AKQ371" s="15"/>
      <c r="AKR371" s="15"/>
      <c r="AKS371" s="15"/>
      <c r="AKT371" s="15"/>
      <c r="AKU371" s="15"/>
      <c r="AKV371" s="15"/>
      <c r="AKW371" s="15"/>
      <c r="AKX371" s="15"/>
      <c r="AKY371" s="15"/>
      <c r="AKZ371" s="15"/>
      <c r="ALA371" s="15"/>
      <c r="ALB371" s="15"/>
      <c r="ALC371" s="15"/>
      <c r="ALD371" s="15"/>
      <c r="ALE371" s="15"/>
      <c r="ALF371" s="15"/>
      <c r="ALG371" s="15"/>
      <c r="ALH371" s="15"/>
      <c r="ALI371" s="15"/>
      <c r="ALJ371" s="15"/>
      <c r="ALK371" s="15"/>
      <c r="ALL371" s="15"/>
      <c r="ALM371" s="15"/>
      <c r="ALN371" s="15"/>
      <c r="ALO371" s="15"/>
      <c r="ALP371" s="15"/>
      <c r="ALQ371" s="15"/>
      <c r="ALR371" s="15"/>
      <c r="ALS371" s="15"/>
      <c r="ALT371" s="15"/>
      <c r="ALU371" s="15"/>
      <c r="ALV371" s="15"/>
      <c r="ALW371" s="15"/>
      <c r="ALX371" s="11"/>
      <c r="ALY371" s="11"/>
      <c r="ALZ371" s="11"/>
      <c r="AMA371" s="11"/>
    </row>
    <row r="372" spans="1:1015" ht="12.75" customHeight="1">
      <c r="A372" s="37"/>
      <c r="B372" s="37"/>
      <c r="C372" s="37"/>
      <c r="D372" s="37"/>
      <c r="E372" s="37"/>
      <c r="F372" s="37"/>
      <c r="G372" s="37"/>
      <c r="H372" s="38"/>
      <c r="I372" s="38"/>
      <c r="J372" s="38"/>
      <c r="K372" s="38"/>
      <c r="L372"/>
      <c r="M372" s="38"/>
      <c r="N372" s="38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  <c r="IW372" s="15"/>
      <c r="IX372" s="15"/>
      <c r="IY372" s="15"/>
      <c r="IZ372" s="15"/>
      <c r="JA372" s="15"/>
      <c r="JB372" s="15"/>
      <c r="JC372" s="15"/>
      <c r="JD372" s="15"/>
      <c r="JE372" s="15"/>
      <c r="JF372" s="15"/>
      <c r="JG372" s="15"/>
      <c r="JH372" s="15"/>
      <c r="JI372" s="15"/>
      <c r="JJ372" s="15"/>
      <c r="JK372" s="15"/>
      <c r="JL372" s="15"/>
      <c r="JM372" s="15"/>
      <c r="JN372" s="15"/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5"/>
      <c r="KB372" s="15"/>
      <c r="KC372" s="15"/>
      <c r="KD372" s="15"/>
      <c r="KE372" s="15"/>
      <c r="KF372" s="15"/>
      <c r="KG372" s="15"/>
      <c r="KH372" s="15"/>
      <c r="KI372" s="15"/>
      <c r="KJ372" s="15"/>
      <c r="KK372" s="15"/>
      <c r="KL372" s="15"/>
      <c r="KM372" s="15"/>
      <c r="KN372" s="15"/>
      <c r="KO372" s="15"/>
      <c r="KP372" s="15"/>
      <c r="KQ372" s="15"/>
      <c r="KR372" s="15"/>
      <c r="KS372" s="15"/>
      <c r="KT372" s="15"/>
      <c r="KU372" s="15"/>
      <c r="KV372" s="15"/>
      <c r="KW372" s="15"/>
      <c r="KX372" s="15"/>
      <c r="KY372" s="15"/>
      <c r="KZ372" s="15"/>
      <c r="LA372" s="15"/>
      <c r="LB372" s="15"/>
      <c r="LC372" s="15"/>
      <c r="LD372" s="15"/>
      <c r="LE372" s="15"/>
      <c r="LF372" s="15"/>
      <c r="LG372" s="15"/>
      <c r="LH372" s="15"/>
      <c r="LI372" s="15"/>
      <c r="LJ372" s="15"/>
      <c r="LK372" s="15"/>
      <c r="LL372" s="15"/>
      <c r="LM372" s="15"/>
      <c r="LN372" s="15"/>
      <c r="LO372" s="15"/>
      <c r="LP372" s="15"/>
      <c r="LQ372" s="15"/>
      <c r="LR372" s="15"/>
      <c r="LS372" s="15"/>
      <c r="LT372" s="15"/>
      <c r="LU372" s="15"/>
      <c r="LV372" s="15"/>
      <c r="LW372" s="15"/>
      <c r="LX372" s="15"/>
      <c r="LY372" s="15"/>
      <c r="LZ372" s="15"/>
      <c r="MA372" s="15"/>
      <c r="MB372" s="15"/>
      <c r="MC372" s="15"/>
      <c r="MD372" s="15"/>
      <c r="ME372" s="15"/>
      <c r="MF372" s="15"/>
      <c r="MG372" s="15"/>
      <c r="MH372" s="15"/>
      <c r="MI372" s="15"/>
      <c r="MJ372" s="15"/>
      <c r="MK372" s="15"/>
      <c r="ML372" s="15"/>
      <c r="MM372" s="15"/>
      <c r="MN372" s="15"/>
      <c r="MO372" s="15"/>
      <c r="MP372" s="15"/>
      <c r="MQ372" s="15"/>
      <c r="MR372" s="15"/>
      <c r="MS372" s="15"/>
      <c r="MT372" s="15"/>
      <c r="MU372" s="15"/>
      <c r="MV372" s="15"/>
      <c r="MW372" s="15"/>
      <c r="MX372" s="15"/>
      <c r="MY372" s="15"/>
      <c r="MZ372" s="15"/>
      <c r="NA372" s="15"/>
      <c r="NB372" s="15"/>
      <c r="NC372" s="15"/>
      <c r="ND372" s="15"/>
      <c r="NE372" s="15"/>
      <c r="NF372" s="15"/>
      <c r="NG372" s="15"/>
      <c r="NH372" s="15"/>
      <c r="NI372" s="15"/>
      <c r="NJ372" s="15"/>
      <c r="NK372" s="15"/>
      <c r="NL372" s="15"/>
      <c r="NM372" s="15"/>
      <c r="NN372" s="15"/>
      <c r="NO372" s="15"/>
      <c r="NP372" s="15"/>
      <c r="NQ372" s="15"/>
      <c r="NR372" s="15"/>
      <c r="NS372" s="15"/>
      <c r="NT372" s="15"/>
      <c r="NU372" s="15"/>
      <c r="NV372" s="15"/>
      <c r="NW372" s="15"/>
      <c r="NX372" s="15"/>
      <c r="NY372" s="15"/>
      <c r="NZ372" s="15"/>
      <c r="OA372" s="15"/>
      <c r="OB372" s="15"/>
      <c r="OC372" s="15"/>
      <c r="OD372" s="15"/>
      <c r="OE372" s="15"/>
      <c r="OF372" s="15"/>
      <c r="OG372" s="15"/>
      <c r="OH372" s="15"/>
      <c r="OI372" s="15"/>
      <c r="OJ372" s="15"/>
      <c r="OK372" s="15"/>
      <c r="OL372" s="15"/>
      <c r="OM372" s="15"/>
      <c r="ON372" s="15"/>
      <c r="OO372" s="15"/>
      <c r="OP372" s="15"/>
      <c r="OQ372" s="15"/>
      <c r="OR372" s="15"/>
      <c r="OS372" s="15"/>
      <c r="OT372" s="15"/>
      <c r="OU372" s="15"/>
      <c r="OV372" s="15"/>
      <c r="OW372" s="15"/>
      <c r="OX372" s="15"/>
      <c r="OY372" s="15"/>
      <c r="OZ372" s="15"/>
      <c r="PA372" s="15"/>
      <c r="PB372" s="15"/>
      <c r="PC372" s="15"/>
      <c r="PD372" s="15"/>
      <c r="PE372" s="15"/>
      <c r="PF372" s="15"/>
      <c r="PG372" s="15"/>
      <c r="PH372" s="15"/>
      <c r="PI372" s="15"/>
      <c r="PJ372" s="15"/>
      <c r="PK372" s="15"/>
      <c r="PL372" s="15"/>
      <c r="PM372" s="15"/>
      <c r="PN372" s="15"/>
      <c r="PO372" s="15"/>
      <c r="PP372" s="15"/>
      <c r="PQ372" s="15"/>
      <c r="PR372" s="15"/>
      <c r="PS372" s="15"/>
      <c r="PT372" s="15"/>
      <c r="PU372" s="15"/>
      <c r="PV372" s="15"/>
      <c r="PW372" s="15"/>
      <c r="PX372" s="15"/>
      <c r="PY372" s="15"/>
      <c r="PZ372" s="15"/>
      <c r="QA372" s="15"/>
      <c r="QB372" s="15"/>
      <c r="QC372" s="15"/>
      <c r="QD372" s="15"/>
      <c r="QE372" s="15"/>
      <c r="QF372" s="15"/>
      <c r="QG372" s="15"/>
      <c r="QH372" s="15"/>
      <c r="QI372" s="15"/>
      <c r="QJ372" s="15"/>
      <c r="QK372" s="15"/>
      <c r="QL372" s="15"/>
      <c r="QM372" s="15"/>
      <c r="QN372" s="15"/>
      <c r="QO372" s="15"/>
      <c r="QP372" s="15"/>
      <c r="QQ372" s="15"/>
      <c r="QR372" s="15"/>
      <c r="QS372" s="15"/>
      <c r="QT372" s="15"/>
      <c r="QU372" s="15"/>
      <c r="QV372" s="15"/>
      <c r="QW372" s="15"/>
      <c r="QX372" s="15"/>
      <c r="QY372" s="15"/>
      <c r="QZ372" s="15"/>
      <c r="RA372" s="15"/>
      <c r="RB372" s="15"/>
      <c r="RC372" s="15"/>
      <c r="RD372" s="15"/>
      <c r="RE372" s="15"/>
      <c r="RF372" s="15"/>
      <c r="RG372" s="15"/>
      <c r="RH372" s="15"/>
      <c r="RI372" s="15"/>
      <c r="RJ372" s="15"/>
      <c r="RK372" s="15"/>
      <c r="RL372" s="15"/>
      <c r="RM372" s="15"/>
      <c r="RN372" s="15"/>
      <c r="RO372" s="15"/>
      <c r="RP372" s="15"/>
      <c r="RQ372" s="15"/>
      <c r="RR372" s="15"/>
      <c r="RS372" s="15"/>
      <c r="RT372" s="15"/>
      <c r="RU372" s="15"/>
      <c r="RV372" s="15"/>
      <c r="RW372" s="15"/>
      <c r="RX372" s="15"/>
      <c r="RY372" s="15"/>
      <c r="RZ372" s="15"/>
      <c r="SA372" s="15"/>
      <c r="SB372" s="15"/>
      <c r="SC372" s="15"/>
      <c r="SD372" s="15"/>
      <c r="SE372" s="15"/>
      <c r="SF372" s="15"/>
      <c r="SG372" s="15"/>
      <c r="SH372" s="15"/>
      <c r="SI372" s="15"/>
      <c r="SJ372" s="15"/>
      <c r="SK372" s="15"/>
      <c r="SL372" s="15"/>
      <c r="SM372" s="15"/>
      <c r="SN372" s="15"/>
      <c r="SO372" s="15"/>
      <c r="SP372" s="15"/>
      <c r="SQ372" s="15"/>
      <c r="SR372" s="15"/>
      <c r="SS372" s="15"/>
      <c r="ST372" s="15"/>
      <c r="SU372" s="15"/>
      <c r="SV372" s="15"/>
      <c r="SW372" s="15"/>
      <c r="SX372" s="15"/>
      <c r="SY372" s="15"/>
      <c r="SZ372" s="15"/>
      <c r="TA372" s="15"/>
      <c r="TB372" s="15"/>
      <c r="TC372" s="15"/>
      <c r="TD372" s="15"/>
      <c r="TE372" s="15"/>
      <c r="TF372" s="15"/>
      <c r="TG372" s="15"/>
      <c r="TH372" s="15"/>
      <c r="TI372" s="15"/>
      <c r="TJ372" s="15"/>
      <c r="TK372" s="15"/>
      <c r="TL372" s="15"/>
      <c r="TM372" s="15"/>
      <c r="TN372" s="15"/>
      <c r="TO372" s="15"/>
      <c r="TP372" s="15"/>
      <c r="TQ372" s="15"/>
      <c r="TR372" s="15"/>
      <c r="TS372" s="15"/>
      <c r="TT372" s="15"/>
      <c r="TU372" s="15"/>
      <c r="TV372" s="15"/>
      <c r="TW372" s="15"/>
      <c r="TX372" s="15"/>
      <c r="TY372" s="15"/>
      <c r="TZ372" s="15"/>
      <c r="UA372" s="15"/>
      <c r="UB372" s="15"/>
      <c r="UC372" s="15"/>
      <c r="UD372" s="15"/>
      <c r="UE372" s="15"/>
      <c r="UF372" s="15"/>
      <c r="UG372" s="15"/>
      <c r="UH372" s="15"/>
      <c r="UI372" s="15"/>
      <c r="UJ372" s="15"/>
      <c r="UK372" s="15"/>
      <c r="UL372" s="15"/>
      <c r="UM372" s="15"/>
      <c r="UN372" s="15"/>
      <c r="UO372" s="15"/>
      <c r="UP372" s="15"/>
      <c r="UQ372" s="15"/>
      <c r="UR372" s="15"/>
      <c r="US372" s="15"/>
      <c r="UT372" s="15"/>
      <c r="UU372" s="15"/>
      <c r="UV372" s="15"/>
      <c r="UW372" s="15"/>
      <c r="UX372" s="15"/>
      <c r="UY372" s="15"/>
      <c r="UZ372" s="15"/>
      <c r="VA372" s="15"/>
      <c r="VB372" s="15"/>
      <c r="VC372" s="15"/>
      <c r="VD372" s="15"/>
      <c r="VE372" s="15"/>
      <c r="VF372" s="15"/>
      <c r="VG372" s="15"/>
      <c r="VH372" s="15"/>
      <c r="VI372" s="15"/>
      <c r="VJ372" s="15"/>
      <c r="VK372" s="15"/>
      <c r="VL372" s="15"/>
      <c r="VM372" s="15"/>
      <c r="VN372" s="15"/>
      <c r="VO372" s="15"/>
      <c r="VP372" s="15"/>
      <c r="VQ372" s="15"/>
      <c r="VR372" s="15"/>
      <c r="VS372" s="15"/>
      <c r="VT372" s="15"/>
      <c r="VU372" s="15"/>
      <c r="VV372" s="15"/>
      <c r="VW372" s="15"/>
      <c r="VX372" s="15"/>
      <c r="VY372" s="15"/>
      <c r="VZ372" s="15"/>
      <c r="WA372" s="15"/>
      <c r="WB372" s="15"/>
      <c r="WC372" s="15"/>
      <c r="WD372" s="15"/>
      <c r="WE372" s="15"/>
      <c r="WF372" s="15"/>
      <c r="WG372" s="15"/>
      <c r="WH372" s="15"/>
      <c r="WI372" s="15"/>
      <c r="WJ372" s="15"/>
      <c r="WK372" s="15"/>
      <c r="WL372" s="15"/>
      <c r="WM372" s="15"/>
      <c r="WN372" s="15"/>
      <c r="WO372" s="15"/>
      <c r="WP372" s="15"/>
      <c r="WQ372" s="15"/>
      <c r="WR372" s="15"/>
      <c r="WS372" s="15"/>
      <c r="WT372" s="15"/>
      <c r="WU372" s="15"/>
      <c r="WV372" s="15"/>
      <c r="WW372" s="15"/>
      <c r="WX372" s="15"/>
      <c r="WY372" s="15"/>
      <c r="WZ372" s="15"/>
      <c r="XA372" s="15"/>
      <c r="XB372" s="15"/>
      <c r="XC372" s="15"/>
      <c r="XD372" s="15"/>
      <c r="XE372" s="15"/>
      <c r="XF372" s="15"/>
      <c r="XG372" s="15"/>
      <c r="XH372" s="15"/>
      <c r="XI372" s="15"/>
      <c r="XJ372" s="15"/>
      <c r="XK372" s="15"/>
      <c r="XL372" s="15"/>
      <c r="XM372" s="15"/>
      <c r="XN372" s="15"/>
      <c r="XO372" s="15"/>
      <c r="XP372" s="15"/>
      <c r="XQ372" s="15"/>
      <c r="XR372" s="15"/>
      <c r="XS372" s="15"/>
      <c r="XT372" s="15"/>
      <c r="XU372" s="15"/>
      <c r="XV372" s="15"/>
      <c r="XW372" s="15"/>
      <c r="XX372" s="15"/>
      <c r="XY372" s="15"/>
      <c r="XZ372" s="15"/>
      <c r="YA372" s="15"/>
      <c r="YB372" s="15"/>
      <c r="YC372" s="15"/>
      <c r="YD372" s="15"/>
      <c r="YE372" s="15"/>
      <c r="YF372" s="15"/>
      <c r="YG372" s="15"/>
      <c r="YH372" s="15"/>
      <c r="YI372" s="15"/>
      <c r="YJ372" s="15"/>
      <c r="YK372" s="15"/>
      <c r="YL372" s="15"/>
      <c r="YM372" s="15"/>
      <c r="YN372" s="15"/>
      <c r="YO372" s="15"/>
      <c r="YP372" s="15"/>
      <c r="YQ372" s="15"/>
      <c r="YR372" s="15"/>
      <c r="YS372" s="15"/>
      <c r="YT372" s="15"/>
      <c r="YU372" s="15"/>
      <c r="YV372" s="15"/>
      <c r="YW372" s="15"/>
      <c r="YX372" s="15"/>
      <c r="YY372" s="15"/>
      <c r="YZ372" s="15"/>
      <c r="ZA372" s="15"/>
      <c r="ZB372" s="15"/>
      <c r="ZC372" s="15"/>
      <c r="ZD372" s="15"/>
      <c r="ZE372" s="15"/>
      <c r="ZF372" s="15"/>
      <c r="ZG372" s="15"/>
      <c r="ZH372" s="15"/>
      <c r="ZI372" s="15"/>
      <c r="ZJ372" s="15"/>
      <c r="ZK372" s="15"/>
      <c r="ZL372" s="15"/>
      <c r="ZM372" s="15"/>
      <c r="ZN372" s="15"/>
      <c r="ZO372" s="15"/>
      <c r="ZP372" s="15"/>
      <c r="ZQ372" s="15"/>
      <c r="ZR372" s="15"/>
      <c r="ZS372" s="15"/>
      <c r="ZT372" s="15"/>
      <c r="ZU372" s="15"/>
      <c r="ZV372" s="15"/>
      <c r="ZW372" s="15"/>
      <c r="ZX372" s="15"/>
      <c r="ZY372" s="15"/>
      <c r="ZZ372" s="15"/>
      <c r="AAA372" s="15"/>
      <c r="AAB372" s="15"/>
      <c r="AAC372" s="15"/>
      <c r="AAD372" s="15"/>
      <c r="AAE372" s="15"/>
      <c r="AAF372" s="15"/>
      <c r="AAG372" s="15"/>
      <c r="AAH372" s="15"/>
      <c r="AAI372" s="15"/>
      <c r="AAJ372" s="15"/>
      <c r="AAK372" s="15"/>
      <c r="AAL372" s="15"/>
      <c r="AAM372" s="15"/>
      <c r="AAN372" s="15"/>
      <c r="AAO372" s="15"/>
      <c r="AAP372" s="15"/>
      <c r="AAQ372" s="15"/>
      <c r="AAR372" s="15"/>
      <c r="AAS372" s="15"/>
      <c r="AAT372" s="15"/>
      <c r="AAU372" s="15"/>
      <c r="AAV372" s="15"/>
      <c r="AAW372" s="15"/>
      <c r="AAX372" s="15"/>
      <c r="AAY372" s="15"/>
      <c r="AAZ372" s="15"/>
      <c r="ABA372" s="15"/>
      <c r="ABB372" s="15"/>
      <c r="ABC372" s="15"/>
      <c r="ABD372" s="15"/>
      <c r="ABE372" s="15"/>
      <c r="ABF372" s="15"/>
      <c r="ABG372" s="15"/>
      <c r="ABH372" s="15"/>
      <c r="ABI372" s="15"/>
      <c r="ABJ372" s="15"/>
      <c r="ABK372" s="15"/>
      <c r="ABL372" s="15"/>
      <c r="ABM372" s="15"/>
      <c r="ABN372" s="15"/>
      <c r="ABO372" s="15"/>
      <c r="ABP372" s="15"/>
      <c r="ABQ372" s="15"/>
      <c r="ABR372" s="15"/>
      <c r="ABS372" s="15"/>
      <c r="ABT372" s="15"/>
      <c r="ABU372" s="15"/>
      <c r="ABV372" s="15"/>
      <c r="ABW372" s="15"/>
      <c r="ABX372" s="15"/>
      <c r="ABY372" s="15"/>
      <c r="ABZ372" s="15"/>
      <c r="ACA372" s="15"/>
      <c r="ACB372" s="15"/>
      <c r="ACC372" s="15"/>
      <c r="ACD372" s="15"/>
      <c r="ACE372" s="15"/>
      <c r="ACF372" s="15"/>
      <c r="ACG372" s="15"/>
      <c r="ACH372" s="15"/>
      <c r="ACI372" s="15"/>
      <c r="ACJ372" s="15"/>
      <c r="ACK372" s="15"/>
      <c r="ACL372" s="15"/>
      <c r="ACM372" s="15"/>
      <c r="ACN372" s="15"/>
      <c r="ACO372" s="15"/>
      <c r="ACP372" s="15"/>
      <c r="ACQ372" s="15"/>
      <c r="ACR372" s="15"/>
      <c r="ACS372" s="15"/>
      <c r="ACT372" s="15"/>
      <c r="ACU372" s="15"/>
      <c r="ACV372" s="15"/>
      <c r="ACW372" s="15"/>
      <c r="ACX372" s="15"/>
      <c r="ACY372" s="15"/>
      <c r="ACZ372" s="15"/>
      <c r="ADA372" s="15"/>
      <c r="ADB372" s="15"/>
      <c r="ADC372" s="15"/>
      <c r="ADD372" s="15"/>
      <c r="ADE372" s="15"/>
      <c r="ADF372" s="15"/>
      <c r="ADG372" s="15"/>
      <c r="ADH372" s="15"/>
      <c r="ADI372" s="15"/>
      <c r="ADJ372" s="15"/>
      <c r="ADK372" s="15"/>
      <c r="ADL372" s="15"/>
      <c r="ADM372" s="15"/>
      <c r="ADN372" s="15"/>
      <c r="ADO372" s="15"/>
      <c r="ADP372" s="15"/>
      <c r="ADQ372" s="15"/>
      <c r="ADR372" s="15"/>
      <c r="ADS372" s="15"/>
      <c r="ADT372" s="15"/>
      <c r="ADU372" s="15"/>
      <c r="ADV372" s="15"/>
      <c r="ADW372" s="15"/>
      <c r="ADX372" s="15"/>
      <c r="ADY372" s="15"/>
      <c r="ADZ372" s="15"/>
      <c r="AEA372" s="15"/>
      <c r="AEB372" s="15"/>
      <c r="AEC372" s="15"/>
      <c r="AED372" s="15"/>
      <c r="AEE372" s="15"/>
      <c r="AEF372" s="15"/>
      <c r="AEG372" s="15"/>
      <c r="AEH372" s="15"/>
      <c r="AEI372" s="15"/>
      <c r="AEJ372" s="15"/>
      <c r="AEK372" s="15"/>
      <c r="AEL372" s="15"/>
      <c r="AEM372" s="15"/>
      <c r="AEN372" s="15"/>
      <c r="AEO372" s="15"/>
      <c r="AEP372" s="15"/>
      <c r="AEQ372" s="15"/>
      <c r="AER372" s="15"/>
      <c r="AES372" s="15"/>
      <c r="AET372" s="15"/>
      <c r="AEU372" s="15"/>
      <c r="AEV372" s="15"/>
      <c r="AEW372" s="15"/>
      <c r="AEX372" s="15"/>
      <c r="AEY372" s="15"/>
      <c r="AEZ372" s="15"/>
      <c r="AFA372" s="15"/>
      <c r="AFB372" s="15"/>
      <c r="AFC372" s="15"/>
      <c r="AFD372" s="15"/>
      <c r="AFE372" s="15"/>
      <c r="AFF372" s="15"/>
      <c r="AFG372" s="15"/>
      <c r="AFH372" s="15"/>
      <c r="AFI372" s="15"/>
      <c r="AFJ372" s="15"/>
      <c r="AFK372" s="15"/>
      <c r="AFL372" s="15"/>
      <c r="AFM372" s="15"/>
      <c r="AFN372" s="15"/>
      <c r="AFO372" s="15"/>
      <c r="AFP372" s="15"/>
      <c r="AFQ372" s="15"/>
      <c r="AFR372" s="15"/>
      <c r="AFS372" s="15"/>
      <c r="AFT372" s="15"/>
      <c r="AFU372" s="15"/>
      <c r="AFV372" s="15"/>
      <c r="AFW372" s="15"/>
      <c r="AFX372" s="15"/>
      <c r="AFY372" s="15"/>
      <c r="AFZ372" s="15"/>
      <c r="AGA372" s="15"/>
      <c r="AGB372" s="15"/>
      <c r="AGC372" s="15"/>
      <c r="AGD372" s="15"/>
      <c r="AGE372" s="15"/>
      <c r="AGF372" s="15"/>
      <c r="AGG372" s="15"/>
      <c r="AGH372" s="15"/>
      <c r="AGI372" s="15"/>
      <c r="AGJ372" s="15"/>
      <c r="AGK372" s="15"/>
      <c r="AGL372" s="15"/>
      <c r="AGM372" s="15"/>
      <c r="AGN372" s="15"/>
      <c r="AGO372" s="15"/>
      <c r="AGP372" s="15"/>
      <c r="AGQ372" s="15"/>
      <c r="AGR372" s="15"/>
      <c r="AGS372" s="15"/>
      <c r="AGT372" s="15"/>
      <c r="AGU372" s="15"/>
      <c r="AGV372" s="15"/>
      <c r="AGW372" s="15"/>
      <c r="AGX372" s="15"/>
      <c r="AGY372" s="15"/>
      <c r="AGZ372" s="15"/>
      <c r="AHA372" s="15"/>
      <c r="AHB372" s="15"/>
      <c r="AHC372" s="15"/>
      <c r="AHD372" s="15"/>
      <c r="AHE372" s="15"/>
      <c r="AHF372" s="15"/>
      <c r="AHG372" s="15"/>
      <c r="AHH372" s="15"/>
      <c r="AHI372" s="15"/>
      <c r="AHJ372" s="15"/>
      <c r="AHK372" s="15"/>
      <c r="AHL372" s="15"/>
      <c r="AHM372" s="15"/>
      <c r="AHN372" s="15"/>
      <c r="AHO372" s="15"/>
      <c r="AHP372" s="15"/>
      <c r="AHQ372" s="15"/>
      <c r="AHR372" s="15"/>
      <c r="AHS372" s="15"/>
      <c r="AHT372" s="15"/>
      <c r="AHU372" s="15"/>
      <c r="AHV372" s="15"/>
      <c r="AHW372" s="15"/>
      <c r="AHX372" s="15"/>
      <c r="AHY372" s="15"/>
      <c r="AHZ372" s="15"/>
      <c r="AIA372" s="15"/>
      <c r="AIB372" s="15"/>
      <c r="AIC372" s="15"/>
      <c r="AID372" s="15"/>
      <c r="AIE372" s="15"/>
      <c r="AIF372" s="15"/>
      <c r="AIG372" s="15"/>
      <c r="AIH372" s="15"/>
      <c r="AII372" s="15"/>
      <c r="AIJ372" s="15"/>
      <c r="AIK372" s="15"/>
      <c r="AIL372" s="15"/>
      <c r="AIM372" s="15"/>
      <c r="AIN372" s="15"/>
      <c r="AIO372" s="15"/>
      <c r="AIP372" s="15"/>
      <c r="AIQ372" s="15"/>
      <c r="AIR372" s="15"/>
      <c r="AIS372" s="15"/>
      <c r="AIT372" s="15"/>
      <c r="AIU372" s="15"/>
      <c r="AIV372" s="15"/>
      <c r="AIW372" s="15"/>
      <c r="AIX372" s="15"/>
      <c r="AIY372" s="15"/>
      <c r="AIZ372" s="15"/>
      <c r="AJA372" s="15"/>
      <c r="AJB372" s="15"/>
      <c r="AJC372" s="15"/>
      <c r="AJD372" s="15"/>
      <c r="AJE372" s="15"/>
      <c r="AJF372" s="15"/>
      <c r="AJG372" s="15"/>
      <c r="AJH372" s="15"/>
      <c r="AJI372" s="15"/>
      <c r="AJJ372" s="15"/>
      <c r="AJK372" s="15"/>
      <c r="AJL372" s="15"/>
      <c r="AJM372" s="15"/>
      <c r="AJN372" s="15"/>
      <c r="AJO372" s="15"/>
      <c r="AJP372" s="15"/>
      <c r="AJQ372" s="15"/>
      <c r="AJR372" s="15"/>
      <c r="AJS372" s="15"/>
      <c r="AJT372" s="15"/>
      <c r="AJU372" s="15"/>
      <c r="AJV372" s="15"/>
      <c r="AJW372" s="15"/>
      <c r="AJX372" s="15"/>
      <c r="AJY372" s="15"/>
      <c r="AJZ372" s="15"/>
      <c r="AKA372" s="15"/>
      <c r="AKB372" s="15"/>
      <c r="AKC372" s="15"/>
      <c r="AKD372" s="15"/>
      <c r="AKE372" s="15"/>
      <c r="AKF372" s="15"/>
      <c r="AKG372" s="15"/>
      <c r="AKH372" s="15"/>
      <c r="AKI372" s="15"/>
      <c r="AKJ372" s="15"/>
      <c r="AKK372" s="15"/>
      <c r="AKL372" s="15"/>
      <c r="AKM372" s="15"/>
      <c r="AKN372" s="15"/>
      <c r="AKO372" s="15"/>
      <c r="AKP372" s="15"/>
      <c r="AKQ372" s="15"/>
      <c r="AKR372" s="15"/>
      <c r="AKS372" s="15"/>
      <c r="AKT372" s="15"/>
      <c r="AKU372" s="15"/>
      <c r="AKV372" s="15"/>
      <c r="AKW372" s="15"/>
      <c r="AKX372" s="15"/>
      <c r="AKY372" s="15"/>
      <c r="AKZ372" s="15"/>
      <c r="ALA372" s="15"/>
      <c r="ALB372" s="15"/>
      <c r="ALC372" s="15"/>
      <c r="ALD372" s="15"/>
      <c r="ALE372" s="15"/>
      <c r="ALF372" s="15"/>
      <c r="ALG372" s="15"/>
      <c r="ALH372" s="15"/>
      <c r="ALI372" s="15"/>
      <c r="ALJ372" s="15"/>
      <c r="ALK372" s="15"/>
      <c r="ALL372" s="15"/>
      <c r="ALM372" s="15"/>
      <c r="ALN372" s="15"/>
      <c r="ALO372" s="15"/>
      <c r="ALP372" s="15"/>
      <c r="ALQ372" s="15"/>
      <c r="ALR372" s="15"/>
      <c r="ALS372" s="15"/>
      <c r="ALT372" s="15"/>
      <c r="ALU372" s="15"/>
      <c r="ALV372" s="15"/>
      <c r="ALW372" s="15"/>
      <c r="ALX372" s="11"/>
      <c r="ALY372" s="11"/>
      <c r="ALZ372" s="11"/>
      <c r="AMA372" s="11"/>
    </row>
    <row r="373" spans="1:1015" ht="12.75" customHeight="1">
      <c r="A373" s="52" t="s">
        <v>460</v>
      </c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  <c r="JY373" s="15"/>
      <c r="JZ373" s="15"/>
      <c r="KA373" s="15"/>
      <c r="KB373" s="15"/>
      <c r="KC373" s="15"/>
      <c r="KD373" s="15"/>
      <c r="KE373" s="15"/>
      <c r="KF373" s="15"/>
      <c r="KG373" s="15"/>
      <c r="KH373" s="15"/>
      <c r="KI373" s="15"/>
      <c r="KJ373" s="15"/>
      <c r="KK373" s="15"/>
      <c r="KL373" s="15"/>
      <c r="KM373" s="15"/>
      <c r="KN373" s="15"/>
      <c r="KO373" s="15"/>
      <c r="KP373" s="15"/>
      <c r="KQ373" s="15"/>
      <c r="KR373" s="15"/>
      <c r="KS373" s="15"/>
      <c r="KT373" s="15"/>
      <c r="KU373" s="15"/>
      <c r="KV373" s="15"/>
      <c r="KW373" s="15"/>
      <c r="KX373" s="15"/>
      <c r="KY373" s="15"/>
      <c r="KZ373" s="15"/>
      <c r="LA373" s="15"/>
      <c r="LB373" s="15"/>
      <c r="LC373" s="15"/>
      <c r="LD373" s="15"/>
      <c r="LE373" s="15"/>
      <c r="LF373" s="15"/>
      <c r="LG373" s="15"/>
      <c r="LH373" s="15"/>
      <c r="LI373" s="15"/>
      <c r="LJ373" s="15"/>
      <c r="LK373" s="15"/>
      <c r="LL373" s="15"/>
      <c r="LM373" s="15"/>
      <c r="LN373" s="15"/>
      <c r="LO373" s="15"/>
      <c r="LP373" s="15"/>
      <c r="LQ373" s="15"/>
      <c r="LR373" s="15"/>
      <c r="LS373" s="15"/>
      <c r="LT373" s="15"/>
      <c r="LU373" s="15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5"/>
      <c r="NG373" s="15"/>
      <c r="NH373" s="15"/>
      <c r="NI373" s="15"/>
      <c r="NJ373" s="15"/>
      <c r="NK373" s="15"/>
      <c r="NL373" s="15"/>
      <c r="NM373" s="15"/>
      <c r="NN373" s="15"/>
      <c r="NO373" s="15"/>
      <c r="NP373" s="15"/>
      <c r="NQ373" s="15"/>
      <c r="NR373" s="15"/>
      <c r="NS373" s="15"/>
      <c r="NT373" s="15"/>
      <c r="NU373" s="15"/>
      <c r="NV373" s="15"/>
      <c r="NW373" s="15"/>
      <c r="NX373" s="15"/>
      <c r="NY373" s="15"/>
      <c r="NZ373" s="15"/>
      <c r="OA373" s="15"/>
      <c r="OB373" s="15"/>
      <c r="OC373" s="15"/>
      <c r="OD373" s="15"/>
      <c r="OE373" s="15"/>
      <c r="OF373" s="15"/>
      <c r="OG373" s="15"/>
      <c r="OH373" s="15"/>
      <c r="OI373" s="15"/>
      <c r="OJ373" s="15"/>
      <c r="OK373" s="15"/>
      <c r="OL373" s="15"/>
      <c r="OM373" s="15"/>
      <c r="ON373" s="15"/>
      <c r="OO373" s="15"/>
      <c r="OP373" s="15"/>
      <c r="OQ373" s="15"/>
      <c r="OR373" s="15"/>
      <c r="OS373" s="15"/>
      <c r="OT373" s="15"/>
      <c r="OU373" s="15"/>
      <c r="OV373" s="15"/>
      <c r="OW373" s="15"/>
      <c r="OX373" s="15"/>
      <c r="OY373" s="15"/>
      <c r="OZ373" s="15"/>
      <c r="PA373" s="15"/>
      <c r="PB373" s="15"/>
      <c r="PC373" s="15"/>
      <c r="PD373" s="15"/>
      <c r="PE373" s="15"/>
      <c r="PF373" s="15"/>
      <c r="PG373" s="15"/>
      <c r="PH373" s="15"/>
      <c r="PI373" s="15"/>
      <c r="PJ373" s="15"/>
      <c r="PK373" s="15"/>
      <c r="PL373" s="15"/>
      <c r="PM373" s="15"/>
      <c r="PN373" s="15"/>
      <c r="PO373" s="15"/>
      <c r="PP373" s="15"/>
      <c r="PQ373" s="15"/>
      <c r="PR373" s="15"/>
      <c r="PS373" s="15"/>
      <c r="PT373" s="15"/>
      <c r="PU373" s="15"/>
      <c r="PV373" s="15"/>
      <c r="PW373" s="15"/>
      <c r="PX373" s="15"/>
      <c r="PY373" s="15"/>
      <c r="PZ373" s="15"/>
      <c r="QA373" s="15"/>
      <c r="QB373" s="15"/>
      <c r="QC373" s="15"/>
      <c r="QD373" s="15"/>
      <c r="QE373" s="15"/>
      <c r="QF373" s="15"/>
      <c r="QG373" s="15"/>
      <c r="QH373" s="15"/>
      <c r="QI373" s="15"/>
      <c r="QJ373" s="15"/>
      <c r="QK373" s="15"/>
      <c r="QL373" s="15"/>
      <c r="QM373" s="15"/>
      <c r="QN373" s="15"/>
      <c r="QO373" s="15"/>
      <c r="QP373" s="15"/>
      <c r="QQ373" s="15"/>
      <c r="QR373" s="15"/>
      <c r="QS373" s="15"/>
      <c r="QT373" s="15"/>
      <c r="QU373" s="15"/>
      <c r="QV373" s="15"/>
      <c r="QW373" s="15"/>
      <c r="QX373" s="15"/>
      <c r="QY373" s="15"/>
      <c r="QZ373" s="15"/>
      <c r="RA373" s="15"/>
      <c r="RB373" s="15"/>
      <c r="RC373" s="15"/>
      <c r="RD373" s="15"/>
      <c r="RE373" s="15"/>
      <c r="RF373" s="15"/>
      <c r="RG373" s="15"/>
      <c r="RH373" s="15"/>
      <c r="RI373" s="15"/>
      <c r="RJ373" s="15"/>
      <c r="RK373" s="15"/>
      <c r="RL373" s="15"/>
      <c r="RM373" s="15"/>
      <c r="RN373" s="15"/>
      <c r="RO373" s="15"/>
      <c r="RP373" s="15"/>
      <c r="RQ373" s="15"/>
      <c r="RR373" s="15"/>
      <c r="RS373" s="15"/>
      <c r="RT373" s="15"/>
      <c r="RU373" s="15"/>
      <c r="RV373" s="15"/>
      <c r="RW373" s="15"/>
      <c r="RX373" s="15"/>
      <c r="RY373" s="15"/>
      <c r="RZ373" s="15"/>
      <c r="SA373" s="15"/>
      <c r="SB373" s="15"/>
      <c r="SC373" s="15"/>
      <c r="SD373" s="15"/>
      <c r="SE373" s="15"/>
      <c r="SF373" s="15"/>
      <c r="SG373" s="15"/>
      <c r="SH373" s="15"/>
      <c r="SI373" s="15"/>
      <c r="SJ373" s="15"/>
      <c r="SK373" s="15"/>
      <c r="SL373" s="15"/>
      <c r="SM373" s="15"/>
      <c r="SN373" s="15"/>
      <c r="SO373" s="15"/>
      <c r="SP373" s="15"/>
      <c r="SQ373" s="15"/>
      <c r="SR373" s="15"/>
      <c r="SS373" s="15"/>
      <c r="ST373" s="15"/>
      <c r="SU373" s="15"/>
      <c r="SV373" s="15"/>
      <c r="SW373" s="15"/>
      <c r="SX373" s="15"/>
      <c r="SY373" s="15"/>
      <c r="SZ373" s="15"/>
      <c r="TA373" s="15"/>
      <c r="TB373" s="15"/>
      <c r="TC373" s="15"/>
      <c r="TD373" s="15"/>
      <c r="TE373" s="15"/>
      <c r="TF373" s="15"/>
      <c r="TG373" s="15"/>
      <c r="TH373" s="15"/>
      <c r="TI373" s="15"/>
      <c r="TJ373" s="15"/>
      <c r="TK373" s="15"/>
      <c r="TL373" s="15"/>
      <c r="TM373" s="15"/>
      <c r="TN373" s="15"/>
      <c r="TO373" s="15"/>
      <c r="TP373" s="15"/>
      <c r="TQ373" s="15"/>
      <c r="TR373" s="15"/>
      <c r="TS373" s="15"/>
      <c r="TT373" s="15"/>
      <c r="TU373" s="15"/>
      <c r="TV373" s="15"/>
      <c r="TW373" s="15"/>
      <c r="TX373" s="15"/>
      <c r="TY373" s="15"/>
      <c r="TZ373" s="15"/>
      <c r="UA373" s="15"/>
      <c r="UB373" s="15"/>
      <c r="UC373" s="15"/>
      <c r="UD373" s="15"/>
      <c r="UE373" s="15"/>
      <c r="UF373" s="15"/>
      <c r="UG373" s="15"/>
      <c r="UH373" s="15"/>
      <c r="UI373" s="15"/>
      <c r="UJ373" s="15"/>
      <c r="UK373" s="15"/>
      <c r="UL373" s="15"/>
      <c r="UM373" s="15"/>
      <c r="UN373" s="15"/>
      <c r="UO373" s="15"/>
      <c r="UP373" s="15"/>
      <c r="UQ373" s="15"/>
      <c r="UR373" s="15"/>
      <c r="US373" s="15"/>
      <c r="UT373" s="15"/>
      <c r="UU373" s="15"/>
      <c r="UV373" s="15"/>
      <c r="UW373" s="15"/>
      <c r="UX373" s="15"/>
      <c r="UY373" s="15"/>
      <c r="UZ373" s="15"/>
      <c r="VA373" s="15"/>
      <c r="VB373" s="15"/>
      <c r="VC373" s="15"/>
      <c r="VD373" s="15"/>
      <c r="VE373" s="15"/>
      <c r="VF373" s="15"/>
      <c r="VG373" s="15"/>
      <c r="VH373" s="15"/>
      <c r="VI373" s="15"/>
      <c r="VJ373" s="15"/>
      <c r="VK373" s="15"/>
      <c r="VL373" s="15"/>
      <c r="VM373" s="15"/>
      <c r="VN373" s="15"/>
      <c r="VO373" s="15"/>
      <c r="VP373" s="15"/>
      <c r="VQ373" s="15"/>
      <c r="VR373" s="15"/>
      <c r="VS373" s="15"/>
      <c r="VT373" s="15"/>
      <c r="VU373" s="15"/>
      <c r="VV373" s="15"/>
      <c r="VW373" s="15"/>
      <c r="VX373" s="15"/>
      <c r="VY373" s="15"/>
      <c r="VZ373" s="15"/>
      <c r="WA373" s="15"/>
      <c r="WB373" s="15"/>
      <c r="WC373" s="15"/>
      <c r="WD373" s="15"/>
      <c r="WE373" s="15"/>
      <c r="WF373" s="15"/>
      <c r="WG373" s="15"/>
      <c r="WH373" s="15"/>
      <c r="WI373" s="15"/>
      <c r="WJ373" s="15"/>
      <c r="WK373" s="15"/>
      <c r="WL373" s="15"/>
      <c r="WM373" s="15"/>
      <c r="WN373" s="15"/>
      <c r="WO373" s="15"/>
      <c r="WP373" s="15"/>
      <c r="WQ373" s="15"/>
      <c r="WR373" s="15"/>
      <c r="WS373" s="15"/>
      <c r="WT373" s="15"/>
      <c r="WU373" s="15"/>
      <c r="WV373" s="15"/>
      <c r="WW373" s="15"/>
      <c r="WX373" s="15"/>
      <c r="WY373" s="15"/>
      <c r="WZ373" s="15"/>
      <c r="XA373" s="15"/>
      <c r="XB373" s="15"/>
      <c r="XC373" s="15"/>
      <c r="XD373" s="15"/>
      <c r="XE373" s="15"/>
      <c r="XF373" s="15"/>
      <c r="XG373" s="15"/>
      <c r="XH373" s="15"/>
      <c r="XI373" s="15"/>
      <c r="XJ373" s="15"/>
      <c r="XK373" s="15"/>
      <c r="XL373" s="15"/>
      <c r="XM373" s="15"/>
      <c r="XN373" s="15"/>
      <c r="XO373" s="15"/>
      <c r="XP373" s="15"/>
      <c r="XQ373" s="15"/>
      <c r="XR373" s="15"/>
      <c r="XS373" s="15"/>
      <c r="XT373" s="15"/>
      <c r="XU373" s="15"/>
      <c r="XV373" s="15"/>
      <c r="XW373" s="15"/>
      <c r="XX373" s="15"/>
      <c r="XY373" s="15"/>
      <c r="XZ373" s="15"/>
      <c r="YA373" s="15"/>
      <c r="YB373" s="15"/>
      <c r="YC373" s="15"/>
      <c r="YD373" s="15"/>
      <c r="YE373" s="15"/>
      <c r="YF373" s="15"/>
      <c r="YG373" s="15"/>
      <c r="YH373" s="15"/>
      <c r="YI373" s="15"/>
      <c r="YJ373" s="15"/>
      <c r="YK373" s="15"/>
      <c r="YL373" s="15"/>
      <c r="YM373" s="15"/>
      <c r="YN373" s="15"/>
      <c r="YO373" s="15"/>
      <c r="YP373" s="15"/>
      <c r="YQ373" s="15"/>
      <c r="YR373" s="15"/>
      <c r="YS373" s="15"/>
      <c r="YT373" s="15"/>
      <c r="YU373" s="15"/>
      <c r="YV373" s="15"/>
      <c r="YW373" s="15"/>
      <c r="YX373" s="15"/>
      <c r="YY373" s="15"/>
      <c r="YZ373" s="15"/>
      <c r="ZA373" s="15"/>
      <c r="ZB373" s="15"/>
      <c r="ZC373" s="15"/>
      <c r="ZD373" s="15"/>
      <c r="ZE373" s="15"/>
      <c r="ZF373" s="15"/>
      <c r="ZG373" s="15"/>
      <c r="ZH373" s="15"/>
      <c r="ZI373" s="15"/>
      <c r="ZJ373" s="15"/>
      <c r="ZK373" s="15"/>
      <c r="ZL373" s="15"/>
      <c r="ZM373" s="15"/>
      <c r="ZN373" s="15"/>
      <c r="ZO373" s="15"/>
      <c r="ZP373" s="15"/>
      <c r="ZQ373" s="15"/>
      <c r="ZR373" s="15"/>
      <c r="ZS373" s="15"/>
      <c r="ZT373" s="15"/>
      <c r="ZU373" s="15"/>
      <c r="ZV373" s="15"/>
      <c r="ZW373" s="15"/>
      <c r="ZX373" s="15"/>
      <c r="ZY373" s="15"/>
      <c r="ZZ373" s="15"/>
      <c r="AAA373" s="15"/>
      <c r="AAB373" s="15"/>
      <c r="AAC373" s="15"/>
      <c r="AAD373" s="15"/>
      <c r="AAE373" s="15"/>
      <c r="AAF373" s="15"/>
      <c r="AAG373" s="15"/>
      <c r="AAH373" s="15"/>
      <c r="AAI373" s="15"/>
      <c r="AAJ373" s="15"/>
      <c r="AAK373" s="15"/>
      <c r="AAL373" s="15"/>
      <c r="AAM373" s="15"/>
      <c r="AAN373" s="15"/>
      <c r="AAO373" s="15"/>
      <c r="AAP373" s="15"/>
      <c r="AAQ373" s="15"/>
      <c r="AAR373" s="15"/>
      <c r="AAS373" s="15"/>
      <c r="AAT373" s="15"/>
      <c r="AAU373" s="15"/>
      <c r="AAV373" s="15"/>
      <c r="AAW373" s="15"/>
      <c r="AAX373" s="15"/>
      <c r="AAY373" s="15"/>
      <c r="AAZ373" s="15"/>
      <c r="ABA373" s="15"/>
      <c r="ABB373" s="15"/>
      <c r="ABC373" s="15"/>
      <c r="ABD373" s="15"/>
      <c r="ABE373" s="15"/>
      <c r="ABF373" s="15"/>
      <c r="ABG373" s="15"/>
      <c r="ABH373" s="15"/>
      <c r="ABI373" s="15"/>
      <c r="ABJ373" s="15"/>
      <c r="ABK373" s="15"/>
      <c r="ABL373" s="15"/>
      <c r="ABM373" s="15"/>
      <c r="ABN373" s="15"/>
      <c r="ABO373" s="15"/>
      <c r="ABP373" s="15"/>
      <c r="ABQ373" s="15"/>
      <c r="ABR373" s="15"/>
      <c r="ABS373" s="15"/>
      <c r="ABT373" s="15"/>
      <c r="ABU373" s="15"/>
      <c r="ABV373" s="15"/>
      <c r="ABW373" s="15"/>
      <c r="ABX373" s="15"/>
      <c r="ABY373" s="15"/>
      <c r="ABZ373" s="15"/>
      <c r="ACA373" s="15"/>
      <c r="ACB373" s="15"/>
      <c r="ACC373" s="15"/>
      <c r="ACD373" s="15"/>
      <c r="ACE373" s="15"/>
      <c r="ACF373" s="15"/>
      <c r="ACG373" s="15"/>
      <c r="ACH373" s="15"/>
      <c r="ACI373" s="15"/>
      <c r="ACJ373" s="15"/>
      <c r="ACK373" s="15"/>
      <c r="ACL373" s="15"/>
      <c r="ACM373" s="15"/>
      <c r="ACN373" s="15"/>
      <c r="ACO373" s="15"/>
      <c r="ACP373" s="15"/>
      <c r="ACQ373" s="15"/>
      <c r="ACR373" s="15"/>
      <c r="ACS373" s="15"/>
      <c r="ACT373" s="15"/>
      <c r="ACU373" s="15"/>
      <c r="ACV373" s="15"/>
      <c r="ACW373" s="15"/>
      <c r="ACX373" s="15"/>
      <c r="ACY373" s="15"/>
      <c r="ACZ373" s="15"/>
      <c r="ADA373" s="15"/>
      <c r="ADB373" s="15"/>
      <c r="ADC373" s="15"/>
      <c r="ADD373" s="15"/>
      <c r="ADE373" s="15"/>
      <c r="ADF373" s="15"/>
      <c r="ADG373" s="15"/>
      <c r="ADH373" s="15"/>
      <c r="ADI373" s="15"/>
      <c r="ADJ373" s="15"/>
      <c r="ADK373" s="15"/>
      <c r="ADL373" s="15"/>
      <c r="ADM373" s="15"/>
      <c r="ADN373" s="15"/>
      <c r="ADO373" s="15"/>
      <c r="ADP373" s="15"/>
      <c r="ADQ373" s="15"/>
      <c r="ADR373" s="15"/>
      <c r="ADS373" s="15"/>
      <c r="ADT373" s="15"/>
      <c r="ADU373" s="15"/>
      <c r="ADV373" s="15"/>
      <c r="ADW373" s="15"/>
      <c r="ADX373" s="15"/>
      <c r="ADY373" s="15"/>
      <c r="ADZ373" s="15"/>
      <c r="AEA373" s="15"/>
      <c r="AEB373" s="15"/>
      <c r="AEC373" s="15"/>
      <c r="AED373" s="15"/>
      <c r="AEE373" s="15"/>
      <c r="AEF373" s="15"/>
      <c r="AEG373" s="15"/>
      <c r="AEH373" s="15"/>
      <c r="AEI373" s="15"/>
      <c r="AEJ373" s="15"/>
      <c r="AEK373" s="15"/>
      <c r="AEL373" s="15"/>
      <c r="AEM373" s="15"/>
      <c r="AEN373" s="15"/>
      <c r="AEO373" s="15"/>
      <c r="AEP373" s="15"/>
      <c r="AEQ373" s="15"/>
      <c r="AER373" s="15"/>
      <c r="AES373" s="15"/>
      <c r="AET373" s="15"/>
      <c r="AEU373" s="15"/>
      <c r="AEV373" s="15"/>
      <c r="AEW373" s="15"/>
      <c r="AEX373" s="15"/>
      <c r="AEY373" s="15"/>
      <c r="AEZ373" s="15"/>
      <c r="AFA373" s="15"/>
      <c r="AFB373" s="15"/>
      <c r="AFC373" s="15"/>
      <c r="AFD373" s="15"/>
      <c r="AFE373" s="15"/>
      <c r="AFF373" s="15"/>
      <c r="AFG373" s="15"/>
      <c r="AFH373" s="15"/>
      <c r="AFI373" s="15"/>
      <c r="AFJ373" s="15"/>
      <c r="AFK373" s="15"/>
      <c r="AFL373" s="15"/>
      <c r="AFM373" s="15"/>
      <c r="AFN373" s="15"/>
      <c r="AFO373" s="15"/>
      <c r="AFP373" s="15"/>
      <c r="AFQ373" s="15"/>
      <c r="AFR373" s="15"/>
      <c r="AFS373" s="15"/>
      <c r="AFT373" s="15"/>
      <c r="AFU373" s="15"/>
      <c r="AFV373" s="15"/>
      <c r="AFW373" s="15"/>
      <c r="AFX373" s="15"/>
      <c r="AFY373" s="15"/>
      <c r="AFZ373" s="15"/>
      <c r="AGA373" s="15"/>
      <c r="AGB373" s="15"/>
      <c r="AGC373" s="15"/>
      <c r="AGD373" s="15"/>
      <c r="AGE373" s="15"/>
      <c r="AGF373" s="15"/>
      <c r="AGG373" s="15"/>
      <c r="AGH373" s="15"/>
      <c r="AGI373" s="15"/>
      <c r="AGJ373" s="15"/>
      <c r="AGK373" s="15"/>
      <c r="AGL373" s="15"/>
      <c r="AGM373" s="15"/>
      <c r="AGN373" s="15"/>
      <c r="AGO373" s="15"/>
      <c r="AGP373" s="15"/>
      <c r="AGQ373" s="15"/>
      <c r="AGR373" s="15"/>
      <c r="AGS373" s="15"/>
      <c r="AGT373" s="15"/>
      <c r="AGU373" s="15"/>
      <c r="AGV373" s="15"/>
      <c r="AGW373" s="15"/>
      <c r="AGX373" s="15"/>
      <c r="AGY373" s="15"/>
      <c r="AGZ373" s="15"/>
      <c r="AHA373" s="15"/>
      <c r="AHB373" s="15"/>
      <c r="AHC373" s="15"/>
      <c r="AHD373" s="15"/>
      <c r="AHE373" s="15"/>
      <c r="AHF373" s="15"/>
      <c r="AHG373" s="15"/>
      <c r="AHH373" s="15"/>
      <c r="AHI373" s="15"/>
      <c r="AHJ373" s="15"/>
      <c r="AHK373" s="15"/>
      <c r="AHL373" s="15"/>
      <c r="AHM373" s="15"/>
      <c r="AHN373" s="15"/>
      <c r="AHO373" s="15"/>
      <c r="AHP373" s="15"/>
      <c r="AHQ373" s="15"/>
      <c r="AHR373" s="15"/>
      <c r="AHS373" s="15"/>
      <c r="AHT373" s="15"/>
      <c r="AHU373" s="15"/>
      <c r="AHV373" s="15"/>
      <c r="AHW373" s="15"/>
      <c r="AHX373" s="15"/>
      <c r="AHY373" s="15"/>
      <c r="AHZ373" s="15"/>
      <c r="AIA373" s="15"/>
      <c r="AIB373" s="15"/>
      <c r="AIC373" s="15"/>
      <c r="AID373" s="15"/>
      <c r="AIE373" s="15"/>
      <c r="AIF373" s="15"/>
      <c r="AIG373" s="15"/>
      <c r="AIH373" s="15"/>
      <c r="AII373" s="15"/>
      <c r="AIJ373" s="15"/>
      <c r="AIK373" s="15"/>
      <c r="AIL373" s="15"/>
      <c r="AIM373" s="15"/>
      <c r="AIN373" s="15"/>
      <c r="AIO373" s="15"/>
      <c r="AIP373" s="15"/>
      <c r="AIQ373" s="15"/>
      <c r="AIR373" s="15"/>
      <c r="AIS373" s="15"/>
      <c r="AIT373" s="15"/>
      <c r="AIU373" s="15"/>
      <c r="AIV373" s="15"/>
      <c r="AIW373" s="15"/>
      <c r="AIX373" s="15"/>
      <c r="AIY373" s="15"/>
      <c r="AIZ373" s="15"/>
      <c r="AJA373" s="15"/>
      <c r="AJB373" s="15"/>
      <c r="AJC373" s="15"/>
      <c r="AJD373" s="15"/>
      <c r="AJE373" s="15"/>
      <c r="AJF373" s="15"/>
      <c r="AJG373" s="15"/>
      <c r="AJH373" s="15"/>
      <c r="AJI373" s="15"/>
      <c r="AJJ373" s="15"/>
      <c r="AJK373" s="15"/>
      <c r="AJL373" s="15"/>
      <c r="AJM373" s="15"/>
      <c r="AJN373" s="15"/>
      <c r="AJO373" s="15"/>
      <c r="AJP373" s="15"/>
      <c r="AJQ373" s="15"/>
      <c r="AJR373" s="15"/>
      <c r="AJS373" s="15"/>
      <c r="AJT373" s="15"/>
      <c r="AJU373" s="15"/>
      <c r="AJV373" s="15"/>
      <c r="AJW373" s="15"/>
      <c r="AJX373" s="15"/>
      <c r="AJY373" s="15"/>
      <c r="AJZ373" s="15"/>
      <c r="AKA373" s="15"/>
      <c r="AKB373" s="15"/>
      <c r="AKC373" s="15"/>
      <c r="AKD373" s="15"/>
      <c r="AKE373" s="15"/>
      <c r="AKF373" s="15"/>
      <c r="AKG373" s="15"/>
      <c r="AKH373" s="15"/>
      <c r="AKI373" s="15"/>
      <c r="AKJ373" s="15"/>
      <c r="AKK373" s="15"/>
      <c r="AKL373" s="15"/>
      <c r="AKM373" s="15"/>
      <c r="AKN373" s="15"/>
      <c r="AKO373" s="15"/>
      <c r="AKP373" s="15"/>
      <c r="AKQ373" s="15"/>
      <c r="AKR373" s="15"/>
      <c r="AKS373" s="15"/>
      <c r="AKT373" s="15"/>
      <c r="AKU373" s="15"/>
      <c r="AKV373" s="15"/>
      <c r="AKW373" s="15"/>
      <c r="AKX373" s="15"/>
      <c r="AKY373" s="15"/>
      <c r="AKZ373" s="15"/>
      <c r="ALA373" s="15"/>
      <c r="ALB373" s="15"/>
      <c r="ALC373" s="15"/>
      <c r="ALD373" s="15"/>
      <c r="ALE373" s="15"/>
      <c r="ALF373" s="15"/>
      <c r="ALG373" s="15"/>
      <c r="ALH373" s="15"/>
      <c r="ALI373" s="15"/>
      <c r="ALJ373" s="15"/>
      <c r="ALK373" s="15"/>
      <c r="ALL373" s="15"/>
      <c r="ALM373" s="15"/>
      <c r="ALN373" s="15"/>
      <c r="ALO373" s="15"/>
      <c r="ALP373" s="15"/>
      <c r="ALQ373" s="15"/>
      <c r="ALR373" s="15"/>
      <c r="ALS373" s="15"/>
      <c r="ALT373" s="15"/>
      <c r="ALU373" s="15"/>
      <c r="ALV373" s="15"/>
      <c r="ALW373" s="15"/>
      <c r="ALX373" s="11"/>
      <c r="ALY373" s="11"/>
      <c r="ALZ373" s="11"/>
      <c r="AMA373" s="11"/>
    </row>
    <row r="374" spans="1:1015" ht="12.75" customHeight="1">
      <c r="A374" s="12" t="s">
        <v>1</v>
      </c>
      <c r="B374" s="1" t="s">
        <v>2</v>
      </c>
      <c r="C374" s="12" t="s">
        <v>3</v>
      </c>
      <c r="D374" s="12" t="s">
        <v>4</v>
      </c>
      <c r="E374" s="12" t="s">
        <v>5</v>
      </c>
      <c r="F374" s="12" t="s">
        <v>6</v>
      </c>
      <c r="G374" s="12" t="s">
        <v>7</v>
      </c>
      <c r="H374" s="2" t="s">
        <v>8</v>
      </c>
      <c r="I374" s="2" t="s">
        <v>9</v>
      </c>
      <c r="J374" s="2" t="s">
        <v>10</v>
      </c>
      <c r="K374" s="2" t="s">
        <v>11</v>
      </c>
      <c r="L374" s="3" t="s">
        <v>12</v>
      </c>
      <c r="M374" s="2" t="s">
        <v>13</v>
      </c>
      <c r="N374" s="2" t="s">
        <v>14</v>
      </c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  <c r="IW374" s="15"/>
      <c r="IX374" s="15"/>
      <c r="IY374" s="15"/>
      <c r="IZ374" s="15"/>
      <c r="JA374" s="15"/>
      <c r="JB374" s="15"/>
      <c r="JC374" s="15"/>
      <c r="JD374" s="15"/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  <c r="JY374" s="15"/>
      <c r="JZ374" s="15"/>
      <c r="KA374" s="15"/>
      <c r="KB374" s="15"/>
      <c r="KC374" s="15"/>
      <c r="KD374" s="15"/>
      <c r="KE374" s="15"/>
      <c r="KF374" s="15"/>
      <c r="KG374" s="15"/>
      <c r="KH374" s="15"/>
      <c r="KI374" s="15"/>
      <c r="KJ374" s="15"/>
      <c r="KK374" s="15"/>
      <c r="KL374" s="15"/>
      <c r="KM374" s="15"/>
      <c r="KN374" s="15"/>
      <c r="KO374" s="15"/>
      <c r="KP374" s="15"/>
      <c r="KQ374" s="15"/>
      <c r="KR374" s="15"/>
      <c r="KS374" s="15"/>
      <c r="KT374" s="15"/>
      <c r="KU374" s="15"/>
      <c r="KV374" s="15"/>
      <c r="KW374" s="15"/>
      <c r="KX374" s="15"/>
      <c r="KY374" s="15"/>
      <c r="KZ374" s="15"/>
      <c r="LA374" s="15"/>
      <c r="LB374" s="15"/>
      <c r="LC374" s="15"/>
      <c r="LD374" s="15"/>
      <c r="LE374" s="15"/>
      <c r="LF374" s="15"/>
      <c r="LG374" s="15"/>
      <c r="LH374" s="15"/>
      <c r="LI374" s="15"/>
      <c r="LJ374" s="15"/>
      <c r="LK374" s="15"/>
      <c r="LL374" s="15"/>
      <c r="LM374" s="15"/>
      <c r="LN374" s="15"/>
      <c r="LO374" s="15"/>
      <c r="LP374" s="15"/>
      <c r="LQ374" s="15"/>
      <c r="LR374" s="15"/>
      <c r="LS374" s="15"/>
      <c r="LT374" s="15"/>
      <c r="LU374" s="15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5"/>
      <c r="NM374" s="15"/>
      <c r="NN374" s="15"/>
      <c r="NO374" s="15"/>
      <c r="NP374" s="15"/>
      <c r="NQ374" s="15"/>
      <c r="NR374" s="15"/>
      <c r="NS374" s="15"/>
      <c r="NT374" s="15"/>
      <c r="NU374" s="15"/>
      <c r="NV374" s="15"/>
      <c r="NW374" s="15"/>
      <c r="NX374" s="15"/>
      <c r="NY374" s="15"/>
      <c r="NZ374" s="15"/>
      <c r="OA374" s="15"/>
      <c r="OB374" s="15"/>
      <c r="OC374" s="15"/>
      <c r="OD374" s="15"/>
      <c r="OE374" s="15"/>
      <c r="OF374" s="15"/>
      <c r="OG374" s="15"/>
      <c r="OH374" s="15"/>
      <c r="OI374" s="15"/>
      <c r="OJ374" s="15"/>
      <c r="OK374" s="15"/>
      <c r="OL374" s="15"/>
      <c r="OM374" s="15"/>
      <c r="ON374" s="15"/>
      <c r="OO374" s="15"/>
      <c r="OP374" s="15"/>
      <c r="OQ374" s="15"/>
      <c r="OR374" s="15"/>
      <c r="OS374" s="15"/>
      <c r="OT374" s="15"/>
      <c r="OU374" s="15"/>
      <c r="OV374" s="15"/>
      <c r="OW374" s="15"/>
      <c r="OX374" s="15"/>
      <c r="OY374" s="15"/>
      <c r="OZ374" s="15"/>
      <c r="PA374" s="15"/>
      <c r="PB374" s="15"/>
      <c r="PC374" s="15"/>
      <c r="PD374" s="15"/>
      <c r="PE374" s="15"/>
      <c r="PF374" s="15"/>
      <c r="PG374" s="15"/>
      <c r="PH374" s="15"/>
      <c r="PI374" s="15"/>
      <c r="PJ374" s="15"/>
      <c r="PK374" s="15"/>
      <c r="PL374" s="15"/>
      <c r="PM374" s="15"/>
      <c r="PN374" s="15"/>
      <c r="PO374" s="15"/>
      <c r="PP374" s="15"/>
      <c r="PQ374" s="15"/>
      <c r="PR374" s="15"/>
      <c r="PS374" s="15"/>
      <c r="PT374" s="15"/>
      <c r="PU374" s="15"/>
      <c r="PV374" s="15"/>
      <c r="PW374" s="15"/>
      <c r="PX374" s="15"/>
      <c r="PY374" s="15"/>
      <c r="PZ374" s="15"/>
      <c r="QA374" s="15"/>
      <c r="QB374" s="15"/>
      <c r="QC374" s="15"/>
      <c r="QD374" s="15"/>
      <c r="QE374" s="15"/>
      <c r="QF374" s="15"/>
      <c r="QG374" s="15"/>
      <c r="QH374" s="15"/>
      <c r="QI374" s="15"/>
      <c r="QJ374" s="15"/>
      <c r="QK374" s="15"/>
      <c r="QL374" s="15"/>
      <c r="QM374" s="15"/>
      <c r="QN374" s="15"/>
      <c r="QO374" s="15"/>
      <c r="QP374" s="15"/>
      <c r="QQ374" s="15"/>
      <c r="QR374" s="15"/>
      <c r="QS374" s="15"/>
      <c r="QT374" s="15"/>
      <c r="QU374" s="15"/>
      <c r="QV374" s="15"/>
      <c r="QW374" s="15"/>
      <c r="QX374" s="15"/>
      <c r="QY374" s="15"/>
      <c r="QZ374" s="15"/>
      <c r="RA374" s="15"/>
      <c r="RB374" s="15"/>
      <c r="RC374" s="15"/>
      <c r="RD374" s="15"/>
      <c r="RE374" s="15"/>
      <c r="RF374" s="15"/>
      <c r="RG374" s="15"/>
      <c r="RH374" s="15"/>
      <c r="RI374" s="15"/>
      <c r="RJ374" s="15"/>
      <c r="RK374" s="15"/>
      <c r="RL374" s="15"/>
      <c r="RM374" s="15"/>
      <c r="RN374" s="15"/>
      <c r="RO374" s="15"/>
      <c r="RP374" s="15"/>
      <c r="RQ374" s="15"/>
      <c r="RR374" s="15"/>
      <c r="RS374" s="15"/>
      <c r="RT374" s="15"/>
      <c r="RU374" s="15"/>
      <c r="RV374" s="15"/>
      <c r="RW374" s="15"/>
      <c r="RX374" s="15"/>
      <c r="RY374" s="15"/>
      <c r="RZ374" s="15"/>
      <c r="SA374" s="15"/>
      <c r="SB374" s="15"/>
      <c r="SC374" s="15"/>
      <c r="SD374" s="15"/>
      <c r="SE374" s="15"/>
      <c r="SF374" s="15"/>
      <c r="SG374" s="15"/>
      <c r="SH374" s="15"/>
      <c r="SI374" s="15"/>
      <c r="SJ374" s="15"/>
      <c r="SK374" s="15"/>
      <c r="SL374" s="15"/>
      <c r="SM374" s="15"/>
      <c r="SN374" s="15"/>
      <c r="SO374" s="15"/>
      <c r="SP374" s="15"/>
      <c r="SQ374" s="15"/>
      <c r="SR374" s="15"/>
      <c r="SS374" s="15"/>
      <c r="ST374" s="15"/>
      <c r="SU374" s="15"/>
      <c r="SV374" s="15"/>
      <c r="SW374" s="15"/>
      <c r="SX374" s="15"/>
      <c r="SY374" s="15"/>
      <c r="SZ374" s="15"/>
      <c r="TA374" s="15"/>
      <c r="TB374" s="15"/>
      <c r="TC374" s="15"/>
      <c r="TD374" s="15"/>
      <c r="TE374" s="15"/>
      <c r="TF374" s="15"/>
      <c r="TG374" s="15"/>
      <c r="TH374" s="15"/>
      <c r="TI374" s="15"/>
      <c r="TJ374" s="15"/>
      <c r="TK374" s="15"/>
      <c r="TL374" s="15"/>
      <c r="TM374" s="15"/>
      <c r="TN374" s="15"/>
      <c r="TO374" s="15"/>
      <c r="TP374" s="15"/>
      <c r="TQ374" s="15"/>
      <c r="TR374" s="15"/>
      <c r="TS374" s="15"/>
      <c r="TT374" s="15"/>
      <c r="TU374" s="15"/>
      <c r="TV374" s="15"/>
      <c r="TW374" s="15"/>
      <c r="TX374" s="15"/>
      <c r="TY374" s="15"/>
      <c r="TZ374" s="15"/>
      <c r="UA374" s="15"/>
      <c r="UB374" s="15"/>
      <c r="UC374" s="15"/>
      <c r="UD374" s="15"/>
      <c r="UE374" s="15"/>
      <c r="UF374" s="15"/>
      <c r="UG374" s="15"/>
      <c r="UH374" s="15"/>
      <c r="UI374" s="15"/>
      <c r="UJ374" s="15"/>
      <c r="UK374" s="15"/>
      <c r="UL374" s="15"/>
      <c r="UM374" s="15"/>
      <c r="UN374" s="15"/>
      <c r="UO374" s="15"/>
      <c r="UP374" s="15"/>
      <c r="UQ374" s="15"/>
      <c r="UR374" s="15"/>
      <c r="US374" s="15"/>
      <c r="UT374" s="15"/>
      <c r="UU374" s="15"/>
      <c r="UV374" s="15"/>
      <c r="UW374" s="15"/>
      <c r="UX374" s="15"/>
      <c r="UY374" s="15"/>
      <c r="UZ374" s="15"/>
      <c r="VA374" s="15"/>
      <c r="VB374" s="15"/>
      <c r="VC374" s="15"/>
      <c r="VD374" s="15"/>
      <c r="VE374" s="15"/>
      <c r="VF374" s="15"/>
      <c r="VG374" s="15"/>
      <c r="VH374" s="15"/>
      <c r="VI374" s="15"/>
      <c r="VJ374" s="15"/>
      <c r="VK374" s="15"/>
      <c r="VL374" s="15"/>
      <c r="VM374" s="15"/>
      <c r="VN374" s="15"/>
      <c r="VO374" s="15"/>
      <c r="VP374" s="15"/>
      <c r="VQ374" s="15"/>
      <c r="VR374" s="15"/>
      <c r="VS374" s="15"/>
      <c r="VT374" s="15"/>
      <c r="VU374" s="15"/>
      <c r="VV374" s="15"/>
      <c r="VW374" s="15"/>
      <c r="VX374" s="15"/>
      <c r="VY374" s="15"/>
      <c r="VZ374" s="15"/>
      <c r="WA374" s="15"/>
      <c r="WB374" s="15"/>
      <c r="WC374" s="15"/>
      <c r="WD374" s="15"/>
      <c r="WE374" s="15"/>
      <c r="WF374" s="15"/>
      <c r="WG374" s="15"/>
      <c r="WH374" s="15"/>
      <c r="WI374" s="15"/>
      <c r="WJ374" s="15"/>
      <c r="WK374" s="15"/>
      <c r="WL374" s="15"/>
      <c r="WM374" s="15"/>
      <c r="WN374" s="15"/>
      <c r="WO374" s="15"/>
      <c r="WP374" s="15"/>
      <c r="WQ374" s="15"/>
      <c r="WR374" s="15"/>
      <c r="WS374" s="15"/>
      <c r="WT374" s="15"/>
      <c r="WU374" s="15"/>
      <c r="WV374" s="15"/>
      <c r="WW374" s="15"/>
      <c r="WX374" s="15"/>
      <c r="WY374" s="15"/>
      <c r="WZ374" s="15"/>
      <c r="XA374" s="15"/>
      <c r="XB374" s="15"/>
      <c r="XC374" s="15"/>
      <c r="XD374" s="15"/>
      <c r="XE374" s="15"/>
      <c r="XF374" s="15"/>
      <c r="XG374" s="15"/>
      <c r="XH374" s="15"/>
      <c r="XI374" s="15"/>
      <c r="XJ374" s="15"/>
      <c r="XK374" s="15"/>
      <c r="XL374" s="15"/>
      <c r="XM374" s="15"/>
      <c r="XN374" s="15"/>
      <c r="XO374" s="15"/>
      <c r="XP374" s="15"/>
      <c r="XQ374" s="15"/>
      <c r="XR374" s="15"/>
      <c r="XS374" s="15"/>
      <c r="XT374" s="15"/>
      <c r="XU374" s="15"/>
      <c r="XV374" s="15"/>
      <c r="XW374" s="15"/>
      <c r="XX374" s="15"/>
      <c r="XY374" s="15"/>
      <c r="XZ374" s="15"/>
      <c r="YA374" s="15"/>
      <c r="YB374" s="15"/>
      <c r="YC374" s="15"/>
      <c r="YD374" s="15"/>
      <c r="YE374" s="15"/>
      <c r="YF374" s="15"/>
      <c r="YG374" s="15"/>
      <c r="YH374" s="15"/>
      <c r="YI374" s="15"/>
      <c r="YJ374" s="15"/>
      <c r="YK374" s="15"/>
      <c r="YL374" s="15"/>
      <c r="YM374" s="15"/>
      <c r="YN374" s="15"/>
      <c r="YO374" s="15"/>
      <c r="YP374" s="15"/>
      <c r="YQ374" s="15"/>
      <c r="YR374" s="15"/>
      <c r="YS374" s="15"/>
      <c r="YT374" s="15"/>
      <c r="YU374" s="15"/>
      <c r="YV374" s="15"/>
      <c r="YW374" s="15"/>
      <c r="YX374" s="15"/>
      <c r="YY374" s="15"/>
      <c r="YZ374" s="15"/>
      <c r="ZA374" s="15"/>
      <c r="ZB374" s="15"/>
      <c r="ZC374" s="15"/>
      <c r="ZD374" s="15"/>
      <c r="ZE374" s="15"/>
      <c r="ZF374" s="15"/>
      <c r="ZG374" s="15"/>
      <c r="ZH374" s="15"/>
      <c r="ZI374" s="15"/>
      <c r="ZJ374" s="15"/>
      <c r="ZK374" s="15"/>
      <c r="ZL374" s="15"/>
      <c r="ZM374" s="15"/>
      <c r="ZN374" s="15"/>
      <c r="ZO374" s="15"/>
      <c r="ZP374" s="15"/>
      <c r="ZQ374" s="15"/>
      <c r="ZR374" s="15"/>
      <c r="ZS374" s="15"/>
      <c r="ZT374" s="15"/>
      <c r="ZU374" s="15"/>
      <c r="ZV374" s="15"/>
      <c r="ZW374" s="15"/>
      <c r="ZX374" s="15"/>
      <c r="ZY374" s="15"/>
      <c r="ZZ374" s="15"/>
      <c r="AAA374" s="15"/>
      <c r="AAB374" s="15"/>
      <c r="AAC374" s="15"/>
      <c r="AAD374" s="15"/>
      <c r="AAE374" s="15"/>
      <c r="AAF374" s="15"/>
      <c r="AAG374" s="15"/>
      <c r="AAH374" s="15"/>
      <c r="AAI374" s="15"/>
      <c r="AAJ374" s="15"/>
      <c r="AAK374" s="15"/>
      <c r="AAL374" s="15"/>
      <c r="AAM374" s="15"/>
      <c r="AAN374" s="15"/>
      <c r="AAO374" s="15"/>
      <c r="AAP374" s="15"/>
      <c r="AAQ374" s="15"/>
      <c r="AAR374" s="15"/>
      <c r="AAS374" s="15"/>
      <c r="AAT374" s="15"/>
      <c r="AAU374" s="15"/>
      <c r="AAV374" s="15"/>
      <c r="AAW374" s="15"/>
      <c r="AAX374" s="15"/>
      <c r="AAY374" s="15"/>
      <c r="AAZ374" s="15"/>
      <c r="ABA374" s="15"/>
      <c r="ABB374" s="15"/>
      <c r="ABC374" s="15"/>
      <c r="ABD374" s="15"/>
      <c r="ABE374" s="15"/>
      <c r="ABF374" s="15"/>
      <c r="ABG374" s="15"/>
      <c r="ABH374" s="15"/>
      <c r="ABI374" s="15"/>
      <c r="ABJ374" s="15"/>
      <c r="ABK374" s="15"/>
      <c r="ABL374" s="15"/>
      <c r="ABM374" s="15"/>
      <c r="ABN374" s="15"/>
      <c r="ABO374" s="15"/>
      <c r="ABP374" s="15"/>
      <c r="ABQ374" s="15"/>
      <c r="ABR374" s="15"/>
      <c r="ABS374" s="15"/>
      <c r="ABT374" s="15"/>
      <c r="ABU374" s="15"/>
      <c r="ABV374" s="15"/>
      <c r="ABW374" s="15"/>
      <c r="ABX374" s="15"/>
      <c r="ABY374" s="15"/>
      <c r="ABZ374" s="15"/>
      <c r="ACA374" s="15"/>
      <c r="ACB374" s="15"/>
      <c r="ACC374" s="15"/>
      <c r="ACD374" s="15"/>
      <c r="ACE374" s="15"/>
      <c r="ACF374" s="15"/>
      <c r="ACG374" s="15"/>
      <c r="ACH374" s="15"/>
      <c r="ACI374" s="15"/>
      <c r="ACJ374" s="15"/>
      <c r="ACK374" s="15"/>
      <c r="ACL374" s="15"/>
      <c r="ACM374" s="15"/>
      <c r="ACN374" s="15"/>
      <c r="ACO374" s="15"/>
      <c r="ACP374" s="15"/>
      <c r="ACQ374" s="15"/>
      <c r="ACR374" s="15"/>
      <c r="ACS374" s="15"/>
      <c r="ACT374" s="15"/>
      <c r="ACU374" s="15"/>
      <c r="ACV374" s="15"/>
      <c r="ACW374" s="15"/>
      <c r="ACX374" s="15"/>
      <c r="ACY374" s="15"/>
      <c r="ACZ374" s="15"/>
      <c r="ADA374" s="15"/>
      <c r="ADB374" s="15"/>
      <c r="ADC374" s="15"/>
      <c r="ADD374" s="15"/>
      <c r="ADE374" s="15"/>
      <c r="ADF374" s="15"/>
      <c r="ADG374" s="15"/>
      <c r="ADH374" s="15"/>
      <c r="ADI374" s="15"/>
      <c r="ADJ374" s="15"/>
      <c r="ADK374" s="15"/>
      <c r="ADL374" s="15"/>
      <c r="ADM374" s="15"/>
      <c r="ADN374" s="15"/>
      <c r="ADO374" s="15"/>
      <c r="ADP374" s="15"/>
      <c r="ADQ374" s="15"/>
      <c r="ADR374" s="15"/>
      <c r="ADS374" s="15"/>
      <c r="ADT374" s="15"/>
      <c r="ADU374" s="15"/>
      <c r="ADV374" s="15"/>
      <c r="ADW374" s="15"/>
      <c r="ADX374" s="15"/>
      <c r="ADY374" s="15"/>
      <c r="ADZ374" s="15"/>
      <c r="AEA374" s="15"/>
      <c r="AEB374" s="15"/>
      <c r="AEC374" s="15"/>
      <c r="AED374" s="15"/>
      <c r="AEE374" s="15"/>
      <c r="AEF374" s="15"/>
      <c r="AEG374" s="15"/>
      <c r="AEH374" s="15"/>
      <c r="AEI374" s="15"/>
      <c r="AEJ374" s="15"/>
      <c r="AEK374" s="15"/>
      <c r="AEL374" s="15"/>
      <c r="AEM374" s="15"/>
      <c r="AEN374" s="15"/>
      <c r="AEO374" s="15"/>
      <c r="AEP374" s="15"/>
      <c r="AEQ374" s="15"/>
      <c r="AER374" s="15"/>
      <c r="AES374" s="15"/>
      <c r="AET374" s="15"/>
      <c r="AEU374" s="15"/>
      <c r="AEV374" s="15"/>
      <c r="AEW374" s="15"/>
      <c r="AEX374" s="15"/>
      <c r="AEY374" s="15"/>
      <c r="AEZ374" s="15"/>
      <c r="AFA374" s="15"/>
      <c r="AFB374" s="15"/>
      <c r="AFC374" s="15"/>
      <c r="AFD374" s="15"/>
      <c r="AFE374" s="15"/>
      <c r="AFF374" s="15"/>
      <c r="AFG374" s="15"/>
      <c r="AFH374" s="15"/>
      <c r="AFI374" s="15"/>
      <c r="AFJ374" s="15"/>
      <c r="AFK374" s="15"/>
      <c r="AFL374" s="15"/>
      <c r="AFM374" s="15"/>
      <c r="AFN374" s="15"/>
      <c r="AFO374" s="15"/>
      <c r="AFP374" s="15"/>
      <c r="AFQ374" s="15"/>
      <c r="AFR374" s="15"/>
      <c r="AFS374" s="15"/>
      <c r="AFT374" s="15"/>
      <c r="AFU374" s="15"/>
      <c r="AFV374" s="15"/>
      <c r="AFW374" s="15"/>
      <c r="AFX374" s="15"/>
      <c r="AFY374" s="15"/>
      <c r="AFZ374" s="15"/>
      <c r="AGA374" s="15"/>
      <c r="AGB374" s="15"/>
      <c r="AGC374" s="15"/>
      <c r="AGD374" s="15"/>
      <c r="AGE374" s="15"/>
      <c r="AGF374" s="15"/>
      <c r="AGG374" s="15"/>
      <c r="AGH374" s="15"/>
      <c r="AGI374" s="15"/>
      <c r="AGJ374" s="15"/>
      <c r="AGK374" s="15"/>
      <c r="AGL374" s="15"/>
      <c r="AGM374" s="15"/>
      <c r="AGN374" s="15"/>
      <c r="AGO374" s="15"/>
      <c r="AGP374" s="15"/>
      <c r="AGQ374" s="15"/>
      <c r="AGR374" s="15"/>
      <c r="AGS374" s="15"/>
      <c r="AGT374" s="15"/>
      <c r="AGU374" s="15"/>
      <c r="AGV374" s="15"/>
      <c r="AGW374" s="15"/>
      <c r="AGX374" s="15"/>
      <c r="AGY374" s="15"/>
      <c r="AGZ374" s="15"/>
      <c r="AHA374" s="15"/>
      <c r="AHB374" s="15"/>
      <c r="AHC374" s="15"/>
      <c r="AHD374" s="15"/>
      <c r="AHE374" s="15"/>
      <c r="AHF374" s="15"/>
      <c r="AHG374" s="15"/>
      <c r="AHH374" s="15"/>
      <c r="AHI374" s="15"/>
      <c r="AHJ374" s="15"/>
      <c r="AHK374" s="15"/>
      <c r="AHL374" s="15"/>
      <c r="AHM374" s="15"/>
      <c r="AHN374" s="15"/>
      <c r="AHO374" s="15"/>
      <c r="AHP374" s="15"/>
      <c r="AHQ374" s="15"/>
      <c r="AHR374" s="15"/>
      <c r="AHS374" s="15"/>
      <c r="AHT374" s="15"/>
      <c r="AHU374" s="15"/>
      <c r="AHV374" s="15"/>
      <c r="AHW374" s="15"/>
      <c r="AHX374" s="15"/>
      <c r="AHY374" s="15"/>
      <c r="AHZ374" s="15"/>
      <c r="AIA374" s="15"/>
      <c r="AIB374" s="15"/>
      <c r="AIC374" s="15"/>
      <c r="AID374" s="15"/>
      <c r="AIE374" s="15"/>
      <c r="AIF374" s="15"/>
      <c r="AIG374" s="15"/>
      <c r="AIH374" s="15"/>
      <c r="AII374" s="15"/>
      <c r="AIJ374" s="15"/>
      <c r="AIK374" s="15"/>
      <c r="AIL374" s="15"/>
      <c r="AIM374" s="15"/>
      <c r="AIN374" s="15"/>
      <c r="AIO374" s="15"/>
      <c r="AIP374" s="15"/>
      <c r="AIQ374" s="15"/>
      <c r="AIR374" s="15"/>
      <c r="AIS374" s="15"/>
      <c r="AIT374" s="15"/>
      <c r="AIU374" s="15"/>
      <c r="AIV374" s="15"/>
      <c r="AIW374" s="15"/>
      <c r="AIX374" s="15"/>
      <c r="AIY374" s="15"/>
      <c r="AIZ374" s="15"/>
      <c r="AJA374" s="15"/>
      <c r="AJB374" s="15"/>
      <c r="AJC374" s="15"/>
      <c r="AJD374" s="15"/>
      <c r="AJE374" s="15"/>
      <c r="AJF374" s="15"/>
      <c r="AJG374" s="15"/>
      <c r="AJH374" s="15"/>
      <c r="AJI374" s="15"/>
      <c r="AJJ374" s="15"/>
      <c r="AJK374" s="15"/>
      <c r="AJL374" s="15"/>
      <c r="AJM374" s="15"/>
      <c r="AJN374" s="15"/>
      <c r="AJO374" s="15"/>
      <c r="AJP374" s="15"/>
      <c r="AJQ374" s="15"/>
      <c r="AJR374" s="15"/>
      <c r="AJS374" s="15"/>
      <c r="AJT374" s="15"/>
      <c r="AJU374" s="15"/>
      <c r="AJV374" s="15"/>
      <c r="AJW374" s="15"/>
      <c r="AJX374" s="15"/>
      <c r="AJY374" s="15"/>
      <c r="AJZ374" s="15"/>
      <c r="AKA374" s="15"/>
      <c r="AKB374" s="15"/>
      <c r="AKC374" s="15"/>
      <c r="AKD374" s="15"/>
      <c r="AKE374" s="15"/>
      <c r="AKF374" s="15"/>
      <c r="AKG374" s="15"/>
      <c r="AKH374" s="15"/>
      <c r="AKI374" s="15"/>
      <c r="AKJ374" s="15"/>
      <c r="AKK374" s="15"/>
      <c r="AKL374" s="15"/>
      <c r="AKM374" s="15"/>
      <c r="AKN374" s="15"/>
      <c r="AKO374" s="15"/>
      <c r="AKP374" s="15"/>
      <c r="AKQ374" s="15"/>
      <c r="AKR374" s="15"/>
      <c r="AKS374" s="15"/>
      <c r="AKT374" s="15"/>
      <c r="AKU374" s="15"/>
      <c r="AKV374" s="15"/>
      <c r="AKW374" s="15"/>
      <c r="AKX374" s="15"/>
      <c r="AKY374" s="15"/>
      <c r="AKZ374" s="15"/>
      <c r="ALA374" s="15"/>
      <c r="ALB374" s="15"/>
      <c r="ALC374" s="15"/>
      <c r="ALD374" s="15"/>
      <c r="ALE374" s="15"/>
      <c r="ALF374" s="15"/>
      <c r="ALG374" s="15"/>
      <c r="ALH374" s="15"/>
      <c r="ALI374" s="15"/>
      <c r="ALJ374" s="15"/>
      <c r="ALK374" s="15"/>
      <c r="ALL374" s="15"/>
      <c r="ALM374" s="15"/>
      <c r="ALN374" s="15"/>
      <c r="ALO374" s="15"/>
      <c r="ALP374" s="15"/>
      <c r="ALQ374" s="15"/>
      <c r="ALR374" s="15"/>
      <c r="ALS374" s="15"/>
      <c r="ALT374" s="15"/>
      <c r="ALU374" s="15"/>
      <c r="ALV374" s="15"/>
      <c r="ALW374" s="15"/>
      <c r="ALX374" s="11"/>
      <c r="ALY374" s="11"/>
      <c r="ALZ374" s="11"/>
      <c r="AMA374" s="11"/>
    </row>
    <row r="375" spans="1:1015" ht="12.75" customHeight="1">
      <c r="A375" s="8" t="s">
        <v>227</v>
      </c>
      <c r="B375" s="8" t="s">
        <v>227</v>
      </c>
      <c r="C375" s="5" t="s">
        <v>167</v>
      </c>
      <c r="D375" s="4"/>
      <c r="E375" s="9" t="s">
        <v>351</v>
      </c>
      <c r="F375" s="4" t="s">
        <v>17</v>
      </c>
      <c r="G375" s="4" t="s">
        <v>168</v>
      </c>
      <c r="H375" s="6">
        <v>70871.77</v>
      </c>
      <c r="I375" s="6">
        <v>74547.14</v>
      </c>
      <c r="J375" s="6">
        <v>77308</v>
      </c>
      <c r="K375" s="6">
        <v>74205.17</v>
      </c>
      <c r="L375" s="7">
        <v>77308</v>
      </c>
      <c r="M375" s="6">
        <v>81173</v>
      </c>
      <c r="N375" s="6">
        <v>85232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  <c r="ABM375" s="11"/>
      <c r="ABN375" s="11"/>
      <c r="ABO375" s="11"/>
      <c r="ABP375" s="11"/>
      <c r="ABQ375" s="11"/>
      <c r="ABR375" s="11"/>
      <c r="ABS375" s="11"/>
      <c r="ABT375" s="11"/>
      <c r="ABU375" s="11"/>
      <c r="ABV375" s="11"/>
      <c r="ABW375" s="11"/>
      <c r="ABX375" s="11"/>
      <c r="ABY375" s="11"/>
      <c r="ABZ375" s="11"/>
      <c r="ACA375" s="11"/>
      <c r="ACB375" s="11"/>
      <c r="ACC375" s="11"/>
      <c r="ACD375" s="11"/>
      <c r="ACE375" s="11"/>
      <c r="ACF375" s="11"/>
      <c r="ACG375" s="11"/>
      <c r="ACH375" s="11"/>
      <c r="ACI375" s="11"/>
      <c r="ACJ375" s="11"/>
      <c r="ACK375" s="11"/>
      <c r="ACL375" s="11"/>
      <c r="ACM375" s="11"/>
      <c r="ACN375" s="11"/>
      <c r="ACO375" s="11"/>
      <c r="ACP375" s="11"/>
      <c r="ACQ375" s="11"/>
      <c r="ACR375" s="11"/>
      <c r="ACS375" s="11"/>
      <c r="ACT375" s="11"/>
      <c r="ACU375" s="11"/>
      <c r="ACV375" s="11"/>
      <c r="ACW375" s="11"/>
      <c r="ACX375" s="11"/>
      <c r="ACY375" s="11"/>
      <c r="ACZ375" s="11"/>
      <c r="ADA375" s="11"/>
      <c r="ADB375" s="11"/>
      <c r="ADC375" s="11"/>
      <c r="ADD375" s="11"/>
      <c r="ADE375" s="11"/>
      <c r="ADF375" s="11"/>
      <c r="ADG375" s="11"/>
      <c r="ADH375" s="11"/>
      <c r="ADI375" s="11"/>
      <c r="ADJ375" s="11"/>
      <c r="ADK375" s="11"/>
      <c r="ADL375" s="11"/>
      <c r="ADM375" s="11"/>
      <c r="ADN375" s="11"/>
      <c r="ADO375" s="11"/>
      <c r="ADP375" s="11"/>
      <c r="ADQ375" s="11"/>
      <c r="ADR375" s="11"/>
      <c r="ADS375" s="11"/>
      <c r="ADT375" s="11"/>
      <c r="ADU375" s="11"/>
      <c r="ADV375" s="11"/>
      <c r="ADW375" s="11"/>
      <c r="ADX375" s="11"/>
      <c r="ADY375" s="11"/>
      <c r="ADZ375" s="11"/>
      <c r="AEA375" s="11"/>
      <c r="AEB375" s="11"/>
      <c r="AEC375" s="11"/>
      <c r="AED375" s="11"/>
      <c r="AEE375" s="11"/>
      <c r="AEF375" s="11"/>
      <c r="AEG375" s="11"/>
      <c r="AEH375" s="11"/>
      <c r="AEI375" s="11"/>
      <c r="AEJ375" s="11"/>
      <c r="AEK375" s="11"/>
      <c r="AEL375" s="11"/>
      <c r="AEM375" s="11"/>
      <c r="AEN375" s="11"/>
      <c r="AEO375" s="11"/>
      <c r="AEP375" s="11"/>
      <c r="AEQ375" s="11"/>
      <c r="AER375" s="11"/>
      <c r="AES375" s="11"/>
      <c r="AET375" s="11"/>
      <c r="AEU375" s="11"/>
      <c r="AEV375" s="11"/>
      <c r="AEW375" s="11"/>
      <c r="AEX375" s="11"/>
      <c r="AEY375" s="11"/>
      <c r="AEZ375" s="11"/>
      <c r="AFA375" s="11"/>
      <c r="AFB375" s="11"/>
      <c r="AFC375" s="11"/>
      <c r="AFD375" s="11"/>
      <c r="AFE375" s="11"/>
      <c r="AFF375" s="11"/>
      <c r="AFG375" s="11"/>
      <c r="AFH375" s="11"/>
      <c r="AFI375" s="11"/>
      <c r="AFJ375" s="11"/>
      <c r="AFK375" s="11"/>
      <c r="AFL375" s="11"/>
      <c r="AFM375" s="11"/>
      <c r="AFN375" s="11"/>
      <c r="AFO375" s="11"/>
      <c r="AFP375" s="11"/>
      <c r="AFQ375" s="11"/>
      <c r="AFR375" s="11"/>
      <c r="AFS375" s="11"/>
      <c r="AFT375" s="11"/>
      <c r="AFU375" s="11"/>
      <c r="AFV375" s="11"/>
      <c r="AFW375" s="11"/>
      <c r="AFX375" s="11"/>
      <c r="AFY375" s="11"/>
      <c r="AFZ375" s="11"/>
      <c r="AGA375" s="11"/>
      <c r="AGB375" s="11"/>
      <c r="AGC375" s="11"/>
      <c r="AGD375" s="11"/>
      <c r="AGE375" s="11"/>
      <c r="AGF375" s="11"/>
      <c r="AGG375" s="11"/>
      <c r="AGH375" s="11"/>
      <c r="AGI375" s="11"/>
      <c r="AGJ375" s="11"/>
      <c r="AGK375" s="11"/>
      <c r="AGL375" s="11"/>
      <c r="AGM375" s="11"/>
      <c r="AGN375" s="11"/>
      <c r="AGO375" s="11"/>
      <c r="AGP375" s="11"/>
      <c r="AGQ375" s="11"/>
      <c r="AGR375" s="11"/>
      <c r="AGS375" s="11"/>
      <c r="AGT375" s="11"/>
      <c r="AGU375" s="11"/>
      <c r="AGV375" s="11"/>
      <c r="AGW375" s="11"/>
      <c r="AGX375" s="11"/>
      <c r="AGY375" s="11"/>
      <c r="AGZ375" s="11"/>
      <c r="AHA375" s="11"/>
      <c r="AHB375" s="11"/>
      <c r="AHC375" s="11"/>
      <c r="AHD375" s="11"/>
      <c r="AHE375" s="11"/>
      <c r="AHF375" s="11"/>
      <c r="AHG375" s="11"/>
      <c r="AHH375" s="11"/>
      <c r="AHI375" s="11"/>
      <c r="AHJ375" s="11"/>
      <c r="AHK375" s="11"/>
      <c r="AHL375" s="11"/>
      <c r="AHM375" s="11"/>
      <c r="AHN375" s="11"/>
      <c r="AHO375" s="11"/>
      <c r="AHP375" s="11"/>
      <c r="AHQ375" s="11"/>
      <c r="AHR375" s="11"/>
      <c r="AHS375" s="11"/>
      <c r="AHT375" s="11"/>
      <c r="AHU375" s="11"/>
      <c r="AHV375" s="11"/>
      <c r="AHW375" s="11"/>
      <c r="AHX375" s="11"/>
      <c r="AHY375" s="11"/>
      <c r="AHZ375" s="11"/>
      <c r="AIA375" s="11"/>
      <c r="AIB375" s="11"/>
      <c r="AIC375" s="11"/>
      <c r="AID375" s="11"/>
      <c r="AIE375" s="11"/>
      <c r="AIF375" s="11"/>
      <c r="AIG375" s="11"/>
      <c r="AIH375" s="11"/>
      <c r="AII375" s="11"/>
      <c r="AIJ375" s="11"/>
      <c r="AIK375" s="11"/>
      <c r="AIL375" s="11"/>
      <c r="AIM375" s="11"/>
      <c r="AIN375" s="11"/>
      <c r="AIO375" s="11"/>
      <c r="AIP375" s="11"/>
      <c r="AIQ375" s="11"/>
      <c r="AIR375" s="11"/>
      <c r="AIS375" s="11"/>
      <c r="AIT375" s="11"/>
      <c r="AIU375" s="11"/>
      <c r="AIV375" s="11"/>
      <c r="AIW375" s="11"/>
      <c r="AIX375" s="11"/>
      <c r="AIY375" s="11"/>
      <c r="AIZ375" s="11"/>
      <c r="AJA375" s="11"/>
      <c r="AJB375" s="11"/>
      <c r="AJC375" s="11"/>
      <c r="AJD375" s="11"/>
      <c r="AJE375" s="11"/>
      <c r="AJF375" s="11"/>
      <c r="AJG375" s="11"/>
      <c r="AJH375" s="11"/>
      <c r="AJI375" s="11"/>
      <c r="AJJ375" s="11"/>
      <c r="AJK375" s="11"/>
      <c r="AJL375" s="11"/>
      <c r="AJM375" s="11"/>
      <c r="AJN375" s="11"/>
      <c r="AJO375" s="11"/>
      <c r="AJP375" s="11"/>
      <c r="AJQ375" s="11"/>
      <c r="AJR375" s="11"/>
      <c r="AJS375" s="11"/>
      <c r="AJT375" s="11"/>
      <c r="AJU375" s="11"/>
      <c r="AJV375" s="11"/>
      <c r="AJW375" s="11"/>
      <c r="AJX375" s="11"/>
      <c r="AJY375" s="11"/>
      <c r="AJZ375" s="11"/>
      <c r="AKA375" s="11"/>
      <c r="AKB375" s="11"/>
      <c r="AKC375" s="11"/>
      <c r="AKD375" s="11"/>
      <c r="AKE375" s="11"/>
      <c r="AKF375" s="11"/>
      <c r="AKG375" s="11"/>
      <c r="AKH375" s="11"/>
      <c r="AKI375" s="11"/>
      <c r="AKJ375" s="11"/>
      <c r="AKK375" s="11"/>
      <c r="AKL375" s="11"/>
      <c r="AKM375" s="11"/>
      <c r="AKN375" s="11"/>
      <c r="AKO375" s="11"/>
      <c r="AKP375" s="11"/>
      <c r="AKQ375" s="11"/>
      <c r="AKR375" s="11"/>
      <c r="AKS375" s="11"/>
      <c r="AKT375" s="11"/>
      <c r="AKU375" s="11"/>
      <c r="AKV375" s="11"/>
      <c r="AKW375" s="11"/>
      <c r="AKX375" s="11"/>
      <c r="AKY375" s="11"/>
      <c r="AKZ375" s="11"/>
      <c r="ALA375" s="11"/>
      <c r="ALB375" s="11"/>
      <c r="ALC375" s="11"/>
      <c r="ALD375" s="11"/>
      <c r="ALE375" s="11"/>
      <c r="ALF375" s="11"/>
      <c r="ALG375" s="11"/>
      <c r="ALH375" s="11"/>
      <c r="ALI375" s="11"/>
      <c r="ALJ375" s="11"/>
      <c r="ALK375" s="11"/>
      <c r="ALL375" s="11"/>
      <c r="ALM375" s="11"/>
      <c r="ALN375" s="11"/>
      <c r="ALO375" s="11"/>
      <c r="ALP375" s="11"/>
      <c r="ALQ375" s="11"/>
      <c r="ALR375" s="11"/>
      <c r="ALS375" s="11"/>
      <c r="ALT375" s="11"/>
      <c r="ALU375" s="11"/>
      <c r="ALV375" s="11"/>
      <c r="ALW375" s="11"/>
      <c r="ALX375" s="11"/>
      <c r="ALY375" s="11"/>
      <c r="ALZ375" s="11"/>
      <c r="AMA375" s="11"/>
    </row>
    <row r="376" spans="1:1015" ht="12.75" customHeight="1">
      <c r="A376" s="8" t="s">
        <v>227</v>
      </c>
      <c r="B376" s="8" t="s">
        <v>227</v>
      </c>
      <c r="C376" s="5" t="s">
        <v>169</v>
      </c>
      <c r="D376" s="4"/>
      <c r="E376" s="9" t="s">
        <v>16</v>
      </c>
      <c r="F376" s="4" t="s">
        <v>17</v>
      </c>
      <c r="G376" s="4" t="s">
        <v>170</v>
      </c>
      <c r="H376" s="6">
        <v>25699.03</v>
      </c>
      <c r="I376" s="6">
        <v>27109.08</v>
      </c>
      <c r="J376" s="6">
        <v>27637</v>
      </c>
      <c r="K376" s="6">
        <v>26752.31</v>
      </c>
      <c r="L376" s="7">
        <v>28799</v>
      </c>
      <c r="M376" s="6">
        <v>30239</v>
      </c>
      <c r="N376" s="6">
        <v>31751</v>
      </c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  <c r="ABM376" s="11"/>
      <c r="ABN376" s="11"/>
      <c r="ABO376" s="11"/>
      <c r="ABP376" s="11"/>
      <c r="ABQ376" s="11"/>
      <c r="ABR376" s="11"/>
      <c r="ABS376" s="11"/>
      <c r="ABT376" s="11"/>
      <c r="ABU376" s="11"/>
      <c r="ABV376" s="11"/>
      <c r="ABW376" s="11"/>
      <c r="ABX376" s="11"/>
      <c r="ABY376" s="11"/>
      <c r="ABZ376" s="11"/>
      <c r="ACA376" s="11"/>
      <c r="ACB376" s="11"/>
      <c r="ACC376" s="11"/>
      <c r="ACD376" s="11"/>
      <c r="ACE376" s="11"/>
      <c r="ACF376" s="11"/>
      <c r="ACG376" s="11"/>
      <c r="ACH376" s="11"/>
      <c r="ACI376" s="11"/>
      <c r="ACJ376" s="11"/>
      <c r="ACK376" s="11"/>
      <c r="ACL376" s="11"/>
      <c r="ACM376" s="11"/>
      <c r="ACN376" s="11"/>
      <c r="ACO376" s="11"/>
      <c r="ACP376" s="11"/>
      <c r="ACQ376" s="11"/>
      <c r="ACR376" s="11"/>
      <c r="ACS376" s="11"/>
      <c r="ACT376" s="11"/>
      <c r="ACU376" s="11"/>
      <c r="ACV376" s="11"/>
      <c r="ACW376" s="11"/>
      <c r="ACX376" s="11"/>
      <c r="ACY376" s="11"/>
      <c r="ACZ376" s="11"/>
      <c r="ADA376" s="11"/>
      <c r="ADB376" s="11"/>
      <c r="ADC376" s="11"/>
      <c r="ADD376" s="11"/>
      <c r="ADE376" s="11"/>
      <c r="ADF376" s="11"/>
      <c r="ADG376" s="11"/>
      <c r="ADH376" s="11"/>
      <c r="ADI376" s="11"/>
      <c r="ADJ376" s="11"/>
      <c r="ADK376" s="11"/>
      <c r="ADL376" s="11"/>
      <c r="ADM376" s="11"/>
      <c r="ADN376" s="11"/>
      <c r="ADO376" s="11"/>
      <c r="ADP376" s="11"/>
      <c r="ADQ376" s="11"/>
      <c r="ADR376" s="11"/>
      <c r="ADS376" s="11"/>
      <c r="ADT376" s="11"/>
      <c r="ADU376" s="11"/>
      <c r="ADV376" s="11"/>
      <c r="ADW376" s="11"/>
      <c r="ADX376" s="11"/>
      <c r="ADY376" s="11"/>
      <c r="ADZ376" s="11"/>
      <c r="AEA376" s="11"/>
      <c r="AEB376" s="11"/>
      <c r="AEC376" s="11"/>
      <c r="AED376" s="11"/>
      <c r="AEE376" s="11"/>
      <c r="AEF376" s="11"/>
      <c r="AEG376" s="11"/>
      <c r="AEH376" s="11"/>
      <c r="AEI376" s="11"/>
      <c r="AEJ376" s="11"/>
      <c r="AEK376" s="11"/>
      <c r="AEL376" s="11"/>
      <c r="AEM376" s="11"/>
      <c r="AEN376" s="11"/>
      <c r="AEO376" s="11"/>
      <c r="AEP376" s="11"/>
      <c r="AEQ376" s="11"/>
      <c r="AER376" s="11"/>
      <c r="AES376" s="11"/>
      <c r="AET376" s="11"/>
      <c r="AEU376" s="11"/>
      <c r="AEV376" s="11"/>
      <c r="AEW376" s="11"/>
      <c r="AEX376" s="11"/>
      <c r="AEY376" s="11"/>
      <c r="AEZ376" s="11"/>
      <c r="AFA376" s="11"/>
      <c r="AFB376" s="11"/>
      <c r="AFC376" s="11"/>
      <c r="AFD376" s="11"/>
      <c r="AFE376" s="11"/>
      <c r="AFF376" s="11"/>
      <c r="AFG376" s="11"/>
      <c r="AFH376" s="11"/>
      <c r="AFI376" s="11"/>
      <c r="AFJ376" s="11"/>
      <c r="AFK376" s="11"/>
      <c r="AFL376" s="11"/>
      <c r="AFM376" s="11"/>
      <c r="AFN376" s="11"/>
      <c r="AFO376" s="11"/>
      <c r="AFP376" s="11"/>
      <c r="AFQ376" s="11"/>
      <c r="AFR376" s="11"/>
      <c r="AFS376" s="11"/>
      <c r="AFT376" s="11"/>
      <c r="AFU376" s="11"/>
      <c r="AFV376" s="11"/>
      <c r="AFW376" s="11"/>
      <c r="AFX376" s="11"/>
      <c r="AFY376" s="11"/>
      <c r="AFZ376" s="11"/>
      <c r="AGA376" s="11"/>
      <c r="AGB376" s="11"/>
      <c r="AGC376" s="11"/>
      <c r="AGD376" s="11"/>
      <c r="AGE376" s="11"/>
      <c r="AGF376" s="11"/>
      <c r="AGG376" s="11"/>
      <c r="AGH376" s="11"/>
      <c r="AGI376" s="11"/>
      <c r="AGJ376" s="11"/>
      <c r="AGK376" s="11"/>
      <c r="AGL376" s="11"/>
      <c r="AGM376" s="11"/>
      <c r="AGN376" s="11"/>
      <c r="AGO376" s="11"/>
      <c r="AGP376" s="11"/>
      <c r="AGQ376" s="11"/>
      <c r="AGR376" s="11"/>
      <c r="AGS376" s="11"/>
      <c r="AGT376" s="11"/>
      <c r="AGU376" s="11"/>
      <c r="AGV376" s="11"/>
      <c r="AGW376" s="11"/>
      <c r="AGX376" s="11"/>
      <c r="AGY376" s="11"/>
      <c r="AGZ376" s="11"/>
      <c r="AHA376" s="11"/>
      <c r="AHB376" s="11"/>
      <c r="AHC376" s="11"/>
      <c r="AHD376" s="11"/>
      <c r="AHE376" s="11"/>
      <c r="AHF376" s="11"/>
      <c r="AHG376" s="11"/>
      <c r="AHH376" s="11"/>
      <c r="AHI376" s="11"/>
      <c r="AHJ376" s="11"/>
      <c r="AHK376" s="11"/>
      <c r="AHL376" s="11"/>
      <c r="AHM376" s="11"/>
      <c r="AHN376" s="11"/>
      <c r="AHO376" s="11"/>
      <c r="AHP376" s="11"/>
      <c r="AHQ376" s="11"/>
      <c r="AHR376" s="11"/>
      <c r="AHS376" s="11"/>
      <c r="AHT376" s="11"/>
      <c r="AHU376" s="11"/>
      <c r="AHV376" s="11"/>
      <c r="AHW376" s="11"/>
      <c r="AHX376" s="11"/>
      <c r="AHY376" s="11"/>
      <c r="AHZ376" s="11"/>
      <c r="AIA376" s="11"/>
      <c r="AIB376" s="11"/>
      <c r="AIC376" s="11"/>
      <c r="AID376" s="11"/>
      <c r="AIE376" s="11"/>
      <c r="AIF376" s="11"/>
      <c r="AIG376" s="11"/>
      <c r="AIH376" s="11"/>
      <c r="AII376" s="11"/>
      <c r="AIJ376" s="11"/>
      <c r="AIK376" s="11"/>
      <c r="AIL376" s="11"/>
      <c r="AIM376" s="11"/>
      <c r="AIN376" s="11"/>
      <c r="AIO376" s="11"/>
      <c r="AIP376" s="11"/>
      <c r="AIQ376" s="11"/>
      <c r="AIR376" s="11"/>
      <c r="AIS376" s="11"/>
      <c r="AIT376" s="11"/>
      <c r="AIU376" s="11"/>
      <c r="AIV376" s="11"/>
      <c r="AIW376" s="11"/>
      <c r="AIX376" s="11"/>
      <c r="AIY376" s="11"/>
      <c r="AIZ376" s="11"/>
      <c r="AJA376" s="11"/>
      <c r="AJB376" s="11"/>
      <c r="AJC376" s="11"/>
      <c r="AJD376" s="11"/>
      <c r="AJE376" s="11"/>
      <c r="AJF376" s="11"/>
      <c r="AJG376" s="11"/>
      <c r="AJH376" s="11"/>
      <c r="AJI376" s="11"/>
      <c r="AJJ376" s="11"/>
      <c r="AJK376" s="11"/>
      <c r="AJL376" s="11"/>
      <c r="AJM376" s="11"/>
      <c r="AJN376" s="11"/>
      <c r="AJO376" s="11"/>
      <c r="AJP376" s="11"/>
      <c r="AJQ376" s="11"/>
      <c r="AJR376" s="11"/>
      <c r="AJS376" s="11"/>
      <c r="AJT376" s="11"/>
      <c r="AJU376" s="11"/>
      <c r="AJV376" s="11"/>
      <c r="AJW376" s="11"/>
      <c r="AJX376" s="11"/>
      <c r="AJY376" s="11"/>
      <c r="AJZ376" s="11"/>
      <c r="AKA376" s="11"/>
      <c r="AKB376" s="11"/>
      <c r="AKC376" s="11"/>
      <c r="AKD376" s="11"/>
      <c r="AKE376" s="11"/>
      <c r="AKF376" s="11"/>
      <c r="AKG376" s="11"/>
      <c r="AKH376" s="11"/>
      <c r="AKI376" s="11"/>
      <c r="AKJ376" s="11"/>
      <c r="AKK376" s="11"/>
      <c r="AKL376" s="11"/>
      <c r="AKM376" s="11"/>
      <c r="AKN376" s="11"/>
      <c r="AKO376" s="11"/>
      <c r="AKP376" s="11"/>
      <c r="AKQ376" s="11"/>
      <c r="AKR376" s="11"/>
      <c r="AKS376" s="11"/>
      <c r="AKT376" s="11"/>
      <c r="AKU376" s="11"/>
      <c r="AKV376" s="11"/>
      <c r="AKW376" s="11"/>
      <c r="AKX376" s="11"/>
      <c r="AKY376" s="11"/>
      <c r="AKZ376" s="11"/>
      <c r="ALA376" s="11"/>
      <c r="ALB376" s="11"/>
      <c r="ALC376" s="11"/>
      <c r="ALD376" s="11"/>
      <c r="ALE376" s="11"/>
      <c r="ALF376" s="11"/>
      <c r="ALG376" s="11"/>
      <c r="ALH376" s="11"/>
      <c r="ALI376" s="11"/>
      <c r="ALJ376" s="11"/>
      <c r="ALK376" s="11"/>
      <c r="ALL376" s="11"/>
      <c r="ALM376" s="11"/>
      <c r="ALN376" s="11"/>
      <c r="ALO376" s="11"/>
      <c r="ALP376" s="11"/>
      <c r="ALQ376" s="11"/>
      <c r="ALR376" s="11"/>
      <c r="ALS376" s="11"/>
      <c r="ALT376" s="11"/>
      <c r="ALU376" s="11"/>
      <c r="ALV376" s="11"/>
      <c r="ALW376" s="11"/>
      <c r="ALX376" s="11"/>
      <c r="ALY376" s="11"/>
      <c r="ALZ376" s="11"/>
      <c r="AMA376" s="11"/>
    </row>
    <row r="377" spans="1:1015" ht="12.75" customHeight="1">
      <c r="A377" s="8" t="s">
        <v>227</v>
      </c>
      <c r="B377" s="8" t="s">
        <v>227</v>
      </c>
      <c r="C377" s="9" t="s">
        <v>171</v>
      </c>
      <c r="D377" s="8"/>
      <c r="E377" s="9" t="s">
        <v>16</v>
      </c>
      <c r="F377" s="8" t="s">
        <v>17</v>
      </c>
      <c r="G377" s="8" t="s">
        <v>172</v>
      </c>
      <c r="H377" s="10">
        <v>125.9</v>
      </c>
      <c r="I377" s="10">
        <v>145.88</v>
      </c>
      <c r="J377" s="10">
        <v>160</v>
      </c>
      <c r="K377" s="10">
        <v>10.1</v>
      </c>
      <c r="L377" s="7">
        <v>160</v>
      </c>
      <c r="M377" s="10">
        <f>L377</f>
        <v>160</v>
      </c>
      <c r="N377" s="10">
        <f>M377</f>
        <v>160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  <c r="AKS377" s="11"/>
      <c r="AKT377" s="11"/>
      <c r="AKU377" s="11"/>
      <c r="AKV377" s="11"/>
      <c r="AKW377" s="11"/>
      <c r="AKX377" s="11"/>
      <c r="AKY377" s="11"/>
      <c r="AKZ377" s="11"/>
      <c r="ALA377" s="11"/>
      <c r="ALB377" s="11"/>
      <c r="ALC377" s="11"/>
      <c r="ALD377" s="11"/>
      <c r="ALE377" s="11"/>
      <c r="ALF377" s="11"/>
      <c r="ALG377" s="11"/>
      <c r="ALH377" s="11"/>
      <c r="ALI377" s="11"/>
      <c r="ALJ377" s="11"/>
      <c r="ALK377" s="11"/>
      <c r="ALL377" s="11"/>
      <c r="ALM377" s="11"/>
      <c r="ALN377" s="11"/>
      <c r="ALO377" s="11"/>
      <c r="ALP377" s="11"/>
      <c r="ALQ377" s="11"/>
      <c r="ALR377" s="11"/>
      <c r="ALS377" s="11"/>
      <c r="ALT377" s="11"/>
      <c r="ALU377" s="11"/>
      <c r="ALV377" s="11"/>
      <c r="ALW377" s="11"/>
      <c r="ALX377" s="11"/>
      <c r="ALY377" s="11"/>
      <c r="ALZ377" s="11"/>
      <c r="AMA377" s="11"/>
    </row>
    <row r="378" spans="1:1015" ht="12.75" customHeight="1">
      <c r="A378" s="8" t="s">
        <v>227</v>
      </c>
      <c r="B378" s="8" t="s">
        <v>227</v>
      </c>
      <c r="C378" s="9" t="s">
        <v>262</v>
      </c>
      <c r="D378" s="8"/>
      <c r="E378" s="9" t="s">
        <v>118</v>
      </c>
      <c r="F378" s="8" t="s">
        <v>17</v>
      </c>
      <c r="G378" s="8" t="s">
        <v>187</v>
      </c>
      <c r="H378" s="10">
        <v>0</v>
      </c>
      <c r="I378" s="10">
        <v>0</v>
      </c>
      <c r="J378" s="10">
        <v>0</v>
      </c>
      <c r="K378" s="10">
        <v>745</v>
      </c>
      <c r="L378" s="7">
        <v>0</v>
      </c>
      <c r="M378" s="10">
        <v>0</v>
      </c>
      <c r="N378" s="10">
        <v>0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  <c r="AKS378" s="11"/>
      <c r="AKT378" s="11"/>
      <c r="AKU378" s="11"/>
      <c r="AKV378" s="11"/>
      <c r="AKW378" s="11"/>
      <c r="AKX378" s="11"/>
      <c r="AKY378" s="11"/>
      <c r="AKZ378" s="11"/>
      <c r="ALA378" s="11"/>
      <c r="ALB378" s="11"/>
      <c r="ALC378" s="11"/>
      <c r="ALD378" s="11"/>
      <c r="ALE378" s="11"/>
      <c r="ALF378" s="11"/>
      <c r="ALG378" s="11"/>
      <c r="ALH378" s="11"/>
      <c r="ALI378" s="11"/>
      <c r="ALJ378" s="11"/>
      <c r="ALK378" s="11"/>
      <c r="ALL378" s="11"/>
      <c r="ALM378" s="11"/>
      <c r="ALN378" s="11"/>
      <c r="ALO378" s="11"/>
      <c r="ALP378" s="11"/>
      <c r="ALQ378" s="11"/>
      <c r="ALR378" s="11"/>
      <c r="ALS378" s="11"/>
      <c r="ALT378" s="11"/>
      <c r="ALU378" s="11"/>
      <c r="ALV378" s="11"/>
      <c r="ALW378" s="11"/>
      <c r="ALX378" s="11"/>
      <c r="ALY378" s="11"/>
      <c r="ALZ378" s="11"/>
      <c r="AMA378" s="11"/>
    </row>
    <row r="379" spans="1:1015" ht="12.75" customHeight="1">
      <c r="A379" s="8" t="s">
        <v>227</v>
      </c>
      <c r="B379" s="8" t="s">
        <v>227</v>
      </c>
      <c r="C379" s="9" t="s">
        <v>262</v>
      </c>
      <c r="D379" s="8"/>
      <c r="E379" s="9" t="s">
        <v>16</v>
      </c>
      <c r="F379" s="8" t="s">
        <v>17</v>
      </c>
      <c r="G379" s="8" t="s">
        <v>187</v>
      </c>
      <c r="H379" s="10">
        <v>0</v>
      </c>
      <c r="I379" s="10">
        <v>1982</v>
      </c>
      <c r="J379" s="10">
        <v>1500</v>
      </c>
      <c r="K379" s="10">
        <v>0</v>
      </c>
      <c r="L379" s="7">
        <v>1500</v>
      </c>
      <c r="M379" s="10">
        <f>L379</f>
        <v>1500</v>
      </c>
      <c r="N379" s="10">
        <f>M379</f>
        <v>1500</v>
      </c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  <c r="AKS379" s="11"/>
      <c r="AKT379" s="11"/>
      <c r="AKU379" s="11"/>
      <c r="AKV379" s="11"/>
      <c r="AKW379" s="11"/>
      <c r="AKX379" s="11"/>
      <c r="AKY379" s="11"/>
      <c r="AKZ379" s="11"/>
      <c r="ALA379" s="11"/>
      <c r="ALB379" s="11"/>
      <c r="ALC379" s="11"/>
      <c r="ALD379" s="11"/>
      <c r="ALE379" s="11"/>
      <c r="ALF379" s="11"/>
      <c r="ALG379" s="11"/>
      <c r="ALH379" s="11"/>
      <c r="ALI379" s="11"/>
      <c r="ALJ379" s="11"/>
      <c r="ALK379" s="11"/>
      <c r="ALL379" s="11"/>
      <c r="ALM379" s="11"/>
      <c r="ALN379" s="11"/>
      <c r="ALO379" s="11"/>
      <c r="ALP379" s="11"/>
      <c r="ALQ379" s="11"/>
      <c r="ALR379" s="11"/>
      <c r="ALS379" s="11"/>
      <c r="ALT379" s="11"/>
      <c r="ALU379" s="11"/>
      <c r="ALV379" s="11"/>
      <c r="ALW379" s="11"/>
      <c r="ALX379" s="11"/>
      <c r="ALY379" s="11"/>
      <c r="ALZ379" s="11"/>
      <c r="AMA379" s="11"/>
    </row>
    <row r="380" spans="1:1015" ht="12.75" customHeight="1">
      <c r="A380" s="8" t="s">
        <v>227</v>
      </c>
      <c r="B380" s="8" t="s">
        <v>227</v>
      </c>
      <c r="C380" s="9" t="s">
        <v>196</v>
      </c>
      <c r="D380" s="8"/>
      <c r="E380" s="9" t="s">
        <v>118</v>
      </c>
      <c r="F380" s="8" t="s">
        <v>17</v>
      </c>
      <c r="G380" s="8" t="s">
        <v>197</v>
      </c>
      <c r="H380" s="10">
        <v>0</v>
      </c>
      <c r="I380" s="10">
        <v>2495.7199999999998</v>
      </c>
      <c r="J380" s="10">
        <v>0</v>
      </c>
      <c r="K380" s="10">
        <v>0</v>
      </c>
      <c r="L380" s="7">
        <v>0</v>
      </c>
      <c r="M380" s="10">
        <v>0</v>
      </c>
      <c r="N380" s="10">
        <v>0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  <c r="AKS380" s="11"/>
      <c r="AKT380" s="11"/>
      <c r="AKU380" s="11"/>
      <c r="AKV380" s="11"/>
      <c r="AKW380" s="11"/>
      <c r="AKX380" s="11"/>
      <c r="AKY380" s="11"/>
      <c r="AKZ380" s="11"/>
      <c r="ALA380" s="11"/>
      <c r="ALB380" s="11"/>
      <c r="ALC380" s="11"/>
      <c r="ALD380" s="11"/>
      <c r="ALE380" s="11"/>
      <c r="ALF380" s="11"/>
      <c r="ALG380" s="11"/>
      <c r="ALH380" s="11"/>
      <c r="ALI380" s="11"/>
      <c r="ALJ380" s="11"/>
      <c r="ALK380" s="11"/>
      <c r="ALL380" s="11"/>
      <c r="ALM380" s="11"/>
      <c r="ALN380" s="11"/>
      <c r="ALO380" s="11"/>
      <c r="ALP380" s="11"/>
      <c r="ALQ380" s="11"/>
      <c r="ALR380" s="11"/>
      <c r="ALS380" s="11"/>
      <c r="ALT380" s="11"/>
      <c r="ALU380" s="11"/>
      <c r="ALV380" s="11"/>
      <c r="ALW380" s="11"/>
      <c r="ALX380" s="11"/>
      <c r="ALY380" s="11"/>
      <c r="ALZ380" s="11"/>
      <c r="AMA380" s="11"/>
    </row>
    <row r="381" spans="1:1015" ht="12.75" customHeight="1">
      <c r="A381" s="8" t="s">
        <v>227</v>
      </c>
      <c r="B381" s="8" t="s">
        <v>227</v>
      </c>
      <c r="C381" s="9" t="s">
        <v>196</v>
      </c>
      <c r="D381" s="8"/>
      <c r="E381" s="9" t="s">
        <v>16</v>
      </c>
      <c r="F381" s="8" t="s">
        <v>17</v>
      </c>
      <c r="G381" s="8" t="s">
        <v>197</v>
      </c>
      <c r="H381" s="10">
        <v>780</v>
      </c>
      <c r="I381" s="10">
        <v>906.92</v>
      </c>
      <c r="J381" s="10">
        <v>1000</v>
      </c>
      <c r="K381" s="10">
        <v>0</v>
      </c>
      <c r="L381" s="7">
        <v>0</v>
      </c>
      <c r="M381" s="10">
        <f>L381</f>
        <v>0</v>
      </c>
      <c r="N381" s="10">
        <f>M381</f>
        <v>0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  <c r="AKS381" s="11"/>
      <c r="AKT381" s="11"/>
      <c r="AKU381" s="11"/>
      <c r="AKV381" s="11"/>
      <c r="AKW381" s="11"/>
      <c r="AKX381" s="11"/>
      <c r="AKY381" s="11"/>
      <c r="AKZ381" s="11"/>
      <c r="ALA381" s="11"/>
      <c r="ALB381" s="11"/>
      <c r="ALC381" s="11"/>
      <c r="ALD381" s="11"/>
      <c r="ALE381" s="11"/>
      <c r="ALF381" s="11"/>
      <c r="ALG381" s="11"/>
      <c r="ALH381" s="11"/>
      <c r="ALI381" s="11"/>
      <c r="ALJ381" s="11"/>
      <c r="ALK381" s="11"/>
      <c r="ALL381" s="11"/>
      <c r="ALM381" s="11"/>
      <c r="ALN381" s="11"/>
      <c r="ALO381" s="11"/>
      <c r="ALP381" s="11"/>
      <c r="ALQ381" s="11"/>
      <c r="ALR381" s="11"/>
      <c r="ALS381" s="11"/>
      <c r="ALT381" s="11"/>
      <c r="ALU381" s="11"/>
      <c r="ALV381" s="11"/>
      <c r="ALW381" s="11"/>
      <c r="ALX381" s="11"/>
      <c r="ALY381" s="11"/>
      <c r="ALZ381" s="11"/>
      <c r="AMA381" s="11"/>
    </row>
    <row r="382" spans="1:1015" ht="12.75" customHeight="1">
      <c r="A382" s="8" t="s">
        <v>227</v>
      </c>
      <c r="B382" s="8" t="s">
        <v>227</v>
      </c>
      <c r="C382" s="9" t="s">
        <v>263</v>
      </c>
      <c r="D382" s="8"/>
      <c r="E382" s="9" t="s">
        <v>118</v>
      </c>
      <c r="F382" s="8" t="s">
        <v>17</v>
      </c>
      <c r="G382" s="8" t="s">
        <v>264</v>
      </c>
      <c r="H382" s="10">
        <v>0</v>
      </c>
      <c r="I382" s="10">
        <v>400</v>
      </c>
      <c r="J382" s="10">
        <v>0</v>
      </c>
      <c r="K382" s="10">
        <v>0</v>
      </c>
      <c r="L382" s="7">
        <v>0</v>
      </c>
      <c r="M382" s="10">
        <v>0</v>
      </c>
      <c r="N382" s="10">
        <v>0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  <c r="AKS382" s="11"/>
      <c r="AKT382" s="11"/>
      <c r="AKU382" s="11"/>
      <c r="AKV382" s="11"/>
      <c r="AKW382" s="11"/>
      <c r="AKX382" s="11"/>
      <c r="AKY382" s="11"/>
      <c r="AKZ382" s="11"/>
      <c r="ALA382" s="11"/>
      <c r="ALB382" s="11"/>
      <c r="ALC382" s="11"/>
      <c r="ALD382" s="11"/>
      <c r="ALE382" s="11"/>
      <c r="ALF382" s="11"/>
      <c r="ALG382" s="11"/>
      <c r="ALH382" s="11"/>
      <c r="ALI382" s="11"/>
      <c r="ALJ382" s="11"/>
      <c r="ALK382" s="11"/>
      <c r="ALL382" s="11"/>
      <c r="ALM382" s="11"/>
      <c r="ALN382" s="11"/>
      <c r="ALO382" s="11"/>
      <c r="ALP382" s="11"/>
      <c r="ALQ382" s="11"/>
      <c r="ALR382" s="11"/>
      <c r="ALS382" s="11"/>
      <c r="ALT382" s="11"/>
      <c r="ALU382" s="11"/>
      <c r="ALV382" s="11"/>
      <c r="ALW382" s="11"/>
      <c r="ALX382" s="11"/>
      <c r="ALY382" s="11"/>
      <c r="ALZ382" s="11"/>
      <c r="AMA382" s="11"/>
    </row>
    <row r="383" spans="1:1015" ht="12.75" customHeight="1">
      <c r="A383" s="8" t="s">
        <v>227</v>
      </c>
      <c r="B383" s="8" t="s">
        <v>227</v>
      </c>
      <c r="C383" s="9" t="s">
        <v>263</v>
      </c>
      <c r="D383" s="8"/>
      <c r="E383" s="9" t="s">
        <v>16</v>
      </c>
      <c r="F383" s="8" t="s">
        <v>17</v>
      </c>
      <c r="G383" s="8" t="s">
        <v>264</v>
      </c>
      <c r="H383" s="10">
        <v>516</v>
      </c>
      <c r="I383" s="10">
        <v>0</v>
      </c>
      <c r="J383" s="10">
        <v>0</v>
      </c>
      <c r="K383" s="10">
        <v>0</v>
      </c>
      <c r="L383" s="7">
        <v>0</v>
      </c>
      <c r="M383" s="10">
        <v>0</v>
      </c>
      <c r="N383" s="10">
        <v>0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  <c r="AKS383" s="11"/>
      <c r="AKT383" s="11"/>
      <c r="AKU383" s="11"/>
      <c r="AKV383" s="11"/>
      <c r="AKW383" s="11"/>
      <c r="AKX383" s="11"/>
      <c r="AKY383" s="11"/>
      <c r="AKZ383" s="11"/>
      <c r="ALA383" s="11"/>
      <c r="ALB383" s="11"/>
      <c r="ALC383" s="11"/>
      <c r="ALD383" s="11"/>
      <c r="ALE383" s="11"/>
      <c r="ALF383" s="11"/>
      <c r="ALG383" s="11"/>
      <c r="ALH383" s="11"/>
      <c r="ALI383" s="11"/>
      <c r="ALJ383" s="11"/>
      <c r="ALK383" s="11"/>
      <c r="ALL383" s="11"/>
      <c r="ALM383" s="11"/>
      <c r="ALN383" s="11"/>
      <c r="ALO383" s="11"/>
      <c r="ALP383" s="11"/>
      <c r="ALQ383" s="11"/>
      <c r="ALR383" s="11"/>
      <c r="ALS383" s="11"/>
      <c r="ALT383" s="11"/>
      <c r="ALU383" s="11"/>
      <c r="ALV383" s="11"/>
      <c r="ALW383" s="11"/>
      <c r="ALX383" s="11"/>
      <c r="ALY383" s="11"/>
      <c r="ALZ383" s="11"/>
      <c r="AMA383" s="11"/>
    </row>
    <row r="384" spans="1:1015" ht="12.75" customHeight="1">
      <c r="A384" s="8" t="s">
        <v>227</v>
      </c>
      <c r="B384" s="8" t="s">
        <v>227</v>
      </c>
      <c r="C384" s="9" t="s">
        <v>173</v>
      </c>
      <c r="D384" s="8"/>
      <c r="E384" s="9" t="s">
        <v>118</v>
      </c>
      <c r="F384" s="8" t="s">
        <v>17</v>
      </c>
      <c r="G384" s="8" t="s">
        <v>461</v>
      </c>
      <c r="H384" s="10">
        <v>0</v>
      </c>
      <c r="I384" s="10">
        <v>0</v>
      </c>
      <c r="J384" s="10">
        <v>0</v>
      </c>
      <c r="K384" s="10">
        <v>492.25</v>
      </c>
      <c r="L384" s="7">
        <v>0</v>
      </c>
      <c r="M384" s="10">
        <v>0</v>
      </c>
      <c r="N384" s="10">
        <v>0</v>
      </c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  <c r="ABM384" s="11"/>
      <c r="ABN384" s="11"/>
      <c r="ABO384" s="11"/>
      <c r="ABP384" s="11"/>
      <c r="ABQ384" s="11"/>
      <c r="ABR384" s="11"/>
      <c r="ABS384" s="11"/>
      <c r="ABT384" s="11"/>
      <c r="ABU384" s="11"/>
      <c r="ABV384" s="11"/>
      <c r="ABW384" s="11"/>
      <c r="ABX384" s="11"/>
      <c r="ABY384" s="11"/>
      <c r="ABZ384" s="11"/>
      <c r="ACA384" s="11"/>
      <c r="ACB384" s="11"/>
      <c r="ACC384" s="11"/>
      <c r="ACD384" s="11"/>
      <c r="ACE384" s="11"/>
      <c r="ACF384" s="11"/>
      <c r="ACG384" s="11"/>
      <c r="ACH384" s="11"/>
      <c r="ACI384" s="11"/>
      <c r="ACJ384" s="11"/>
      <c r="ACK384" s="11"/>
      <c r="ACL384" s="11"/>
      <c r="ACM384" s="11"/>
      <c r="ACN384" s="11"/>
      <c r="ACO384" s="11"/>
      <c r="ACP384" s="11"/>
      <c r="ACQ384" s="11"/>
      <c r="ACR384" s="11"/>
      <c r="ACS384" s="11"/>
      <c r="ACT384" s="11"/>
      <c r="ACU384" s="11"/>
      <c r="ACV384" s="11"/>
      <c r="ACW384" s="11"/>
      <c r="ACX384" s="11"/>
      <c r="ACY384" s="11"/>
      <c r="ACZ384" s="11"/>
      <c r="ADA384" s="11"/>
      <c r="ADB384" s="11"/>
      <c r="ADC384" s="11"/>
      <c r="ADD384" s="11"/>
      <c r="ADE384" s="11"/>
      <c r="ADF384" s="11"/>
      <c r="ADG384" s="11"/>
      <c r="ADH384" s="11"/>
      <c r="ADI384" s="11"/>
      <c r="ADJ384" s="11"/>
      <c r="ADK384" s="11"/>
      <c r="ADL384" s="11"/>
      <c r="ADM384" s="11"/>
      <c r="ADN384" s="11"/>
      <c r="ADO384" s="11"/>
      <c r="ADP384" s="11"/>
      <c r="ADQ384" s="11"/>
      <c r="ADR384" s="11"/>
      <c r="ADS384" s="11"/>
      <c r="ADT384" s="11"/>
      <c r="ADU384" s="11"/>
      <c r="ADV384" s="11"/>
      <c r="ADW384" s="11"/>
      <c r="ADX384" s="11"/>
      <c r="ADY384" s="11"/>
      <c r="ADZ384" s="11"/>
      <c r="AEA384" s="11"/>
      <c r="AEB384" s="11"/>
      <c r="AEC384" s="11"/>
      <c r="AED384" s="11"/>
      <c r="AEE384" s="11"/>
      <c r="AEF384" s="11"/>
      <c r="AEG384" s="11"/>
      <c r="AEH384" s="11"/>
      <c r="AEI384" s="11"/>
      <c r="AEJ384" s="11"/>
      <c r="AEK384" s="11"/>
      <c r="AEL384" s="11"/>
      <c r="AEM384" s="11"/>
      <c r="AEN384" s="11"/>
      <c r="AEO384" s="11"/>
      <c r="AEP384" s="11"/>
      <c r="AEQ384" s="11"/>
      <c r="AER384" s="11"/>
      <c r="AES384" s="11"/>
      <c r="AET384" s="11"/>
      <c r="AEU384" s="11"/>
      <c r="AEV384" s="11"/>
      <c r="AEW384" s="11"/>
      <c r="AEX384" s="11"/>
      <c r="AEY384" s="11"/>
      <c r="AEZ384" s="11"/>
      <c r="AFA384" s="11"/>
      <c r="AFB384" s="11"/>
      <c r="AFC384" s="11"/>
      <c r="AFD384" s="11"/>
      <c r="AFE384" s="11"/>
      <c r="AFF384" s="11"/>
      <c r="AFG384" s="11"/>
      <c r="AFH384" s="11"/>
      <c r="AFI384" s="11"/>
      <c r="AFJ384" s="11"/>
      <c r="AFK384" s="11"/>
      <c r="AFL384" s="11"/>
      <c r="AFM384" s="11"/>
      <c r="AFN384" s="11"/>
      <c r="AFO384" s="11"/>
      <c r="AFP384" s="11"/>
      <c r="AFQ384" s="11"/>
      <c r="AFR384" s="11"/>
      <c r="AFS384" s="11"/>
      <c r="AFT384" s="11"/>
      <c r="AFU384" s="11"/>
      <c r="AFV384" s="11"/>
      <c r="AFW384" s="11"/>
      <c r="AFX384" s="11"/>
      <c r="AFY384" s="11"/>
      <c r="AFZ384" s="11"/>
      <c r="AGA384" s="11"/>
      <c r="AGB384" s="11"/>
      <c r="AGC384" s="11"/>
      <c r="AGD384" s="11"/>
      <c r="AGE384" s="11"/>
      <c r="AGF384" s="11"/>
      <c r="AGG384" s="11"/>
      <c r="AGH384" s="11"/>
      <c r="AGI384" s="11"/>
      <c r="AGJ384" s="11"/>
      <c r="AGK384" s="11"/>
      <c r="AGL384" s="11"/>
      <c r="AGM384" s="11"/>
      <c r="AGN384" s="11"/>
      <c r="AGO384" s="11"/>
      <c r="AGP384" s="11"/>
      <c r="AGQ384" s="11"/>
      <c r="AGR384" s="11"/>
      <c r="AGS384" s="11"/>
      <c r="AGT384" s="11"/>
      <c r="AGU384" s="11"/>
      <c r="AGV384" s="11"/>
      <c r="AGW384" s="11"/>
      <c r="AGX384" s="11"/>
      <c r="AGY384" s="11"/>
      <c r="AGZ384" s="11"/>
      <c r="AHA384" s="11"/>
      <c r="AHB384" s="11"/>
      <c r="AHC384" s="11"/>
      <c r="AHD384" s="11"/>
      <c r="AHE384" s="11"/>
      <c r="AHF384" s="11"/>
      <c r="AHG384" s="11"/>
      <c r="AHH384" s="11"/>
      <c r="AHI384" s="11"/>
      <c r="AHJ384" s="11"/>
      <c r="AHK384" s="11"/>
      <c r="AHL384" s="11"/>
      <c r="AHM384" s="11"/>
      <c r="AHN384" s="11"/>
      <c r="AHO384" s="11"/>
      <c r="AHP384" s="11"/>
      <c r="AHQ384" s="11"/>
      <c r="AHR384" s="11"/>
      <c r="AHS384" s="11"/>
      <c r="AHT384" s="11"/>
      <c r="AHU384" s="11"/>
      <c r="AHV384" s="11"/>
      <c r="AHW384" s="11"/>
      <c r="AHX384" s="11"/>
      <c r="AHY384" s="11"/>
      <c r="AHZ384" s="11"/>
      <c r="AIA384" s="11"/>
      <c r="AIB384" s="11"/>
      <c r="AIC384" s="11"/>
      <c r="AID384" s="11"/>
      <c r="AIE384" s="11"/>
      <c r="AIF384" s="11"/>
      <c r="AIG384" s="11"/>
      <c r="AIH384" s="11"/>
      <c r="AII384" s="11"/>
      <c r="AIJ384" s="11"/>
      <c r="AIK384" s="11"/>
      <c r="AIL384" s="11"/>
      <c r="AIM384" s="11"/>
      <c r="AIN384" s="11"/>
      <c r="AIO384" s="11"/>
      <c r="AIP384" s="11"/>
      <c r="AIQ384" s="11"/>
      <c r="AIR384" s="11"/>
      <c r="AIS384" s="11"/>
      <c r="AIT384" s="11"/>
      <c r="AIU384" s="11"/>
      <c r="AIV384" s="11"/>
      <c r="AIW384" s="11"/>
      <c r="AIX384" s="11"/>
      <c r="AIY384" s="11"/>
      <c r="AIZ384" s="11"/>
      <c r="AJA384" s="11"/>
      <c r="AJB384" s="11"/>
      <c r="AJC384" s="11"/>
      <c r="AJD384" s="11"/>
      <c r="AJE384" s="11"/>
      <c r="AJF384" s="11"/>
      <c r="AJG384" s="11"/>
      <c r="AJH384" s="11"/>
      <c r="AJI384" s="11"/>
      <c r="AJJ384" s="11"/>
      <c r="AJK384" s="11"/>
      <c r="AJL384" s="11"/>
      <c r="AJM384" s="11"/>
      <c r="AJN384" s="11"/>
      <c r="AJO384" s="11"/>
      <c r="AJP384" s="11"/>
      <c r="AJQ384" s="11"/>
      <c r="AJR384" s="11"/>
      <c r="AJS384" s="11"/>
      <c r="AJT384" s="11"/>
      <c r="AJU384" s="11"/>
      <c r="AJV384" s="11"/>
      <c r="AJW384" s="11"/>
      <c r="AJX384" s="11"/>
      <c r="AJY384" s="11"/>
      <c r="AJZ384" s="11"/>
      <c r="AKA384" s="11"/>
      <c r="AKB384" s="11"/>
      <c r="AKC384" s="11"/>
      <c r="AKD384" s="11"/>
      <c r="AKE384" s="11"/>
      <c r="AKF384" s="11"/>
      <c r="AKG384" s="11"/>
      <c r="AKH384" s="11"/>
      <c r="AKI384" s="11"/>
      <c r="AKJ384" s="11"/>
      <c r="AKK384" s="11"/>
      <c r="AKL384" s="11"/>
      <c r="AKM384" s="11"/>
      <c r="AKN384" s="11"/>
      <c r="AKO384" s="11"/>
      <c r="AKP384" s="11"/>
      <c r="AKQ384" s="11"/>
      <c r="AKR384" s="11"/>
      <c r="AKS384" s="11"/>
      <c r="AKT384" s="11"/>
      <c r="AKU384" s="11"/>
      <c r="AKV384" s="11"/>
      <c r="AKW384" s="11"/>
      <c r="AKX384" s="11"/>
      <c r="AKY384" s="11"/>
      <c r="AKZ384" s="11"/>
      <c r="ALA384" s="11"/>
      <c r="ALB384" s="11"/>
      <c r="ALC384" s="11"/>
      <c r="ALD384" s="11"/>
      <c r="ALE384" s="11"/>
      <c r="ALF384" s="11"/>
      <c r="ALG384" s="11"/>
      <c r="ALH384" s="11"/>
      <c r="ALI384" s="11"/>
      <c r="ALJ384" s="11"/>
      <c r="ALK384" s="11"/>
      <c r="ALL384" s="11"/>
      <c r="ALM384" s="11"/>
      <c r="ALN384" s="11"/>
      <c r="ALO384" s="11"/>
      <c r="ALP384" s="11"/>
      <c r="ALQ384" s="11"/>
      <c r="ALR384" s="11"/>
      <c r="ALS384" s="11"/>
      <c r="ALT384" s="11"/>
      <c r="ALU384" s="11"/>
      <c r="ALV384" s="11"/>
      <c r="ALW384" s="11"/>
      <c r="ALX384" s="11"/>
      <c r="ALY384" s="11"/>
      <c r="ALZ384" s="11"/>
      <c r="AMA384" s="11"/>
    </row>
    <row r="385" spans="1:1015" ht="12.75" customHeight="1">
      <c r="A385" s="8" t="s">
        <v>227</v>
      </c>
      <c r="B385" s="8" t="s">
        <v>227</v>
      </c>
      <c r="C385" s="9" t="s">
        <v>173</v>
      </c>
      <c r="D385" s="9" t="s">
        <v>36</v>
      </c>
      <c r="E385" s="9" t="s">
        <v>16</v>
      </c>
      <c r="F385" s="8" t="s">
        <v>17</v>
      </c>
      <c r="G385" s="8" t="s">
        <v>462</v>
      </c>
      <c r="H385" s="10">
        <v>31.62</v>
      </c>
      <c r="I385" s="10">
        <v>35.700000000000003</v>
      </c>
      <c r="J385" s="10">
        <v>50</v>
      </c>
      <c r="K385" s="10">
        <v>36.340000000000003</v>
      </c>
      <c r="L385" s="7">
        <v>50</v>
      </c>
      <c r="M385" s="10">
        <f t="shared" ref="M385:N392" si="61">L385</f>
        <v>50</v>
      </c>
      <c r="N385" s="10">
        <f t="shared" si="61"/>
        <v>50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</row>
    <row r="386" spans="1:1015" ht="12.75" customHeight="1">
      <c r="A386" s="8" t="s">
        <v>227</v>
      </c>
      <c r="B386" s="8" t="s">
        <v>227</v>
      </c>
      <c r="C386" s="9" t="s">
        <v>173</v>
      </c>
      <c r="D386" s="9" t="s">
        <v>38</v>
      </c>
      <c r="E386" s="9" t="s">
        <v>16</v>
      </c>
      <c r="F386" s="8" t="s">
        <v>17</v>
      </c>
      <c r="G386" s="8" t="s">
        <v>267</v>
      </c>
      <c r="H386" s="10">
        <v>417.59</v>
      </c>
      <c r="I386" s="10">
        <v>546.29999999999995</v>
      </c>
      <c r="J386" s="10">
        <v>600</v>
      </c>
      <c r="K386" s="10">
        <v>456.69</v>
      </c>
      <c r="L386" s="7">
        <v>600</v>
      </c>
      <c r="M386" s="10">
        <f t="shared" si="61"/>
        <v>600</v>
      </c>
      <c r="N386" s="10">
        <f t="shared" si="61"/>
        <v>600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  <c r="SK386" s="11"/>
      <c r="SL386" s="11"/>
      <c r="SM386" s="11"/>
      <c r="SN386" s="11"/>
      <c r="SO386" s="11"/>
      <c r="SP386" s="11"/>
      <c r="SQ386" s="11"/>
      <c r="SR386" s="11"/>
      <c r="SS386" s="11"/>
      <c r="ST386" s="11"/>
      <c r="SU386" s="11"/>
      <c r="SV386" s="11"/>
      <c r="SW386" s="11"/>
      <c r="SX386" s="11"/>
      <c r="SY386" s="11"/>
      <c r="SZ386" s="11"/>
      <c r="TA386" s="11"/>
      <c r="TB386" s="11"/>
      <c r="TC386" s="11"/>
      <c r="TD386" s="11"/>
      <c r="TE386" s="11"/>
      <c r="TF386" s="11"/>
      <c r="TG386" s="11"/>
      <c r="TH386" s="11"/>
      <c r="TI386" s="11"/>
      <c r="TJ386" s="11"/>
      <c r="TK386" s="11"/>
      <c r="TL386" s="11"/>
      <c r="TM386" s="11"/>
      <c r="TN386" s="11"/>
      <c r="TO386" s="11"/>
      <c r="TP386" s="11"/>
      <c r="TQ386" s="11"/>
      <c r="TR386" s="11"/>
      <c r="TS386" s="11"/>
      <c r="TT386" s="11"/>
      <c r="TU386" s="11"/>
      <c r="TV386" s="11"/>
      <c r="TW386" s="11"/>
      <c r="TX386" s="11"/>
      <c r="TY386" s="11"/>
      <c r="TZ386" s="11"/>
      <c r="UA386" s="11"/>
      <c r="UB386" s="11"/>
      <c r="UC386" s="11"/>
      <c r="UD386" s="11"/>
      <c r="UE386" s="11"/>
      <c r="UF386" s="11"/>
      <c r="UG386" s="11"/>
      <c r="UH386" s="11"/>
      <c r="UI386" s="11"/>
      <c r="UJ386" s="11"/>
      <c r="UK386" s="11"/>
      <c r="UL386" s="11"/>
      <c r="UM386" s="11"/>
      <c r="UN386" s="11"/>
      <c r="UO386" s="11"/>
      <c r="UP386" s="11"/>
      <c r="UQ386" s="11"/>
      <c r="UR386" s="11"/>
      <c r="US386" s="11"/>
      <c r="UT386" s="11"/>
      <c r="UU386" s="11"/>
      <c r="UV386" s="11"/>
      <c r="UW386" s="11"/>
      <c r="UX386" s="11"/>
      <c r="UY386" s="11"/>
      <c r="UZ386" s="11"/>
      <c r="VA386" s="11"/>
      <c r="VB386" s="11"/>
      <c r="VC386" s="11"/>
      <c r="VD386" s="11"/>
      <c r="VE386" s="11"/>
      <c r="VF386" s="11"/>
      <c r="VG386" s="11"/>
      <c r="VH386" s="11"/>
      <c r="VI386" s="11"/>
      <c r="VJ386" s="11"/>
      <c r="VK386" s="11"/>
      <c r="VL386" s="11"/>
      <c r="VM386" s="11"/>
      <c r="VN386" s="11"/>
      <c r="VO386" s="11"/>
      <c r="VP386" s="11"/>
      <c r="VQ386" s="11"/>
      <c r="VR386" s="11"/>
      <c r="VS386" s="11"/>
      <c r="VT386" s="11"/>
      <c r="VU386" s="11"/>
      <c r="VV386" s="11"/>
      <c r="VW386" s="11"/>
      <c r="VX386" s="11"/>
      <c r="VY386" s="11"/>
      <c r="VZ386" s="11"/>
      <c r="WA386" s="11"/>
      <c r="WB386" s="11"/>
      <c r="WC386" s="11"/>
      <c r="WD386" s="11"/>
      <c r="WE386" s="11"/>
      <c r="WF386" s="11"/>
      <c r="WG386" s="11"/>
      <c r="WH386" s="11"/>
      <c r="WI386" s="11"/>
      <c r="WJ386" s="11"/>
      <c r="WK386" s="11"/>
      <c r="WL386" s="11"/>
      <c r="WM386" s="11"/>
      <c r="WN386" s="11"/>
      <c r="WO386" s="11"/>
      <c r="WP386" s="11"/>
      <c r="WQ386" s="11"/>
      <c r="WR386" s="11"/>
      <c r="WS386" s="11"/>
      <c r="WT386" s="11"/>
      <c r="WU386" s="11"/>
      <c r="WV386" s="11"/>
      <c r="WW386" s="11"/>
      <c r="WX386" s="11"/>
      <c r="WY386" s="11"/>
      <c r="WZ386" s="11"/>
      <c r="XA386" s="11"/>
      <c r="XB386" s="11"/>
      <c r="XC386" s="11"/>
      <c r="XD386" s="11"/>
      <c r="XE386" s="11"/>
      <c r="XF386" s="11"/>
      <c r="XG386" s="11"/>
      <c r="XH386" s="11"/>
      <c r="XI386" s="11"/>
      <c r="XJ386" s="11"/>
      <c r="XK386" s="11"/>
      <c r="XL386" s="11"/>
      <c r="XM386" s="11"/>
      <c r="XN386" s="11"/>
      <c r="XO386" s="11"/>
      <c r="XP386" s="11"/>
      <c r="XQ386" s="11"/>
      <c r="XR386" s="11"/>
      <c r="XS386" s="11"/>
      <c r="XT386" s="11"/>
      <c r="XU386" s="11"/>
      <c r="XV386" s="11"/>
      <c r="XW386" s="11"/>
      <c r="XX386" s="11"/>
      <c r="XY386" s="11"/>
      <c r="XZ386" s="11"/>
      <c r="YA386" s="11"/>
      <c r="YB386" s="11"/>
      <c r="YC386" s="11"/>
      <c r="YD386" s="11"/>
      <c r="YE386" s="11"/>
      <c r="YF386" s="11"/>
      <c r="YG386" s="11"/>
      <c r="YH386" s="11"/>
      <c r="YI386" s="11"/>
      <c r="YJ386" s="11"/>
      <c r="YK386" s="11"/>
      <c r="YL386" s="11"/>
      <c r="YM386" s="11"/>
      <c r="YN386" s="11"/>
      <c r="YO386" s="11"/>
      <c r="YP386" s="11"/>
      <c r="YQ386" s="11"/>
      <c r="YR386" s="11"/>
      <c r="YS386" s="11"/>
      <c r="YT386" s="11"/>
      <c r="YU386" s="11"/>
      <c r="YV386" s="11"/>
      <c r="YW386" s="11"/>
      <c r="YX386" s="11"/>
      <c r="YY386" s="11"/>
      <c r="YZ386" s="11"/>
      <c r="ZA386" s="11"/>
      <c r="ZB386" s="11"/>
      <c r="ZC386" s="11"/>
      <c r="ZD386" s="11"/>
      <c r="ZE386" s="11"/>
      <c r="ZF386" s="11"/>
      <c r="ZG386" s="11"/>
      <c r="ZH386" s="11"/>
      <c r="ZI386" s="11"/>
      <c r="ZJ386" s="11"/>
      <c r="ZK386" s="11"/>
      <c r="ZL386" s="11"/>
      <c r="ZM386" s="11"/>
      <c r="ZN386" s="11"/>
      <c r="ZO386" s="11"/>
      <c r="ZP386" s="11"/>
      <c r="ZQ386" s="11"/>
      <c r="ZR386" s="11"/>
      <c r="ZS386" s="11"/>
      <c r="ZT386" s="11"/>
      <c r="ZU386" s="11"/>
      <c r="ZV386" s="11"/>
      <c r="ZW386" s="11"/>
      <c r="ZX386" s="11"/>
      <c r="ZY386" s="11"/>
      <c r="ZZ386" s="11"/>
      <c r="AAA386" s="11"/>
      <c r="AAB386" s="11"/>
      <c r="AAC386" s="11"/>
      <c r="AAD386" s="11"/>
      <c r="AAE386" s="11"/>
      <c r="AAF386" s="11"/>
      <c r="AAG386" s="11"/>
      <c r="AAH386" s="11"/>
      <c r="AAI386" s="11"/>
      <c r="AAJ386" s="11"/>
      <c r="AAK386" s="11"/>
      <c r="AAL386" s="11"/>
      <c r="AAM386" s="11"/>
      <c r="AAN386" s="11"/>
      <c r="AAO386" s="11"/>
      <c r="AAP386" s="11"/>
      <c r="AAQ386" s="11"/>
      <c r="AAR386" s="11"/>
      <c r="AAS386" s="11"/>
      <c r="AAT386" s="11"/>
      <c r="AAU386" s="11"/>
      <c r="AAV386" s="11"/>
      <c r="AAW386" s="11"/>
      <c r="AAX386" s="11"/>
      <c r="AAY386" s="11"/>
      <c r="AAZ386" s="11"/>
      <c r="ABA386" s="11"/>
      <c r="ABB386" s="11"/>
      <c r="ABC386" s="11"/>
      <c r="ABD386" s="11"/>
      <c r="ABE386" s="11"/>
      <c r="ABF386" s="11"/>
      <c r="ABG386" s="11"/>
      <c r="ABH386" s="11"/>
      <c r="ABI386" s="11"/>
      <c r="ABJ386" s="11"/>
      <c r="ABK386" s="11"/>
      <c r="ABL386" s="11"/>
      <c r="ABM386" s="11"/>
      <c r="ABN386" s="11"/>
      <c r="ABO386" s="11"/>
      <c r="ABP386" s="11"/>
      <c r="ABQ386" s="11"/>
      <c r="ABR386" s="11"/>
      <c r="ABS386" s="11"/>
      <c r="ABT386" s="11"/>
      <c r="ABU386" s="11"/>
      <c r="ABV386" s="11"/>
      <c r="ABW386" s="11"/>
      <c r="ABX386" s="11"/>
      <c r="ABY386" s="11"/>
      <c r="ABZ386" s="11"/>
      <c r="ACA386" s="11"/>
      <c r="ACB386" s="11"/>
      <c r="ACC386" s="11"/>
      <c r="ACD386" s="11"/>
      <c r="ACE386" s="11"/>
      <c r="ACF386" s="11"/>
      <c r="ACG386" s="11"/>
      <c r="ACH386" s="11"/>
      <c r="ACI386" s="11"/>
      <c r="ACJ386" s="11"/>
      <c r="ACK386" s="11"/>
      <c r="ACL386" s="11"/>
      <c r="ACM386" s="11"/>
      <c r="ACN386" s="11"/>
      <c r="ACO386" s="11"/>
      <c r="ACP386" s="11"/>
      <c r="ACQ386" s="11"/>
      <c r="ACR386" s="11"/>
      <c r="ACS386" s="11"/>
      <c r="ACT386" s="11"/>
      <c r="ACU386" s="11"/>
      <c r="ACV386" s="11"/>
      <c r="ACW386" s="11"/>
      <c r="ACX386" s="11"/>
      <c r="ACY386" s="11"/>
      <c r="ACZ386" s="11"/>
      <c r="ADA386" s="11"/>
      <c r="ADB386" s="11"/>
      <c r="ADC386" s="11"/>
      <c r="ADD386" s="11"/>
      <c r="ADE386" s="11"/>
      <c r="ADF386" s="11"/>
      <c r="ADG386" s="11"/>
      <c r="ADH386" s="11"/>
      <c r="ADI386" s="11"/>
      <c r="ADJ386" s="11"/>
      <c r="ADK386" s="11"/>
      <c r="ADL386" s="11"/>
      <c r="ADM386" s="11"/>
      <c r="ADN386" s="11"/>
      <c r="ADO386" s="11"/>
      <c r="ADP386" s="11"/>
      <c r="ADQ386" s="11"/>
      <c r="ADR386" s="11"/>
      <c r="ADS386" s="11"/>
      <c r="ADT386" s="11"/>
      <c r="ADU386" s="11"/>
      <c r="ADV386" s="11"/>
      <c r="ADW386" s="11"/>
      <c r="ADX386" s="11"/>
      <c r="ADY386" s="11"/>
      <c r="ADZ386" s="11"/>
      <c r="AEA386" s="11"/>
      <c r="AEB386" s="11"/>
      <c r="AEC386" s="11"/>
      <c r="AED386" s="11"/>
      <c r="AEE386" s="11"/>
      <c r="AEF386" s="11"/>
      <c r="AEG386" s="11"/>
      <c r="AEH386" s="11"/>
      <c r="AEI386" s="11"/>
      <c r="AEJ386" s="11"/>
      <c r="AEK386" s="11"/>
      <c r="AEL386" s="11"/>
      <c r="AEM386" s="11"/>
      <c r="AEN386" s="11"/>
      <c r="AEO386" s="11"/>
      <c r="AEP386" s="11"/>
      <c r="AEQ386" s="11"/>
      <c r="AER386" s="11"/>
      <c r="AES386" s="11"/>
      <c r="AET386" s="11"/>
      <c r="AEU386" s="11"/>
      <c r="AEV386" s="11"/>
      <c r="AEW386" s="11"/>
      <c r="AEX386" s="11"/>
      <c r="AEY386" s="11"/>
      <c r="AEZ386" s="11"/>
      <c r="AFA386" s="11"/>
      <c r="AFB386" s="11"/>
      <c r="AFC386" s="11"/>
      <c r="AFD386" s="11"/>
      <c r="AFE386" s="11"/>
      <c r="AFF386" s="11"/>
      <c r="AFG386" s="11"/>
      <c r="AFH386" s="11"/>
      <c r="AFI386" s="11"/>
      <c r="AFJ386" s="11"/>
      <c r="AFK386" s="11"/>
      <c r="AFL386" s="11"/>
      <c r="AFM386" s="11"/>
      <c r="AFN386" s="11"/>
      <c r="AFO386" s="11"/>
      <c r="AFP386" s="11"/>
      <c r="AFQ386" s="11"/>
      <c r="AFR386" s="11"/>
      <c r="AFS386" s="11"/>
      <c r="AFT386" s="11"/>
      <c r="AFU386" s="11"/>
      <c r="AFV386" s="11"/>
      <c r="AFW386" s="11"/>
      <c r="AFX386" s="11"/>
      <c r="AFY386" s="11"/>
      <c r="AFZ386" s="11"/>
      <c r="AGA386" s="11"/>
      <c r="AGB386" s="11"/>
      <c r="AGC386" s="11"/>
      <c r="AGD386" s="11"/>
      <c r="AGE386" s="11"/>
      <c r="AGF386" s="11"/>
      <c r="AGG386" s="11"/>
      <c r="AGH386" s="11"/>
      <c r="AGI386" s="11"/>
      <c r="AGJ386" s="11"/>
      <c r="AGK386" s="11"/>
      <c r="AGL386" s="11"/>
      <c r="AGM386" s="11"/>
      <c r="AGN386" s="11"/>
      <c r="AGO386" s="11"/>
      <c r="AGP386" s="11"/>
      <c r="AGQ386" s="11"/>
      <c r="AGR386" s="11"/>
      <c r="AGS386" s="11"/>
      <c r="AGT386" s="11"/>
      <c r="AGU386" s="11"/>
      <c r="AGV386" s="11"/>
      <c r="AGW386" s="11"/>
      <c r="AGX386" s="11"/>
      <c r="AGY386" s="11"/>
      <c r="AGZ386" s="11"/>
      <c r="AHA386" s="11"/>
      <c r="AHB386" s="11"/>
      <c r="AHC386" s="11"/>
      <c r="AHD386" s="11"/>
      <c r="AHE386" s="11"/>
      <c r="AHF386" s="11"/>
      <c r="AHG386" s="11"/>
      <c r="AHH386" s="11"/>
      <c r="AHI386" s="11"/>
      <c r="AHJ386" s="11"/>
      <c r="AHK386" s="11"/>
      <c r="AHL386" s="11"/>
      <c r="AHM386" s="11"/>
      <c r="AHN386" s="11"/>
      <c r="AHO386" s="11"/>
      <c r="AHP386" s="11"/>
      <c r="AHQ386" s="11"/>
      <c r="AHR386" s="11"/>
      <c r="AHS386" s="11"/>
      <c r="AHT386" s="11"/>
      <c r="AHU386" s="11"/>
      <c r="AHV386" s="11"/>
      <c r="AHW386" s="11"/>
      <c r="AHX386" s="11"/>
      <c r="AHY386" s="11"/>
      <c r="AHZ386" s="11"/>
      <c r="AIA386" s="11"/>
      <c r="AIB386" s="11"/>
      <c r="AIC386" s="11"/>
      <c r="AID386" s="11"/>
      <c r="AIE386" s="11"/>
      <c r="AIF386" s="11"/>
      <c r="AIG386" s="11"/>
      <c r="AIH386" s="11"/>
      <c r="AII386" s="11"/>
      <c r="AIJ386" s="11"/>
      <c r="AIK386" s="11"/>
      <c r="AIL386" s="11"/>
      <c r="AIM386" s="11"/>
      <c r="AIN386" s="11"/>
      <c r="AIO386" s="11"/>
      <c r="AIP386" s="11"/>
      <c r="AIQ386" s="11"/>
      <c r="AIR386" s="11"/>
      <c r="AIS386" s="11"/>
      <c r="AIT386" s="11"/>
      <c r="AIU386" s="11"/>
      <c r="AIV386" s="11"/>
      <c r="AIW386" s="11"/>
      <c r="AIX386" s="11"/>
      <c r="AIY386" s="11"/>
      <c r="AIZ386" s="11"/>
      <c r="AJA386" s="11"/>
      <c r="AJB386" s="11"/>
      <c r="AJC386" s="11"/>
      <c r="AJD386" s="11"/>
      <c r="AJE386" s="11"/>
      <c r="AJF386" s="11"/>
      <c r="AJG386" s="11"/>
      <c r="AJH386" s="11"/>
      <c r="AJI386" s="11"/>
      <c r="AJJ386" s="11"/>
      <c r="AJK386" s="11"/>
      <c r="AJL386" s="11"/>
      <c r="AJM386" s="11"/>
      <c r="AJN386" s="11"/>
      <c r="AJO386" s="11"/>
      <c r="AJP386" s="11"/>
      <c r="AJQ386" s="11"/>
      <c r="AJR386" s="11"/>
      <c r="AJS386" s="11"/>
      <c r="AJT386" s="11"/>
      <c r="AJU386" s="11"/>
      <c r="AJV386" s="11"/>
      <c r="AJW386" s="11"/>
      <c r="AJX386" s="11"/>
      <c r="AJY386" s="11"/>
      <c r="AJZ386" s="11"/>
      <c r="AKA386" s="11"/>
      <c r="AKB386" s="11"/>
      <c r="AKC386" s="11"/>
      <c r="AKD386" s="11"/>
      <c r="AKE386" s="11"/>
      <c r="AKF386" s="11"/>
      <c r="AKG386" s="11"/>
      <c r="AKH386" s="11"/>
      <c r="AKI386" s="11"/>
      <c r="AKJ386" s="11"/>
      <c r="AKK386" s="11"/>
      <c r="AKL386" s="11"/>
      <c r="AKM386" s="11"/>
      <c r="AKN386" s="11"/>
      <c r="AKO386" s="11"/>
      <c r="AKP386" s="11"/>
      <c r="AKQ386" s="11"/>
      <c r="AKR386" s="11"/>
      <c r="AKS386" s="11"/>
      <c r="AKT386" s="11"/>
      <c r="AKU386" s="11"/>
      <c r="AKV386" s="11"/>
      <c r="AKW386" s="11"/>
      <c r="AKX386" s="11"/>
      <c r="AKY386" s="11"/>
      <c r="AKZ386" s="11"/>
      <c r="ALA386" s="11"/>
      <c r="ALB386" s="11"/>
      <c r="ALC386" s="11"/>
      <c r="ALD386" s="11"/>
      <c r="ALE386" s="11"/>
      <c r="ALF386" s="11"/>
      <c r="ALG386" s="11"/>
      <c r="ALH386" s="11"/>
      <c r="ALI386" s="11"/>
      <c r="ALJ386" s="11"/>
      <c r="ALK386" s="11"/>
      <c r="ALL386" s="11"/>
      <c r="ALM386" s="11"/>
      <c r="ALN386" s="11"/>
      <c r="ALO386" s="11"/>
      <c r="ALP386" s="11"/>
      <c r="ALQ386" s="11"/>
      <c r="ALR386" s="11"/>
      <c r="ALS386" s="11"/>
      <c r="ALT386" s="11"/>
      <c r="ALU386" s="11"/>
      <c r="ALV386" s="11"/>
      <c r="ALW386" s="11"/>
      <c r="ALX386" s="11"/>
      <c r="ALY386" s="11"/>
      <c r="ALZ386" s="11"/>
      <c r="AMA386" s="11"/>
    </row>
    <row r="387" spans="1:1015" ht="12.75" customHeight="1">
      <c r="A387" s="8" t="s">
        <v>227</v>
      </c>
      <c r="B387" s="8" t="s">
        <v>227</v>
      </c>
      <c r="C387" s="9" t="s">
        <v>173</v>
      </c>
      <c r="D387" s="9" t="s">
        <v>50</v>
      </c>
      <c r="E387" s="9" t="s">
        <v>16</v>
      </c>
      <c r="F387" s="8" t="s">
        <v>17</v>
      </c>
      <c r="G387" s="8" t="s">
        <v>174</v>
      </c>
      <c r="H387" s="10">
        <v>1021.93</v>
      </c>
      <c r="I387" s="10">
        <v>1677.93</v>
      </c>
      <c r="J387" s="10">
        <v>1600</v>
      </c>
      <c r="K387" s="10">
        <v>1803.87</v>
      </c>
      <c r="L387" s="7">
        <v>1600</v>
      </c>
      <c r="M387" s="10">
        <f t="shared" si="61"/>
        <v>1600</v>
      </c>
      <c r="N387" s="10">
        <f t="shared" si="61"/>
        <v>1600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</row>
    <row r="388" spans="1:1015" ht="12.75" customHeight="1">
      <c r="A388" s="8" t="s">
        <v>227</v>
      </c>
      <c r="B388" s="8" t="s">
        <v>227</v>
      </c>
      <c r="C388" s="9" t="s">
        <v>198</v>
      </c>
      <c r="D388" s="9"/>
      <c r="E388" s="9" t="s">
        <v>118</v>
      </c>
      <c r="F388" s="8" t="s">
        <v>17</v>
      </c>
      <c r="G388" s="8" t="s">
        <v>463</v>
      </c>
      <c r="H388" s="10">
        <v>0</v>
      </c>
      <c r="I388" s="10">
        <v>1670.28</v>
      </c>
      <c r="J388" s="10">
        <v>4825</v>
      </c>
      <c r="K388" s="10">
        <v>3369.75</v>
      </c>
      <c r="L388" s="7">
        <f>L66</f>
        <v>5045</v>
      </c>
      <c r="M388" s="10">
        <f t="shared" si="61"/>
        <v>5045</v>
      </c>
      <c r="N388" s="10">
        <f t="shared" si="61"/>
        <v>5045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</row>
    <row r="389" spans="1:1015" ht="12.75" customHeight="1">
      <c r="A389" s="8" t="s">
        <v>227</v>
      </c>
      <c r="B389" s="8" t="s">
        <v>227</v>
      </c>
      <c r="C389" s="9" t="s">
        <v>198</v>
      </c>
      <c r="D389" s="9" t="s">
        <v>36</v>
      </c>
      <c r="E389" s="9" t="s">
        <v>16</v>
      </c>
      <c r="F389" s="8" t="s">
        <v>17</v>
      </c>
      <c r="G389" s="8" t="s">
        <v>199</v>
      </c>
      <c r="H389" s="10">
        <v>294.82</v>
      </c>
      <c r="I389" s="10">
        <v>352.64</v>
      </c>
      <c r="J389" s="10">
        <v>350</v>
      </c>
      <c r="K389" s="10">
        <v>317.72000000000003</v>
      </c>
      <c r="L389" s="7">
        <v>350</v>
      </c>
      <c r="M389" s="10">
        <f t="shared" si="61"/>
        <v>350</v>
      </c>
      <c r="N389" s="10">
        <f t="shared" si="61"/>
        <v>350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</row>
    <row r="390" spans="1:1015" ht="12.75" customHeight="1">
      <c r="A390" s="8" t="s">
        <v>227</v>
      </c>
      <c r="B390" s="8" t="s">
        <v>227</v>
      </c>
      <c r="C390" s="9" t="s">
        <v>198</v>
      </c>
      <c r="D390" s="9" t="s">
        <v>38</v>
      </c>
      <c r="E390" s="9" t="s">
        <v>16</v>
      </c>
      <c r="F390" s="8" t="s">
        <v>17</v>
      </c>
      <c r="G390" s="8" t="s">
        <v>464</v>
      </c>
      <c r="H390" s="10">
        <v>2945.54</v>
      </c>
      <c r="I390" s="10">
        <v>1086.57</v>
      </c>
      <c r="J390" s="10">
        <v>1000</v>
      </c>
      <c r="K390" s="10">
        <v>645.91</v>
      </c>
      <c r="L390" s="7">
        <v>1000</v>
      </c>
      <c r="M390" s="10">
        <f t="shared" si="61"/>
        <v>1000</v>
      </c>
      <c r="N390" s="10">
        <f t="shared" si="61"/>
        <v>1000</v>
      </c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</row>
    <row r="391" spans="1:1015" ht="12.75" customHeight="1">
      <c r="A391" s="8" t="s">
        <v>227</v>
      </c>
      <c r="B391" s="8" t="s">
        <v>227</v>
      </c>
      <c r="C391" s="9" t="s">
        <v>355</v>
      </c>
      <c r="D391" s="9"/>
      <c r="E391" s="9" t="s">
        <v>16</v>
      </c>
      <c r="F391" s="8" t="s">
        <v>17</v>
      </c>
      <c r="G391" s="8" t="s">
        <v>269</v>
      </c>
      <c r="H391" s="10">
        <v>0</v>
      </c>
      <c r="I391" s="10">
        <v>0</v>
      </c>
      <c r="J391" s="10">
        <v>2500</v>
      </c>
      <c r="K391" s="10">
        <v>1339.7</v>
      </c>
      <c r="L391" s="7">
        <v>2500</v>
      </c>
      <c r="M391" s="10">
        <f t="shared" si="61"/>
        <v>2500</v>
      </c>
      <c r="N391" s="10">
        <f t="shared" si="61"/>
        <v>2500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  <c r="AKS391" s="11"/>
      <c r="AKT391" s="11"/>
      <c r="AKU391" s="11"/>
      <c r="AKV391" s="11"/>
      <c r="AKW391" s="11"/>
      <c r="AKX391" s="11"/>
      <c r="AKY391" s="11"/>
      <c r="AKZ391" s="11"/>
      <c r="ALA391" s="11"/>
      <c r="ALB391" s="11"/>
      <c r="ALC391" s="11"/>
      <c r="ALD391" s="11"/>
      <c r="ALE391" s="11"/>
      <c r="ALF391" s="11"/>
      <c r="ALG391" s="11"/>
      <c r="ALH391" s="11"/>
      <c r="ALI391" s="11"/>
      <c r="ALJ391" s="11"/>
      <c r="ALK391" s="11"/>
      <c r="ALL391" s="11"/>
      <c r="ALM391" s="11"/>
      <c r="ALN391" s="11"/>
      <c r="ALO391" s="11"/>
      <c r="ALP391" s="11"/>
      <c r="ALQ391" s="11"/>
      <c r="ALR391" s="11"/>
      <c r="ALS391" s="11"/>
      <c r="ALT391" s="11"/>
      <c r="ALU391" s="11"/>
      <c r="ALV391" s="11"/>
      <c r="ALW391" s="11"/>
      <c r="ALX391" s="11"/>
      <c r="ALY391" s="11"/>
      <c r="ALZ391" s="11"/>
      <c r="AMA391" s="11"/>
    </row>
    <row r="392" spans="1:1015" ht="12.75" customHeight="1">
      <c r="A392" s="8" t="s">
        <v>227</v>
      </c>
      <c r="B392" s="8" t="s">
        <v>227</v>
      </c>
      <c r="C392" s="9" t="s">
        <v>208</v>
      </c>
      <c r="D392" s="8"/>
      <c r="E392" s="9" t="s">
        <v>16</v>
      </c>
      <c r="F392" s="8" t="s">
        <v>17</v>
      </c>
      <c r="G392" s="8" t="s">
        <v>209</v>
      </c>
      <c r="H392" s="10">
        <v>33.159999999999997</v>
      </c>
      <c r="I392" s="10">
        <v>33.159999999999997</v>
      </c>
      <c r="J392" s="10">
        <v>100</v>
      </c>
      <c r="K392" s="10">
        <v>33.159999999999997</v>
      </c>
      <c r="L392" s="7">
        <v>100</v>
      </c>
      <c r="M392" s="10">
        <f t="shared" si="61"/>
        <v>100</v>
      </c>
      <c r="N392" s="10">
        <f t="shared" si="61"/>
        <v>100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  <c r="ABM392" s="11"/>
      <c r="ABN392" s="11"/>
      <c r="ABO392" s="11"/>
      <c r="ABP392" s="11"/>
      <c r="ABQ392" s="11"/>
      <c r="ABR392" s="11"/>
      <c r="ABS392" s="11"/>
      <c r="ABT392" s="11"/>
      <c r="ABU392" s="11"/>
      <c r="ABV392" s="11"/>
      <c r="ABW392" s="11"/>
      <c r="ABX392" s="11"/>
      <c r="ABY392" s="11"/>
      <c r="ABZ392" s="11"/>
      <c r="ACA392" s="11"/>
      <c r="ACB392" s="11"/>
      <c r="ACC392" s="11"/>
      <c r="ACD392" s="11"/>
      <c r="ACE392" s="11"/>
      <c r="ACF392" s="11"/>
      <c r="ACG392" s="11"/>
      <c r="ACH392" s="11"/>
      <c r="ACI392" s="11"/>
      <c r="ACJ392" s="11"/>
      <c r="ACK392" s="11"/>
      <c r="ACL392" s="11"/>
      <c r="ACM392" s="11"/>
      <c r="ACN392" s="11"/>
      <c r="ACO392" s="11"/>
      <c r="ACP392" s="11"/>
      <c r="ACQ392" s="11"/>
      <c r="ACR392" s="11"/>
      <c r="ACS392" s="11"/>
      <c r="ACT392" s="11"/>
      <c r="ACU392" s="11"/>
      <c r="ACV392" s="11"/>
      <c r="ACW392" s="11"/>
      <c r="ACX392" s="11"/>
      <c r="ACY392" s="11"/>
      <c r="ACZ392" s="11"/>
      <c r="ADA392" s="11"/>
      <c r="ADB392" s="11"/>
      <c r="ADC392" s="11"/>
      <c r="ADD392" s="11"/>
      <c r="ADE392" s="11"/>
      <c r="ADF392" s="11"/>
      <c r="ADG392" s="11"/>
      <c r="ADH392" s="11"/>
      <c r="ADI392" s="11"/>
      <c r="ADJ392" s="11"/>
      <c r="ADK392" s="11"/>
      <c r="ADL392" s="11"/>
      <c r="ADM392" s="11"/>
      <c r="ADN392" s="11"/>
      <c r="ADO392" s="11"/>
      <c r="ADP392" s="11"/>
      <c r="ADQ392" s="11"/>
      <c r="ADR392" s="11"/>
      <c r="ADS392" s="11"/>
      <c r="ADT392" s="11"/>
      <c r="ADU392" s="11"/>
      <c r="ADV392" s="11"/>
      <c r="ADW392" s="11"/>
      <c r="ADX392" s="11"/>
      <c r="ADY392" s="11"/>
      <c r="ADZ392" s="11"/>
      <c r="AEA392" s="11"/>
      <c r="AEB392" s="11"/>
      <c r="AEC392" s="11"/>
      <c r="AED392" s="11"/>
      <c r="AEE392" s="11"/>
      <c r="AEF392" s="11"/>
      <c r="AEG392" s="11"/>
      <c r="AEH392" s="11"/>
      <c r="AEI392" s="11"/>
      <c r="AEJ392" s="11"/>
      <c r="AEK392" s="11"/>
      <c r="AEL392" s="11"/>
      <c r="AEM392" s="11"/>
      <c r="AEN392" s="11"/>
      <c r="AEO392" s="11"/>
      <c r="AEP392" s="11"/>
      <c r="AEQ392" s="11"/>
      <c r="AER392" s="11"/>
      <c r="AES392" s="11"/>
      <c r="AET392" s="11"/>
      <c r="AEU392" s="11"/>
      <c r="AEV392" s="11"/>
      <c r="AEW392" s="11"/>
      <c r="AEX392" s="11"/>
      <c r="AEY392" s="11"/>
      <c r="AEZ392" s="11"/>
      <c r="AFA392" s="11"/>
      <c r="AFB392" s="11"/>
      <c r="AFC392" s="11"/>
      <c r="AFD392" s="11"/>
      <c r="AFE392" s="11"/>
      <c r="AFF392" s="11"/>
      <c r="AFG392" s="11"/>
      <c r="AFH392" s="11"/>
      <c r="AFI392" s="11"/>
      <c r="AFJ392" s="11"/>
      <c r="AFK392" s="11"/>
      <c r="AFL392" s="11"/>
      <c r="AFM392" s="11"/>
      <c r="AFN392" s="11"/>
      <c r="AFO392" s="11"/>
      <c r="AFP392" s="11"/>
      <c r="AFQ392" s="11"/>
      <c r="AFR392" s="11"/>
      <c r="AFS392" s="11"/>
      <c r="AFT392" s="11"/>
      <c r="AFU392" s="11"/>
      <c r="AFV392" s="11"/>
      <c r="AFW392" s="11"/>
      <c r="AFX392" s="11"/>
      <c r="AFY392" s="11"/>
      <c r="AFZ392" s="11"/>
      <c r="AGA392" s="11"/>
      <c r="AGB392" s="11"/>
      <c r="AGC392" s="11"/>
      <c r="AGD392" s="11"/>
      <c r="AGE392" s="11"/>
      <c r="AGF392" s="11"/>
      <c r="AGG392" s="11"/>
      <c r="AGH392" s="11"/>
      <c r="AGI392" s="11"/>
      <c r="AGJ392" s="11"/>
      <c r="AGK392" s="11"/>
      <c r="AGL392" s="11"/>
      <c r="AGM392" s="11"/>
      <c r="AGN392" s="11"/>
      <c r="AGO392" s="11"/>
      <c r="AGP392" s="11"/>
      <c r="AGQ392" s="11"/>
      <c r="AGR392" s="11"/>
      <c r="AGS392" s="11"/>
      <c r="AGT392" s="11"/>
      <c r="AGU392" s="11"/>
      <c r="AGV392" s="11"/>
      <c r="AGW392" s="11"/>
      <c r="AGX392" s="11"/>
      <c r="AGY392" s="11"/>
      <c r="AGZ392" s="11"/>
      <c r="AHA392" s="11"/>
      <c r="AHB392" s="11"/>
      <c r="AHC392" s="11"/>
      <c r="AHD392" s="11"/>
      <c r="AHE392" s="11"/>
      <c r="AHF392" s="11"/>
      <c r="AHG392" s="11"/>
      <c r="AHH392" s="11"/>
      <c r="AHI392" s="11"/>
      <c r="AHJ392" s="11"/>
      <c r="AHK392" s="11"/>
      <c r="AHL392" s="11"/>
      <c r="AHM392" s="11"/>
      <c r="AHN392" s="11"/>
      <c r="AHO392" s="11"/>
      <c r="AHP392" s="11"/>
      <c r="AHQ392" s="11"/>
      <c r="AHR392" s="11"/>
      <c r="AHS392" s="11"/>
      <c r="AHT392" s="11"/>
      <c r="AHU392" s="11"/>
      <c r="AHV392" s="11"/>
      <c r="AHW392" s="11"/>
      <c r="AHX392" s="11"/>
      <c r="AHY392" s="11"/>
      <c r="AHZ392" s="11"/>
      <c r="AIA392" s="11"/>
      <c r="AIB392" s="11"/>
      <c r="AIC392" s="11"/>
      <c r="AID392" s="11"/>
      <c r="AIE392" s="11"/>
      <c r="AIF392" s="11"/>
      <c r="AIG392" s="11"/>
      <c r="AIH392" s="11"/>
      <c r="AII392" s="11"/>
      <c r="AIJ392" s="11"/>
      <c r="AIK392" s="11"/>
      <c r="AIL392" s="11"/>
      <c r="AIM392" s="11"/>
      <c r="AIN392" s="11"/>
      <c r="AIO392" s="11"/>
      <c r="AIP392" s="11"/>
      <c r="AIQ392" s="11"/>
      <c r="AIR392" s="11"/>
      <c r="AIS392" s="11"/>
      <c r="AIT392" s="11"/>
      <c r="AIU392" s="11"/>
      <c r="AIV392" s="11"/>
      <c r="AIW392" s="11"/>
      <c r="AIX392" s="11"/>
      <c r="AIY392" s="11"/>
      <c r="AIZ392" s="11"/>
      <c r="AJA392" s="11"/>
      <c r="AJB392" s="11"/>
      <c r="AJC392" s="11"/>
      <c r="AJD392" s="11"/>
      <c r="AJE392" s="11"/>
      <c r="AJF392" s="11"/>
      <c r="AJG392" s="11"/>
      <c r="AJH392" s="11"/>
      <c r="AJI392" s="11"/>
      <c r="AJJ392" s="11"/>
      <c r="AJK392" s="11"/>
      <c r="AJL392" s="11"/>
      <c r="AJM392" s="11"/>
      <c r="AJN392" s="11"/>
      <c r="AJO392" s="11"/>
      <c r="AJP392" s="11"/>
      <c r="AJQ392" s="11"/>
      <c r="AJR392" s="11"/>
      <c r="AJS392" s="11"/>
      <c r="AJT392" s="11"/>
      <c r="AJU392" s="11"/>
      <c r="AJV392" s="11"/>
      <c r="AJW392" s="11"/>
      <c r="AJX392" s="11"/>
      <c r="AJY392" s="11"/>
      <c r="AJZ392" s="11"/>
      <c r="AKA392" s="11"/>
      <c r="AKB392" s="11"/>
      <c r="AKC392" s="11"/>
      <c r="AKD392" s="11"/>
      <c r="AKE392" s="11"/>
      <c r="AKF392" s="11"/>
      <c r="AKG392" s="11"/>
      <c r="AKH392" s="11"/>
      <c r="AKI392" s="11"/>
      <c r="AKJ392" s="11"/>
      <c r="AKK392" s="11"/>
      <c r="AKL392" s="11"/>
      <c r="AKM392" s="11"/>
      <c r="AKN392" s="11"/>
      <c r="AKO392" s="11"/>
      <c r="AKP392" s="11"/>
      <c r="AKQ392" s="11"/>
      <c r="AKR392" s="11"/>
      <c r="AKS392" s="11"/>
      <c r="AKT392" s="11"/>
      <c r="AKU392" s="11"/>
      <c r="AKV392" s="11"/>
      <c r="AKW392" s="11"/>
      <c r="AKX392" s="11"/>
      <c r="AKY392" s="11"/>
      <c r="AKZ392" s="11"/>
      <c r="ALA392" s="11"/>
      <c r="ALB392" s="11"/>
      <c r="ALC392" s="11"/>
      <c r="ALD392" s="11"/>
      <c r="ALE392" s="11"/>
      <c r="ALF392" s="11"/>
      <c r="ALG392" s="11"/>
      <c r="ALH392" s="11"/>
      <c r="ALI392" s="11"/>
      <c r="ALJ392" s="11"/>
      <c r="ALK392" s="11"/>
      <c r="ALL392" s="11"/>
      <c r="ALM392" s="11"/>
      <c r="ALN392" s="11"/>
      <c r="ALO392" s="11"/>
      <c r="ALP392" s="11"/>
      <c r="ALQ392" s="11"/>
      <c r="ALR392" s="11"/>
      <c r="ALS392" s="11"/>
      <c r="ALT392" s="11"/>
      <c r="ALU392" s="11"/>
      <c r="ALV392" s="11"/>
      <c r="ALW392" s="11"/>
      <c r="ALX392" s="11"/>
      <c r="ALY392" s="11"/>
      <c r="ALZ392" s="11"/>
      <c r="AMA392" s="11"/>
    </row>
    <row r="393" spans="1:1015" ht="12.75" customHeight="1">
      <c r="A393" s="8" t="s">
        <v>227</v>
      </c>
      <c r="B393" s="8" t="s">
        <v>227</v>
      </c>
      <c r="C393" s="9" t="s">
        <v>387</v>
      </c>
      <c r="D393" s="8"/>
      <c r="E393" s="9" t="s">
        <v>16</v>
      </c>
      <c r="F393" s="8" t="s">
        <v>17</v>
      </c>
      <c r="G393" s="8" t="s">
        <v>388</v>
      </c>
      <c r="H393" s="10">
        <v>0</v>
      </c>
      <c r="I393" s="10">
        <v>0</v>
      </c>
      <c r="J393" s="10">
        <v>0</v>
      </c>
      <c r="K393" s="10">
        <v>29.02</v>
      </c>
      <c r="L393" s="7">
        <v>0</v>
      </c>
      <c r="M393" s="10">
        <v>0</v>
      </c>
      <c r="N393" s="10">
        <v>0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  <c r="ABM393" s="11"/>
      <c r="ABN393" s="11"/>
      <c r="ABO393" s="11"/>
      <c r="ABP393" s="11"/>
      <c r="ABQ393" s="11"/>
      <c r="ABR393" s="11"/>
      <c r="ABS393" s="11"/>
      <c r="ABT393" s="11"/>
      <c r="ABU393" s="11"/>
      <c r="ABV393" s="11"/>
      <c r="ABW393" s="11"/>
      <c r="ABX393" s="11"/>
      <c r="ABY393" s="11"/>
      <c r="ABZ393" s="11"/>
      <c r="ACA393" s="11"/>
      <c r="ACB393" s="11"/>
      <c r="ACC393" s="11"/>
      <c r="ACD393" s="11"/>
      <c r="ACE393" s="11"/>
      <c r="ACF393" s="11"/>
      <c r="ACG393" s="11"/>
      <c r="ACH393" s="11"/>
      <c r="ACI393" s="11"/>
      <c r="ACJ393" s="11"/>
      <c r="ACK393" s="11"/>
      <c r="ACL393" s="11"/>
      <c r="ACM393" s="11"/>
      <c r="ACN393" s="11"/>
      <c r="ACO393" s="11"/>
      <c r="ACP393" s="11"/>
      <c r="ACQ393" s="11"/>
      <c r="ACR393" s="11"/>
      <c r="ACS393" s="11"/>
      <c r="ACT393" s="11"/>
      <c r="ACU393" s="11"/>
      <c r="ACV393" s="11"/>
      <c r="ACW393" s="11"/>
      <c r="ACX393" s="11"/>
      <c r="ACY393" s="11"/>
      <c r="ACZ393" s="11"/>
      <c r="ADA393" s="11"/>
      <c r="ADB393" s="11"/>
      <c r="ADC393" s="11"/>
      <c r="ADD393" s="11"/>
      <c r="ADE393" s="11"/>
      <c r="ADF393" s="11"/>
      <c r="ADG393" s="11"/>
      <c r="ADH393" s="11"/>
      <c r="ADI393" s="11"/>
      <c r="ADJ393" s="11"/>
      <c r="ADK393" s="11"/>
      <c r="ADL393" s="11"/>
      <c r="ADM393" s="11"/>
      <c r="ADN393" s="11"/>
      <c r="ADO393" s="11"/>
      <c r="ADP393" s="11"/>
      <c r="ADQ393" s="11"/>
      <c r="ADR393" s="11"/>
      <c r="ADS393" s="11"/>
      <c r="ADT393" s="11"/>
      <c r="ADU393" s="11"/>
      <c r="ADV393" s="11"/>
      <c r="ADW393" s="11"/>
      <c r="ADX393" s="11"/>
      <c r="ADY393" s="11"/>
      <c r="ADZ393" s="11"/>
      <c r="AEA393" s="11"/>
      <c r="AEB393" s="11"/>
      <c r="AEC393" s="11"/>
      <c r="AED393" s="11"/>
      <c r="AEE393" s="11"/>
      <c r="AEF393" s="11"/>
      <c r="AEG393" s="11"/>
      <c r="AEH393" s="11"/>
      <c r="AEI393" s="11"/>
      <c r="AEJ393" s="11"/>
      <c r="AEK393" s="11"/>
      <c r="AEL393" s="11"/>
      <c r="AEM393" s="11"/>
      <c r="AEN393" s="11"/>
      <c r="AEO393" s="11"/>
      <c r="AEP393" s="11"/>
      <c r="AEQ393" s="11"/>
      <c r="AER393" s="11"/>
      <c r="AES393" s="11"/>
      <c r="AET393" s="11"/>
      <c r="AEU393" s="11"/>
      <c r="AEV393" s="11"/>
      <c r="AEW393" s="11"/>
      <c r="AEX393" s="11"/>
      <c r="AEY393" s="11"/>
      <c r="AEZ393" s="11"/>
      <c r="AFA393" s="11"/>
      <c r="AFB393" s="11"/>
      <c r="AFC393" s="11"/>
      <c r="AFD393" s="11"/>
      <c r="AFE393" s="11"/>
      <c r="AFF393" s="11"/>
      <c r="AFG393" s="11"/>
      <c r="AFH393" s="11"/>
      <c r="AFI393" s="11"/>
      <c r="AFJ393" s="11"/>
      <c r="AFK393" s="11"/>
      <c r="AFL393" s="11"/>
      <c r="AFM393" s="11"/>
      <c r="AFN393" s="11"/>
      <c r="AFO393" s="11"/>
      <c r="AFP393" s="11"/>
      <c r="AFQ393" s="11"/>
      <c r="AFR393" s="11"/>
      <c r="AFS393" s="11"/>
      <c r="AFT393" s="11"/>
      <c r="AFU393" s="11"/>
      <c r="AFV393" s="11"/>
      <c r="AFW393" s="11"/>
      <c r="AFX393" s="11"/>
      <c r="AFY393" s="11"/>
      <c r="AFZ393" s="11"/>
      <c r="AGA393" s="11"/>
      <c r="AGB393" s="11"/>
      <c r="AGC393" s="11"/>
      <c r="AGD393" s="11"/>
      <c r="AGE393" s="11"/>
      <c r="AGF393" s="11"/>
      <c r="AGG393" s="11"/>
      <c r="AGH393" s="11"/>
      <c r="AGI393" s="11"/>
      <c r="AGJ393" s="11"/>
      <c r="AGK393" s="11"/>
      <c r="AGL393" s="11"/>
      <c r="AGM393" s="11"/>
      <c r="AGN393" s="11"/>
      <c r="AGO393" s="11"/>
      <c r="AGP393" s="11"/>
      <c r="AGQ393" s="11"/>
      <c r="AGR393" s="11"/>
      <c r="AGS393" s="11"/>
      <c r="AGT393" s="11"/>
      <c r="AGU393" s="11"/>
      <c r="AGV393" s="11"/>
      <c r="AGW393" s="11"/>
      <c r="AGX393" s="11"/>
      <c r="AGY393" s="11"/>
      <c r="AGZ393" s="11"/>
      <c r="AHA393" s="11"/>
      <c r="AHB393" s="11"/>
      <c r="AHC393" s="11"/>
      <c r="AHD393" s="11"/>
      <c r="AHE393" s="11"/>
      <c r="AHF393" s="11"/>
      <c r="AHG393" s="11"/>
      <c r="AHH393" s="11"/>
      <c r="AHI393" s="11"/>
      <c r="AHJ393" s="11"/>
      <c r="AHK393" s="11"/>
      <c r="AHL393" s="11"/>
      <c r="AHM393" s="11"/>
      <c r="AHN393" s="11"/>
      <c r="AHO393" s="11"/>
      <c r="AHP393" s="11"/>
      <c r="AHQ393" s="11"/>
      <c r="AHR393" s="11"/>
      <c r="AHS393" s="11"/>
      <c r="AHT393" s="11"/>
      <c r="AHU393" s="11"/>
      <c r="AHV393" s="11"/>
      <c r="AHW393" s="11"/>
      <c r="AHX393" s="11"/>
      <c r="AHY393" s="11"/>
      <c r="AHZ393" s="11"/>
      <c r="AIA393" s="11"/>
      <c r="AIB393" s="11"/>
      <c r="AIC393" s="11"/>
      <c r="AID393" s="11"/>
      <c r="AIE393" s="11"/>
      <c r="AIF393" s="11"/>
      <c r="AIG393" s="11"/>
      <c r="AIH393" s="11"/>
      <c r="AII393" s="11"/>
      <c r="AIJ393" s="11"/>
      <c r="AIK393" s="11"/>
      <c r="AIL393" s="11"/>
      <c r="AIM393" s="11"/>
      <c r="AIN393" s="11"/>
      <c r="AIO393" s="11"/>
      <c r="AIP393" s="11"/>
      <c r="AIQ393" s="11"/>
      <c r="AIR393" s="11"/>
      <c r="AIS393" s="11"/>
      <c r="AIT393" s="11"/>
      <c r="AIU393" s="11"/>
      <c r="AIV393" s="11"/>
      <c r="AIW393" s="11"/>
      <c r="AIX393" s="11"/>
      <c r="AIY393" s="11"/>
      <c r="AIZ393" s="11"/>
      <c r="AJA393" s="11"/>
      <c r="AJB393" s="11"/>
      <c r="AJC393" s="11"/>
      <c r="AJD393" s="11"/>
      <c r="AJE393" s="11"/>
      <c r="AJF393" s="11"/>
      <c r="AJG393" s="11"/>
      <c r="AJH393" s="11"/>
      <c r="AJI393" s="11"/>
      <c r="AJJ393" s="11"/>
      <c r="AJK393" s="11"/>
      <c r="AJL393" s="11"/>
      <c r="AJM393" s="11"/>
      <c r="AJN393" s="11"/>
      <c r="AJO393" s="11"/>
      <c r="AJP393" s="11"/>
      <c r="AJQ393" s="11"/>
      <c r="AJR393" s="11"/>
      <c r="AJS393" s="11"/>
      <c r="AJT393" s="11"/>
      <c r="AJU393" s="11"/>
      <c r="AJV393" s="11"/>
      <c r="AJW393" s="11"/>
      <c r="AJX393" s="11"/>
      <c r="AJY393" s="11"/>
      <c r="AJZ393" s="11"/>
      <c r="AKA393" s="11"/>
      <c r="AKB393" s="11"/>
      <c r="AKC393" s="11"/>
      <c r="AKD393" s="11"/>
      <c r="AKE393" s="11"/>
      <c r="AKF393" s="11"/>
      <c r="AKG393" s="11"/>
      <c r="AKH393" s="11"/>
      <c r="AKI393" s="11"/>
      <c r="AKJ393" s="11"/>
      <c r="AKK393" s="11"/>
      <c r="AKL393" s="11"/>
      <c r="AKM393" s="11"/>
      <c r="AKN393" s="11"/>
      <c r="AKO393" s="11"/>
      <c r="AKP393" s="11"/>
      <c r="AKQ393" s="11"/>
      <c r="AKR393" s="11"/>
      <c r="AKS393" s="11"/>
      <c r="AKT393" s="11"/>
      <c r="AKU393" s="11"/>
      <c r="AKV393" s="11"/>
      <c r="AKW393" s="11"/>
      <c r="AKX393" s="11"/>
      <c r="AKY393" s="11"/>
      <c r="AKZ393" s="11"/>
      <c r="ALA393" s="11"/>
      <c r="ALB393" s="11"/>
      <c r="ALC393" s="11"/>
      <c r="ALD393" s="11"/>
      <c r="ALE393" s="11"/>
      <c r="ALF393" s="11"/>
      <c r="ALG393" s="11"/>
      <c r="ALH393" s="11"/>
      <c r="ALI393" s="11"/>
      <c r="ALJ393" s="11"/>
      <c r="ALK393" s="11"/>
      <c r="ALL393" s="11"/>
      <c r="ALM393" s="11"/>
      <c r="ALN393" s="11"/>
      <c r="ALO393" s="11"/>
      <c r="ALP393" s="11"/>
      <c r="ALQ393" s="11"/>
      <c r="ALR393" s="11"/>
      <c r="ALS393" s="11"/>
      <c r="ALT393" s="11"/>
      <c r="ALU393" s="11"/>
      <c r="ALV393" s="11"/>
      <c r="ALW393" s="11"/>
      <c r="ALX393" s="11"/>
      <c r="ALY393" s="11"/>
      <c r="ALZ393" s="11"/>
      <c r="AMA393" s="11"/>
    </row>
    <row r="394" spans="1:1015" ht="12.75" customHeight="1">
      <c r="A394" s="8" t="s">
        <v>227</v>
      </c>
      <c r="B394" s="8" t="s">
        <v>227</v>
      </c>
      <c r="C394" s="9" t="s">
        <v>465</v>
      </c>
      <c r="D394" s="8"/>
      <c r="E394" s="9" t="s">
        <v>16</v>
      </c>
      <c r="F394" s="8" t="s">
        <v>17</v>
      </c>
      <c r="G394" s="8" t="s">
        <v>466</v>
      </c>
      <c r="H394" s="10">
        <v>0</v>
      </c>
      <c r="I394" s="10">
        <v>0</v>
      </c>
      <c r="J394" s="10">
        <v>0</v>
      </c>
      <c r="K394" s="10">
        <v>260.10000000000002</v>
      </c>
      <c r="L394" s="7">
        <v>0</v>
      </c>
      <c r="M394" s="10">
        <v>0</v>
      </c>
      <c r="N394" s="10">
        <v>0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</row>
    <row r="395" spans="1:1015" ht="12.75" customHeight="1">
      <c r="A395" s="8" t="s">
        <v>227</v>
      </c>
      <c r="B395" s="8" t="s">
        <v>227</v>
      </c>
      <c r="C395" s="9" t="s">
        <v>467</v>
      </c>
      <c r="D395" s="8"/>
      <c r="E395" s="9" t="s">
        <v>16</v>
      </c>
      <c r="F395" s="8" t="s">
        <v>17</v>
      </c>
      <c r="G395" s="8" t="s">
        <v>468</v>
      </c>
      <c r="H395" s="10">
        <v>0</v>
      </c>
      <c r="I395" s="10">
        <v>0</v>
      </c>
      <c r="J395" s="10">
        <v>257</v>
      </c>
      <c r="K395" s="10">
        <v>0</v>
      </c>
      <c r="L395" s="7">
        <v>257</v>
      </c>
      <c r="M395" s="10">
        <f>L395</f>
        <v>257</v>
      </c>
      <c r="N395" s="10">
        <f>M395</f>
        <v>257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  <c r="AKS395" s="11"/>
      <c r="AKT395" s="11"/>
      <c r="AKU395" s="11"/>
      <c r="AKV395" s="11"/>
      <c r="AKW395" s="11"/>
      <c r="AKX395" s="11"/>
      <c r="AKY395" s="11"/>
      <c r="AKZ395" s="11"/>
      <c r="ALA395" s="11"/>
      <c r="ALB395" s="11"/>
      <c r="ALC395" s="11"/>
      <c r="ALD395" s="11"/>
      <c r="ALE395" s="11"/>
      <c r="ALF395" s="11"/>
      <c r="ALG395" s="11"/>
      <c r="ALH395" s="11"/>
      <c r="ALI395" s="11"/>
      <c r="ALJ395" s="11"/>
      <c r="ALK395" s="11"/>
      <c r="ALL395" s="11"/>
      <c r="ALM395" s="11"/>
      <c r="ALN395" s="11"/>
      <c r="ALO395" s="11"/>
      <c r="ALP395" s="11"/>
      <c r="ALQ395" s="11"/>
      <c r="ALR395" s="11"/>
      <c r="ALS395" s="11"/>
      <c r="ALT395" s="11"/>
      <c r="ALU395" s="11"/>
      <c r="ALV395" s="11"/>
      <c r="ALW395" s="11"/>
      <c r="ALX395" s="11"/>
      <c r="ALY395" s="11"/>
      <c r="ALZ395" s="11"/>
      <c r="AMA395" s="11"/>
    </row>
    <row r="396" spans="1:1015" ht="12.75" customHeight="1">
      <c r="A396" s="8" t="s">
        <v>227</v>
      </c>
      <c r="B396" s="8" t="s">
        <v>227</v>
      </c>
      <c r="C396" s="9" t="s">
        <v>270</v>
      </c>
      <c r="D396" s="8"/>
      <c r="E396" s="9" t="s">
        <v>16</v>
      </c>
      <c r="F396" s="8" t="s">
        <v>17</v>
      </c>
      <c r="G396" s="8" t="s">
        <v>469</v>
      </c>
      <c r="H396" s="10">
        <v>0</v>
      </c>
      <c r="I396" s="10">
        <v>0</v>
      </c>
      <c r="J396" s="10">
        <v>0</v>
      </c>
      <c r="K396" s="10">
        <v>36</v>
      </c>
      <c r="L396" s="7">
        <v>0</v>
      </c>
      <c r="M396" s="10">
        <v>0</v>
      </c>
      <c r="N396" s="10">
        <v>0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  <c r="AKS396" s="11"/>
      <c r="AKT396" s="11"/>
      <c r="AKU396" s="11"/>
      <c r="AKV396" s="11"/>
      <c r="AKW396" s="11"/>
      <c r="AKX396" s="11"/>
      <c r="AKY396" s="11"/>
      <c r="AKZ396" s="11"/>
      <c r="ALA396" s="11"/>
      <c r="ALB396" s="11"/>
      <c r="ALC396" s="11"/>
      <c r="ALD396" s="11"/>
      <c r="ALE396" s="11"/>
      <c r="ALF396" s="11"/>
      <c r="ALG396" s="11"/>
      <c r="ALH396" s="11"/>
      <c r="ALI396" s="11"/>
      <c r="ALJ396" s="11"/>
      <c r="ALK396" s="11"/>
      <c r="ALL396" s="11"/>
      <c r="ALM396" s="11"/>
      <c r="ALN396" s="11"/>
      <c r="ALO396" s="11"/>
      <c r="ALP396" s="11"/>
      <c r="ALQ396" s="11"/>
      <c r="ALR396" s="11"/>
      <c r="ALS396" s="11"/>
      <c r="ALT396" s="11"/>
      <c r="ALU396" s="11"/>
      <c r="ALV396" s="11"/>
      <c r="ALW396" s="11"/>
      <c r="ALX396" s="11"/>
      <c r="ALY396" s="11"/>
      <c r="ALZ396" s="11"/>
      <c r="AMA396" s="11"/>
    </row>
    <row r="397" spans="1:1015" ht="12.75" customHeight="1">
      <c r="A397" s="8" t="s">
        <v>227</v>
      </c>
      <c r="B397" s="8" t="s">
        <v>227</v>
      </c>
      <c r="C397" s="9" t="s">
        <v>250</v>
      </c>
      <c r="D397" s="8"/>
      <c r="E397" s="9" t="s">
        <v>16</v>
      </c>
      <c r="F397" s="8" t="s">
        <v>17</v>
      </c>
      <c r="G397" s="8" t="s">
        <v>390</v>
      </c>
      <c r="H397" s="10">
        <v>540.94000000000005</v>
      </c>
      <c r="I397" s="10">
        <v>0</v>
      </c>
      <c r="J397" s="10">
        <v>0</v>
      </c>
      <c r="K397" s="10">
        <v>0</v>
      </c>
      <c r="L397" s="7">
        <v>0</v>
      </c>
      <c r="M397" s="10">
        <v>0</v>
      </c>
      <c r="N397" s="10">
        <v>0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  <c r="ABM397" s="11"/>
      <c r="ABN397" s="11"/>
      <c r="ABO397" s="11"/>
      <c r="ABP397" s="11"/>
      <c r="ABQ397" s="11"/>
      <c r="ABR397" s="11"/>
      <c r="ABS397" s="11"/>
      <c r="ABT397" s="11"/>
      <c r="ABU397" s="11"/>
      <c r="ABV397" s="11"/>
      <c r="ABW397" s="11"/>
      <c r="ABX397" s="11"/>
      <c r="ABY397" s="11"/>
      <c r="ABZ397" s="11"/>
      <c r="ACA397" s="11"/>
      <c r="ACB397" s="11"/>
      <c r="ACC397" s="11"/>
      <c r="ACD397" s="11"/>
      <c r="ACE397" s="11"/>
      <c r="ACF397" s="11"/>
      <c r="ACG397" s="11"/>
      <c r="ACH397" s="11"/>
      <c r="ACI397" s="11"/>
      <c r="ACJ397" s="11"/>
      <c r="ACK397" s="11"/>
      <c r="ACL397" s="11"/>
      <c r="ACM397" s="11"/>
      <c r="ACN397" s="11"/>
      <c r="ACO397" s="11"/>
      <c r="ACP397" s="11"/>
      <c r="ACQ397" s="11"/>
      <c r="ACR397" s="11"/>
      <c r="ACS397" s="11"/>
      <c r="ACT397" s="11"/>
      <c r="ACU397" s="11"/>
      <c r="ACV397" s="11"/>
      <c r="ACW397" s="11"/>
      <c r="ACX397" s="11"/>
      <c r="ACY397" s="11"/>
      <c r="ACZ397" s="11"/>
      <c r="ADA397" s="11"/>
      <c r="ADB397" s="11"/>
      <c r="ADC397" s="11"/>
      <c r="ADD397" s="11"/>
      <c r="ADE397" s="11"/>
      <c r="ADF397" s="11"/>
      <c r="ADG397" s="11"/>
      <c r="ADH397" s="11"/>
      <c r="ADI397" s="11"/>
      <c r="ADJ397" s="11"/>
      <c r="ADK397" s="11"/>
      <c r="ADL397" s="11"/>
      <c r="ADM397" s="11"/>
      <c r="ADN397" s="11"/>
      <c r="ADO397" s="11"/>
      <c r="ADP397" s="11"/>
      <c r="ADQ397" s="11"/>
      <c r="ADR397" s="11"/>
      <c r="ADS397" s="11"/>
      <c r="ADT397" s="11"/>
      <c r="ADU397" s="11"/>
      <c r="ADV397" s="11"/>
      <c r="ADW397" s="11"/>
      <c r="ADX397" s="11"/>
      <c r="ADY397" s="11"/>
      <c r="ADZ397" s="11"/>
      <c r="AEA397" s="11"/>
      <c r="AEB397" s="11"/>
      <c r="AEC397" s="11"/>
      <c r="AED397" s="11"/>
      <c r="AEE397" s="11"/>
      <c r="AEF397" s="11"/>
      <c r="AEG397" s="11"/>
      <c r="AEH397" s="11"/>
      <c r="AEI397" s="11"/>
      <c r="AEJ397" s="11"/>
      <c r="AEK397" s="11"/>
      <c r="AEL397" s="11"/>
      <c r="AEM397" s="11"/>
      <c r="AEN397" s="11"/>
      <c r="AEO397" s="11"/>
      <c r="AEP397" s="11"/>
      <c r="AEQ397" s="11"/>
      <c r="AER397" s="11"/>
      <c r="AES397" s="11"/>
      <c r="AET397" s="11"/>
      <c r="AEU397" s="11"/>
      <c r="AEV397" s="11"/>
      <c r="AEW397" s="11"/>
      <c r="AEX397" s="11"/>
      <c r="AEY397" s="11"/>
      <c r="AEZ397" s="11"/>
      <c r="AFA397" s="11"/>
      <c r="AFB397" s="11"/>
      <c r="AFC397" s="11"/>
      <c r="AFD397" s="11"/>
      <c r="AFE397" s="11"/>
      <c r="AFF397" s="11"/>
      <c r="AFG397" s="11"/>
      <c r="AFH397" s="11"/>
      <c r="AFI397" s="11"/>
      <c r="AFJ397" s="11"/>
      <c r="AFK397" s="11"/>
      <c r="AFL397" s="11"/>
      <c r="AFM397" s="11"/>
      <c r="AFN397" s="11"/>
      <c r="AFO397" s="11"/>
      <c r="AFP397" s="11"/>
      <c r="AFQ397" s="11"/>
      <c r="AFR397" s="11"/>
      <c r="AFS397" s="11"/>
      <c r="AFT397" s="11"/>
      <c r="AFU397" s="11"/>
      <c r="AFV397" s="11"/>
      <c r="AFW397" s="11"/>
      <c r="AFX397" s="11"/>
      <c r="AFY397" s="11"/>
      <c r="AFZ397" s="11"/>
      <c r="AGA397" s="11"/>
      <c r="AGB397" s="11"/>
      <c r="AGC397" s="11"/>
      <c r="AGD397" s="11"/>
      <c r="AGE397" s="11"/>
      <c r="AGF397" s="11"/>
      <c r="AGG397" s="11"/>
      <c r="AGH397" s="11"/>
      <c r="AGI397" s="11"/>
      <c r="AGJ397" s="11"/>
      <c r="AGK397" s="11"/>
      <c r="AGL397" s="11"/>
      <c r="AGM397" s="11"/>
      <c r="AGN397" s="11"/>
      <c r="AGO397" s="11"/>
      <c r="AGP397" s="11"/>
      <c r="AGQ397" s="11"/>
      <c r="AGR397" s="11"/>
      <c r="AGS397" s="11"/>
      <c r="AGT397" s="11"/>
      <c r="AGU397" s="11"/>
      <c r="AGV397" s="11"/>
      <c r="AGW397" s="11"/>
      <c r="AGX397" s="11"/>
      <c r="AGY397" s="11"/>
      <c r="AGZ397" s="11"/>
      <c r="AHA397" s="11"/>
      <c r="AHB397" s="11"/>
      <c r="AHC397" s="11"/>
      <c r="AHD397" s="11"/>
      <c r="AHE397" s="11"/>
      <c r="AHF397" s="11"/>
      <c r="AHG397" s="11"/>
      <c r="AHH397" s="11"/>
      <c r="AHI397" s="11"/>
      <c r="AHJ397" s="11"/>
      <c r="AHK397" s="11"/>
      <c r="AHL397" s="11"/>
      <c r="AHM397" s="11"/>
      <c r="AHN397" s="11"/>
      <c r="AHO397" s="11"/>
      <c r="AHP397" s="11"/>
      <c r="AHQ397" s="11"/>
      <c r="AHR397" s="11"/>
      <c r="AHS397" s="11"/>
      <c r="AHT397" s="11"/>
      <c r="AHU397" s="11"/>
      <c r="AHV397" s="11"/>
      <c r="AHW397" s="11"/>
      <c r="AHX397" s="11"/>
      <c r="AHY397" s="11"/>
      <c r="AHZ397" s="11"/>
      <c r="AIA397" s="11"/>
      <c r="AIB397" s="11"/>
      <c r="AIC397" s="11"/>
      <c r="AID397" s="11"/>
      <c r="AIE397" s="11"/>
      <c r="AIF397" s="11"/>
      <c r="AIG397" s="11"/>
      <c r="AIH397" s="11"/>
      <c r="AII397" s="11"/>
      <c r="AIJ397" s="11"/>
      <c r="AIK397" s="11"/>
      <c r="AIL397" s="11"/>
      <c r="AIM397" s="11"/>
      <c r="AIN397" s="11"/>
      <c r="AIO397" s="11"/>
      <c r="AIP397" s="11"/>
      <c r="AIQ397" s="11"/>
      <c r="AIR397" s="11"/>
      <c r="AIS397" s="11"/>
      <c r="AIT397" s="11"/>
      <c r="AIU397" s="11"/>
      <c r="AIV397" s="11"/>
      <c r="AIW397" s="11"/>
      <c r="AIX397" s="11"/>
      <c r="AIY397" s="11"/>
      <c r="AIZ397" s="11"/>
      <c r="AJA397" s="11"/>
      <c r="AJB397" s="11"/>
      <c r="AJC397" s="11"/>
      <c r="AJD397" s="11"/>
      <c r="AJE397" s="11"/>
      <c r="AJF397" s="11"/>
      <c r="AJG397" s="11"/>
      <c r="AJH397" s="11"/>
      <c r="AJI397" s="11"/>
      <c r="AJJ397" s="11"/>
      <c r="AJK397" s="11"/>
      <c r="AJL397" s="11"/>
      <c r="AJM397" s="11"/>
      <c r="AJN397" s="11"/>
      <c r="AJO397" s="11"/>
      <c r="AJP397" s="11"/>
      <c r="AJQ397" s="11"/>
      <c r="AJR397" s="11"/>
      <c r="AJS397" s="11"/>
      <c r="AJT397" s="11"/>
      <c r="AJU397" s="11"/>
      <c r="AJV397" s="11"/>
      <c r="AJW397" s="11"/>
      <c r="AJX397" s="11"/>
      <c r="AJY397" s="11"/>
      <c r="AJZ397" s="11"/>
      <c r="AKA397" s="11"/>
      <c r="AKB397" s="11"/>
      <c r="AKC397" s="11"/>
      <c r="AKD397" s="11"/>
      <c r="AKE397" s="11"/>
      <c r="AKF397" s="11"/>
      <c r="AKG397" s="11"/>
      <c r="AKH397" s="11"/>
      <c r="AKI397" s="11"/>
      <c r="AKJ397" s="11"/>
      <c r="AKK397" s="11"/>
      <c r="AKL397" s="11"/>
      <c r="AKM397" s="11"/>
      <c r="AKN397" s="11"/>
      <c r="AKO397" s="11"/>
      <c r="AKP397" s="11"/>
      <c r="AKQ397" s="11"/>
      <c r="AKR397" s="11"/>
      <c r="AKS397" s="11"/>
      <c r="AKT397" s="11"/>
      <c r="AKU397" s="11"/>
      <c r="AKV397" s="11"/>
      <c r="AKW397" s="11"/>
      <c r="AKX397" s="11"/>
      <c r="AKY397" s="11"/>
      <c r="AKZ397" s="11"/>
      <c r="ALA397" s="11"/>
      <c r="ALB397" s="11"/>
      <c r="ALC397" s="11"/>
      <c r="ALD397" s="11"/>
      <c r="ALE397" s="11"/>
      <c r="ALF397" s="11"/>
      <c r="ALG397" s="11"/>
      <c r="ALH397" s="11"/>
      <c r="ALI397" s="11"/>
      <c r="ALJ397" s="11"/>
      <c r="ALK397" s="11"/>
      <c r="ALL397" s="11"/>
      <c r="ALM397" s="11"/>
      <c r="ALN397" s="11"/>
      <c r="ALO397" s="11"/>
      <c r="ALP397" s="11"/>
      <c r="ALQ397" s="11"/>
      <c r="ALR397" s="11"/>
      <c r="ALS397" s="11"/>
      <c r="ALT397" s="11"/>
      <c r="ALU397" s="11"/>
      <c r="ALV397" s="11"/>
      <c r="ALW397" s="11"/>
      <c r="ALX397" s="11"/>
      <c r="ALY397" s="11"/>
      <c r="ALZ397" s="11"/>
      <c r="AMA397" s="11"/>
    </row>
    <row r="398" spans="1:1015" ht="12.75" customHeight="1">
      <c r="A398" s="8" t="s">
        <v>227</v>
      </c>
      <c r="B398" s="8" t="s">
        <v>227</v>
      </c>
      <c r="C398" s="9" t="s">
        <v>305</v>
      </c>
      <c r="D398" s="8"/>
      <c r="E398" s="9" t="s">
        <v>16</v>
      </c>
      <c r="F398" s="8" t="s">
        <v>17</v>
      </c>
      <c r="G398" s="8" t="s">
        <v>306</v>
      </c>
      <c r="H398" s="10">
        <v>26</v>
      </c>
      <c r="I398" s="10">
        <v>0</v>
      </c>
      <c r="J398" s="10">
        <v>0</v>
      </c>
      <c r="K398" s="10">
        <v>36</v>
      </c>
      <c r="L398" s="7">
        <v>0</v>
      </c>
      <c r="M398" s="10">
        <v>0</v>
      </c>
      <c r="N398" s="10">
        <v>0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  <c r="ABM398" s="11"/>
      <c r="ABN398" s="11"/>
      <c r="ABO398" s="11"/>
      <c r="ABP398" s="11"/>
      <c r="ABQ398" s="11"/>
      <c r="ABR398" s="11"/>
      <c r="ABS398" s="11"/>
      <c r="ABT398" s="11"/>
      <c r="ABU398" s="11"/>
      <c r="ABV398" s="11"/>
      <c r="ABW398" s="11"/>
      <c r="ABX398" s="11"/>
      <c r="ABY398" s="11"/>
      <c r="ABZ398" s="11"/>
      <c r="ACA398" s="11"/>
      <c r="ACB398" s="11"/>
      <c r="ACC398" s="11"/>
      <c r="ACD398" s="11"/>
      <c r="ACE398" s="11"/>
      <c r="ACF398" s="11"/>
      <c r="ACG398" s="11"/>
      <c r="ACH398" s="11"/>
      <c r="ACI398" s="11"/>
      <c r="ACJ398" s="11"/>
      <c r="ACK398" s="11"/>
      <c r="ACL398" s="11"/>
      <c r="ACM398" s="11"/>
      <c r="ACN398" s="11"/>
      <c r="ACO398" s="11"/>
      <c r="ACP398" s="11"/>
      <c r="ACQ398" s="11"/>
      <c r="ACR398" s="11"/>
      <c r="ACS398" s="11"/>
      <c r="ACT398" s="11"/>
      <c r="ACU398" s="11"/>
      <c r="ACV398" s="11"/>
      <c r="ACW398" s="11"/>
      <c r="ACX398" s="11"/>
      <c r="ACY398" s="11"/>
      <c r="ACZ398" s="11"/>
      <c r="ADA398" s="11"/>
      <c r="ADB398" s="11"/>
      <c r="ADC398" s="11"/>
      <c r="ADD398" s="11"/>
      <c r="ADE398" s="11"/>
      <c r="ADF398" s="11"/>
      <c r="ADG398" s="11"/>
      <c r="ADH398" s="11"/>
      <c r="ADI398" s="11"/>
      <c r="ADJ398" s="11"/>
      <c r="ADK398" s="11"/>
      <c r="ADL398" s="11"/>
      <c r="ADM398" s="11"/>
      <c r="ADN398" s="11"/>
      <c r="ADO398" s="11"/>
      <c r="ADP398" s="11"/>
      <c r="ADQ398" s="11"/>
      <c r="ADR398" s="11"/>
      <c r="ADS398" s="11"/>
      <c r="ADT398" s="11"/>
      <c r="ADU398" s="11"/>
      <c r="ADV398" s="11"/>
      <c r="ADW398" s="11"/>
      <c r="ADX398" s="11"/>
      <c r="ADY398" s="11"/>
      <c r="ADZ398" s="11"/>
      <c r="AEA398" s="11"/>
      <c r="AEB398" s="11"/>
      <c r="AEC398" s="11"/>
      <c r="AED398" s="11"/>
      <c r="AEE398" s="11"/>
      <c r="AEF398" s="11"/>
      <c r="AEG398" s="11"/>
      <c r="AEH398" s="11"/>
      <c r="AEI398" s="11"/>
      <c r="AEJ398" s="11"/>
      <c r="AEK398" s="11"/>
      <c r="AEL398" s="11"/>
      <c r="AEM398" s="11"/>
      <c r="AEN398" s="11"/>
      <c r="AEO398" s="11"/>
      <c r="AEP398" s="11"/>
      <c r="AEQ398" s="11"/>
      <c r="AER398" s="11"/>
      <c r="AES398" s="11"/>
      <c r="AET398" s="11"/>
      <c r="AEU398" s="11"/>
      <c r="AEV398" s="11"/>
      <c r="AEW398" s="11"/>
      <c r="AEX398" s="11"/>
      <c r="AEY398" s="11"/>
      <c r="AEZ398" s="11"/>
      <c r="AFA398" s="11"/>
      <c r="AFB398" s="11"/>
      <c r="AFC398" s="11"/>
      <c r="AFD398" s="11"/>
      <c r="AFE398" s="11"/>
      <c r="AFF398" s="11"/>
      <c r="AFG398" s="11"/>
      <c r="AFH398" s="11"/>
      <c r="AFI398" s="11"/>
      <c r="AFJ398" s="11"/>
      <c r="AFK398" s="11"/>
      <c r="AFL398" s="11"/>
      <c r="AFM398" s="11"/>
      <c r="AFN398" s="11"/>
      <c r="AFO398" s="11"/>
      <c r="AFP398" s="11"/>
      <c r="AFQ398" s="11"/>
      <c r="AFR398" s="11"/>
      <c r="AFS398" s="11"/>
      <c r="AFT398" s="11"/>
      <c r="AFU398" s="11"/>
      <c r="AFV398" s="11"/>
      <c r="AFW398" s="11"/>
      <c r="AFX398" s="11"/>
      <c r="AFY398" s="11"/>
      <c r="AFZ398" s="11"/>
      <c r="AGA398" s="11"/>
      <c r="AGB398" s="11"/>
      <c r="AGC398" s="11"/>
      <c r="AGD398" s="11"/>
      <c r="AGE398" s="11"/>
      <c r="AGF398" s="11"/>
      <c r="AGG398" s="11"/>
      <c r="AGH398" s="11"/>
      <c r="AGI398" s="11"/>
      <c r="AGJ398" s="11"/>
      <c r="AGK398" s="11"/>
      <c r="AGL398" s="11"/>
      <c r="AGM398" s="11"/>
      <c r="AGN398" s="11"/>
      <c r="AGO398" s="11"/>
      <c r="AGP398" s="11"/>
      <c r="AGQ398" s="11"/>
      <c r="AGR398" s="11"/>
      <c r="AGS398" s="11"/>
      <c r="AGT398" s="11"/>
      <c r="AGU398" s="11"/>
      <c r="AGV398" s="11"/>
      <c r="AGW398" s="11"/>
      <c r="AGX398" s="11"/>
      <c r="AGY398" s="11"/>
      <c r="AGZ398" s="11"/>
      <c r="AHA398" s="11"/>
      <c r="AHB398" s="11"/>
      <c r="AHC398" s="11"/>
      <c r="AHD398" s="11"/>
      <c r="AHE398" s="11"/>
      <c r="AHF398" s="11"/>
      <c r="AHG398" s="11"/>
      <c r="AHH398" s="11"/>
      <c r="AHI398" s="11"/>
      <c r="AHJ398" s="11"/>
      <c r="AHK398" s="11"/>
      <c r="AHL398" s="11"/>
      <c r="AHM398" s="11"/>
      <c r="AHN398" s="11"/>
      <c r="AHO398" s="11"/>
      <c r="AHP398" s="11"/>
      <c r="AHQ398" s="11"/>
      <c r="AHR398" s="11"/>
      <c r="AHS398" s="11"/>
      <c r="AHT398" s="11"/>
      <c r="AHU398" s="11"/>
      <c r="AHV398" s="11"/>
      <c r="AHW398" s="11"/>
      <c r="AHX398" s="11"/>
      <c r="AHY398" s="11"/>
      <c r="AHZ398" s="11"/>
      <c r="AIA398" s="11"/>
      <c r="AIB398" s="11"/>
      <c r="AIC398" s="11"/>
      <c r="AID398" s="11"/>
      <c r="AIE398" s="11"/>
      <c r="AIF398" s="11"/>
      <c r="AIG398" s="11"/>
      <c r="AIH398" s="11"/>
      <c r="AII398" s="11"/>
      <c r="AIJ398" s="11"/>
      <c r="AIK398" s="11"/>
      <c r="AIL398" s="11"/>
      <c r="AIM398" s="11"/>
      <c r="AIN398" s="11"/>
      <c r="AIO398" s="11"/>
      <c r="AIP398" s="11"/>
      <c r="AIQ398" s="11"/>
      <c r="AIR398" s="11"/>
      <c r="AIS398" s="11"/>
      <c r="AIT398" s="11"/>
      <c r="AIU398" s="11"/>
      <c r="AIV398" s="11"/>
      <c r="AIW398" s="11"/>
      <c r="AIX398" s="11"/>
      <c r="AIY398" s="11"/>
      <c r="AIZ398" s="11"/>
      <c r="AJA398" s="11"/>
      <c r="AJB398" s="11"/>
      <c r="AJC398" s="11"/>
      <c r="AJD398" s="11"/>
      <c r="AJE398" s="11"/>
      <c r="AJF398" s="11"/>
      <c r="AJG398" s="11"/>
      <c r="AJH398" s="11"/>
      <c r="AJI398" s="11"/>
      <c r="AJJ398" s="11"/>
      <c r="AJK398" s="11"/>
      <c r="AJL398" s="11"/>
      <c r="AJM398" s="11"/>
      <c r="AJN398" s="11"/>
      <c r="AJO398" s="11"/>
      <c r="AJP398" s="11"/>
      <c r="AJQ398" s="11"/>
      <c r="AJR398" s="11"/>
      <c r="AJS398" s="11"/>
      <c r="AJT398" s="11"/>
      <c r="AJU398" s="11"/>
      <c r="AJV398" s="11"/>
      <c r="AJW398" s="11"/>
      <c r="AJX398" s="11"/>
      <c r="AJY398" s="11"/>
      <c r="AJZ398" s="11"/>
      <c r="AKA398" s="11"/>
      <c r="AKB398" s="11"/>
      <c r="AKC398" s="11"/>
      <c r="AKD398" s="11"/>
      <c r="AKE398" s="11"/>
      <c r="AKF398" s="11"/>
      <c r="AKG398" s="11"/>
      <c r="AKH398" s="11"/>
      <c r="AKI398" s="11"/>
      <c r="AKJ398" s="11"/>
      <c r="AKK398" s="11"/>
      <c r="AKL398" s="11"/>
      <c r="AKM398" s="11"/>
      <c r="AKN398" s="11"/>
      <c r="AKO398" s="11"/>
      <c r="AKP398" s="11"/>
      <c r="AKQ398" s="11"/>
      <c r="AKR398" s="11"/>
      <c r="AKS398" s="11"/>
      <c r="AKT398" s="11"/>
      <c r="AKU398" s="11"/>
      <c r="AKV398" s="11"/>
      <c r="AKW398" s="11"/>
      <c r="AKX398" s="11"/>
      <c r="AKY398" s="11"/>
      <c r="AKZ398" s="11"/>
      <c r="ALA398" s="11"/>
      <c r="ALB398" s="11"/>
      <c r="ALC398" s="11"/>
      <c r="ALD398" s="11"/>
      <c r="ALE398" s="11"/>
      <c r="ALF398" s="11"/>
      <c r="ALG398" s="11"/>
      <c r="ALH398" s="11"/>
      <c r="ALI398" s="11"/>
      <c r="ALJ398" s="11"/>
      <c r="ALK398" s="11"/>
      <c r="ALL398" s="11"/>
      <c r="ALM398" s="11"/>
      <c r="ALN398" s="11"/>
      <c r="ALO398" s="11"/>
      <c r="ALP398" s="11"/>
      <c r="ALQ398" s="11"/>
      <c r="ALR398" s="11"/>
      <c r="ALS398" s="11"/>
      <c r="ALT398" s="11"/>
      <c r="ALU398" s="11"/>
      <c r="ALV398" s="11"/>
      <c r="ALW398" s="11"/>
      <c r="ALX398" s="11"/>
      <c r="ALY398" s="11"/>
      <c r="ALZ398" s="11"/>
      <c r="AMA398" s="11"/>
    </row>
    <row r="399" spans="1:1015" ht="12.75" customHeight="1">
      <c r="A399" s="8" t="s">
        <v>227</v>
      </c>
      <c r="B399" s="8" t="s">
        <v>227</v>
      </c>
      <c r="C399" s="9" t="s">
        <v>210</v>
      </c>
      <c r="D399" s="9"/>
      <c r="E399" s="9" t="s">
        <v>118</v>
      </c>
      <c r="F399" s="8" t="s">
        <v>17</v>
      </c>
      <c r="G399" s="8" t="s">
        <v>211</v>
      </c>
      <c r="H399" s="10">
        <v>0</v>
      </c>
      <c r="I399" s="10">
        <v>199</v>
      </c>
      <c r="J399" s="10">
        <v>0</v>
      </c>
      <c r="K399" s="10">
        <v>0</v>
      </c>
      <c r="L399" s="7">
        <v>0</v>
      </c>
      <c r="M399" s="10">
        <v>0</v>
      </c>
      <c r="N399" s="10">
        <v>0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  <c r="ABM399" s="11"/>
      <c r="ABN399" s="11"/>
      <c r="ABO399" s="11"/>
      <c r="ABP399" s="11"/>
      <c r="ABQ399" s="11"/>
      <c r="ABR399" s="11"/>
      <c r="ABS399" s="11"/>
      <c r="ABT399" s="11"/>
      <c r="ABU399" s="11"/>
      <c r="ABV399" s="11"/>
      <c r="ABW399" s="11"/>
      <c r="ABX399" s="11"/>
      <c r="ABY399" s="11"/>
      <c r="ABZ399" s="11"/>
      <c r="ACA399" s="11"/>
      <c r="ACB399" s="11"/>
      <c r="ACC399" s="11"/>
      <c r="ACD399" s="11"/>
      <c r="ACE399" s="11"/>
      <c r="ACF399" s="11"/>
      <c r="ACG399" s="11"/>
      <c r="ACH399" s="11"/>
      <c r="ACI399" s="11"/>
      <c r="ACJ399" s="11"/>
      <c r="ACK399" s="11"/>
      <c r="ACL399" s="11"/>
      <c r="ACM399" s="11"/>
      <c r="ACN399" s="11"/>
      <c r="ACO399" s="11"/>
      <c r="ACP399" s="11"/>
      <c r="ACQ399" s="11"/>
      <c r="ACR399" s="11"/>
      <c r="ACS399" s="11"/>
      <c r="ACT399" s="11"/>
      <c r="ACU399" s="11"/>
      <c r="ACV399" s="11"/>
      <c r="ACW399" s="11"/>
      <c r="ACX399" s="11"/>
      <c r="ACY399" s="11"/>
      <c r="ACZ399" s="11"/>
      <c r="ADA399" s="11"/>
      <c r="ADB399" s="11"/>
      <c r="ADC399" s="11"/>
      <c r="ADD399" s="11"/>
      <c r="ADE399" s="11"/>
      <c r="ADF399" s="11"/>
      <c r="ADG399" s="11"/>
      <c r="ADH399" s="11"/>
      <c r="ADI399" s="11"/>
      <c r="ADJ399" s="11"/>
      <c r="ADK399" s="11"/>
      <c r="ADL399" s="11"/>
      <c r="ADM399" s="11"/>
      <c r="ADN399" s="11"/>
      <c r="ADO399" s="11"/>
      <c r="ADP399" s="11"/>
      <c r="ADQ399" s="11"/>
      <c r="ADR399" s="11"/>
      <c r="ADS399" s="11"/>
      <c r="ADT399" s="11"/>
      <c r="ADU399" s="11"/>
      <c r="ADV399" s="11"/>
      <c r="ADW399" s="11"/>
      <c r="ADX399" s="11"/>
      <c r="ADY399" s="11"/>
      <c r="ADZ399" s="11"/>
      <c r="AEA399" s="11"/>
      <c r="AEB399" s="11"/>
      <c r="AEC399" s="11"/>
      <c r="AED399" s="11"/>
      <c r="AEE399" s="11"/>
      <c r="AEF399" s="11"/>
      <c r="AEG399" s="11"/>
      <c r="AEH399" s="11"/>
      <c r="AEI399" s="11"/>
      <c r="AEJ399" s="11"/>
      <c r="AEK399" s="11"/>
      <c r="AEL399" s="11"/>
      <c r="AEM399" s="11"/>
      <c r="AEN399" s="11"/>
      <c r="AEO399" s="11"/>
      <c r="AEP399" s="11"/>
      <c r="AEQ399" s="11"/>
      <c r="AER399" s="11"/>
      <c r="AES399" s="11"/>
      <c r="AET399" s="11"/>
      <c r="AEU399" s="11"/>
      <c r="AEV399" s="11"/>
      <c r="AEW399" s="11"/>
      <c r="AEX399" s="11"/>
      <c r="AEY399" s="11"/>
      <c r="AEZ399" s="11"/>
      <c r="AFA399" s="11"/>
      <c r="AFB399" s="11"/>
      <c r="AFC399" s="11"/>
      <c r="AFD399" s="11"/>
      <c r="AFE399" s="11"/>
      <c r="AFF399" s="11"/>
      <c r="AFG399" s="11"/>
      <c r="AFH399" s="11"/>
      <c r="AFI399" s="11"/>
      <c r="AFJ399" s="11"/>
      <c r="AFK399" s="11"/>
      <c r="AFL399" s="11"/>
      <c r="AFM399" s="11"/>
      <c r="AFN399" s="11"/>
      <c r="AFO399" s="11"/>
      <c r="AFP399" s="11"/>
      <c r="AFQ399" s="11"/>
      <c r="AFR399" s="11"/>
      <c r="AFS399" s="11"/>
      <c r="AFT399" s="11"/>
      <c r="AFU399" s="11"/>
      <c r="AFV399" s="11"/>
      <c r="AFW399" s="11"/>
      <c r="AFX399" s="11"/>
      <c r="AFY399" s="11"/>
      <c r="AFZ399" s="11"/>
      <c r="AGA399" s="11"/>
      <c r="AGB399" s="11"/>
      <c r="AGC399" s="11"/>
      <c r="AGD399" s="11"/>
      <c r="AGE399" s="11"/>
      <c r="AGF399" s="11"/>
      <c r="AGG399" s="11"/>
      <c r="AGH399" s="11"/>
      <c r="AGI399" s="11"/>
      <c r="AGJ399" s="11"/>
      <c r="AGK399" s="11"/>
      <c r="AGL399" s="11"/>
      <c r="AGM399" s="11"/>
      <c r="AGN399" s="11"/>
      <c r="AGO399" s="11"/>
      <c r="AGP399" s="11"/>
      <c r="AGQ399" s="11"/>
      <c r="AGR399" s="11"/>
      <c r="AGS399" s="11"/>
      <c r="AGT399" s="11"/>
      <c r="AGU399" s="11"/>
      <c r="AGV399" s="11"/>
      <c r="AGW399" s="11"/>
      <c r="AGX399" s="11"/>
      <c r="AGY399" s="11"/>
      <c r="AGZ399" s="11"/>
      <c r="AHA399" s="11"/>
      <c r="AHB399" s="11"/>
      <c r="AHC399" s="11"/>
      <c r="AHD399" s="11"/>
      <c r="AHE399" s="11"/>
      <c r="AHF399" s="11"/>
      <c r="AHG399" s="11"/>
      <c r="AHH399" s="11"/>
      <c r="AHI399" s="11"/>
      <c r="AHJ399" s="11"/>
      <c r="AHK399" s="11"/>
      <c r="AHL399" s="11"/>
      <c r="AHM399" s="11"/>
      <c r="AHN399" s="11"/>
      <c r="AHO399" s="11"/>
      <c r="AHP399" s="11"/>
      <c r="AHQ399" s="11"/>
      <c r="AHR399" s="11"/>
      <c r="AHS399" s="11"/>
      <c r="AHT399" s="11"/>
      <c r="AHU399" s="11"/>
      <c r="AHV399" s="11"/>
      <c r="AHW399" s="11"/>
      <c r="AHX399" s="11"/>
      <c r="AHY399" s="11"/>
      <c r="AHZ399" s="11"/>
      <c r="AIA399" s="11"/>
      <c r="AIB399" s="11"/>
      <c r="AIC399" s="11"/>
      <c r="AID399" s="11"/>
      <c r="AIE399" s="11"/>
      <c r="AIF399" s="11"/>
      <c r="AIG399" s="11"/>
      <c r="AIH399" s="11"/>
      <c r="AII399" s="11"/>
      <c r="AIJ399" s="11"/>
      <c r="AIK399" s="11"/>
      <c r="AIL399" s="11"/>
      <c r="AIM399" s="11"/>
      <c r="AIN399" s="11"/>
      <c r="AIO399" s="11"/>
      <c r="AIP399" s="11"/>
      <c r="AIQ399" s="11"/>
      <c r="AIR399" s="11"/>
      <c r="AIS399" s="11"/>
      <c r="AIT399" s="11"/>
      <c r="AIU399" s="11"/>
      <c r="AIV399" s="11"/>
      <c r="AIW399" s="11"/>
      <c r="AIX399" s="11"/>
      <c r="AIY399" s="11"/>
      <c r="AIZ399" s="11"/>
      <c r="AJA399" s="11"/>
      <c r="AJB399" s="11"/>
      <c r="AJC399" s="11"/>
      <c r="AJD399" s="11"/>
      <c r="AJE399" s="11"/>
      <c r="AJF399" s="11"/>
      <c r="AJG399" s="11"/>
      <c r="AJH399" s="11"/>
      <c r="AJI399" s="11"/>
      <c r="AJJ399" s="11"/>
      <c r="AJK399" s="11"/>
      <c r="AJL399" s="11"/>
      <c r="AJM399" s="11"/>
      <c r="AJN399" s="11"/>
      <c r="AJO399" s="11"/>
      <c r="AJP399" s="11"/>
      <c r="AJQ399" s="11"/>
      <c r="AJR399" s="11"/>
      <c r="AJS399" s="11"/>
      <c r="AJT399" s="11"/>
      <c r="AJU399" s="11"/>
      <c r="AJV399" s="11"/>
      <c r="AJW399" s="11"/>
      <c r="AJX399" s="11"/>
      <c r="AJY399" s="11"/>
      <c r="AJZ399" s="11"/>
      <c r="AKA399" s="11"/>
      <c r="AKB399" s="11"/>
      <c r="AKC399" s="11"/>
      <c r="AKD399" s="11"/>
      <c r="AKE399" s="11"/>
      <c r="AKF399" s="11"/>
      <c r="AKG399" s="11"/>
      <c r="AKH399" s="11"/>
      <c r="AKI399" s="11"/>
      <c r="AKJ399" s="11"/>
      <c r="AKK399" s="11"/>
      <c r="AKL399" s="11"/>
      <c r="AKM399" s="11"/>
      <c r="AKN399" s="11"/>
      <c r="AKO399" s="11"/>
      <c r="AKP399" s="11"/>
      <c r="AKQ399" s="11"/>
      <c r="AKR399" s="11"/>
      <c r="AKS399" s="11"/>
      <c r="AKT399" s="11"/>
      <c r="AKU399" s="11"/>
      <c r="AKV399" s="11"/>
      <c r="AKW399" s="11"/>
      <c r="AKX399" s="11"/>
      <c r="AKY399" s="11"/>
      <c r="AKZ399" s="11"/>
      <c r="ALA399" s="11"/>
      <c r="ALB399" s="11"/>
      <c r="ALC399" s="11"/>
      <c r="ALD399" s="11"/>
      <c r="ALE399" s="11"/>
      <c r="ALF399" s="11"/>
      <c r="ALG399" s="11"/>
      <c r="ALH399" s="11"/>
      <c r="ALI399" s="11"/>
      <c r="ALJ399" s="11"/>
      <c r="ALK399" s="11"/>
      <c r="ALL399" s="11"/>
      <c r="ALM399" s="11"/>
      <c r="ALN399" s="11"/>
      <c r="ALO399" s="11"/>
      <c r="ALP399" s="11"/>
      <c r="ALQ399" s="11"/>
      <c r="ALR399" s="11"/>
      <c r="ALS399" s="11"/>
      <c r="ALT399" s="11"/>
      <c r="ALU399" s="11"/>
      <c r="ALV399" s="11"/>
      <c r="ALW399" s="11"/>
      <c r="ALX399" s="11"/>
      <c r="ALY399" s="11"/>
      <c r="ALZ399" s="11"/>
      <c r="AMA399" s="11"/>
    </row>
    <row r="400" spans="1:1015" ht="12.75" customHeight="1">
      <c r="A400" s="8" t="s">
        <v>227</v>
      </c>
      <c r="B400" s="8" t="s">
        <v>227</v>
      </c>
      <c r="C400" s="9" t="s">
        <v>210</v>
      </c>
      <c r="D400" s="9" t="s">
        <v>36</v>
      </c>
      <c r="E400" s="9" t="s">
        <v>16</v>
      </c>
      <c r="F400" s="8" t="s">
        <v>17</v>
      </c>
      <c r="G400" s="8" t="s">
        <v>470</v>
      </c>
      <c r="H400" s="10">
        <v>777.06</v>
      </c>
      <c r="I400" s="10">
        <v>889.97</v>
      </c>
      <c r="J400" s="10">
        <v>800</v>
      </c>
      <c r="K400" s="10">
        <v>744.01</v>
      </c>
      <c r="L400" s="7">
        <v>800</v>
      </c>
      <c r="M400" s="10">
        <f>L400</f>
        <v>800</v>
      </c>
      <c r="N400" s="10">
        <f>M400</f>
        <v>800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  <c r="ABM400" s="11"/>
      <c r="ABN400" s="11"/>
      <c r="ABO400" s="11"/>
      <c r="ABP400" s="11"/>
      <c r="ABQ400" s="11"/>
      <c r="ABR400" s="11"/>
      <c r="ABS400" s="11"/>
      <c r="ABT400" s="11"/>
      <c r="ABU400" s="11"/>
      <c r="ABV400" s="11"/>
      <c r="ABW400" s="11"/>
      <c r="ABX400" s="11"/>
      <c r="ABY400" s="11"/>
      <c r="ABZ400" s="11"/>
      <c r="ACA400" s="11"/>
      <c r="ACB400" s="11"/>
      <c r="ACC400" s="11"/>
      <c r="ACD400" s="11"/>
      <c r="ACE400" s="11"/>
      <c r="ACF400" s="11"/>
      <c r="ACG400" s="11"/>
      <c r="ACH400" s="11"/>
      <c r="ACI400" s="11"/>
      <c r="ACJ400" s="11"/>
      <c r="ACK400" s="11"/>
      <c r="ACL400" s="11"/>
      <c r="ACM400" s="11"/>
      <c r="ACN400" s="11"/>
      <c r="ACO400" s="11"/>
      <c r="ACP400" s="11"/>
      <c r="ACQ400" s="11"/>
      <c r="ACR400" s="11"/>
      <c r="ACS400" s="11"/>
      <c r="ACT400" s="11"/>
      <c r="ACU400" s="11"/>
      <c r="ACV400" s="11"/>
      <c r="ACW400" s="11"/>
      <c r="ACX400" s="11"/>
      <c r="ACY400" s="11"/>
      <c r="ACZ400" s="11"/>
      <c r="ADA400" s="11"/>
      <c r="ADB400" s="11"/>
      <c r="ADC400" s="11"/>
      <c r="ADD400" s="11"/>
      <c r="ADE400" s="11"/>
      <c r="ADF400" s="11"/>
      <c r="ADG400" s="11"/>
      <c r="ADH400" s="11"/>
      <c r="ADI400" s="11"/>
      <c r="ADJ400" s="11"/>
      <c r="ADK400" s="11"/>
      <c r="ADL400" s="11"/>
      <c r="ADM400" s="11"/>
      <c r="ADN400" s="11"/>
      <c r="ADO400" s="11"/>
      <c r="ADP400" s="11"/>
      <c r="ADQ400" s="11"/>
      <c r="ADR400" s="11"/>
      <c r="ADS400" s="11"/>
      <c r="ADT400" s="11"/>
      <c r="ADU400" s="11"/>
      <c r="ADV400" s="11"/>
      <c r="ADW400" s="11"/>
      <c r="ADX400" s="11"/>
      <c r="ADY400" s="11"/>
      <c r="ADZ400" s="11"/>
      <c r="AEA400" s="11"/>
      <c r="AEB400" s="11"/>
      <c r="AEC400" s="11"/>
      <c r="AED400" s="11"/>
      <c r="AEE400" s="11"/>
      <c r="AEF400" s="11"/>
      <c r="AEG400" s="11"/>
      <c r="AEH400" s="11"/>
      <c r="AEI400" s="11"/>
      <c r="AEJ400" s="11"/>
      <c r="AEK400" s="11"/>
      <c r="AEL400" s="11"/>
      <c r="AEM400" s="11"/>
      <c r="AEN400" s="11"/>
      <c r="AEO400" s="11"/>
      <c r="AEP400" s="11"/>
      <c r="AEQ400" s="11"/>
      <c r="AER400" s="11"/>
      <c r="AES400" s="11"/>
      <c r="AET400" s="11"/>
      <c r="AEU400" s="11"/>
      <c r="AEV400" s="11"/>
      <c r="AEW400" s="11"/>
      <c r="AEX400" s="11"/>
      <c r="AEY400" s="11"/>
      <c r="AEZ400" s="11"/>
      <c r="AFA400" s="11"/>
      <c r="AFB400" s="11"/>
      <c r="AFC400" s="11"/>
      <c r="AFD400" s="11"/>
      <c r="AFE400" s="11"/>
      <c r="AFF400" s="11"/>
      <c r="AFG400" s="11"/>
      <c r="AFH400" s="11"/>
      <c r="AFI400" s="11"/>
      <c r="AFJ400" s="11"/>
      <c r="AFK400" s="11"/>
      <c r="AFL400" s="11"/>
      <c r="AFM400" s="11"/>
      <c r="AFN400" s="11"/>
      <c r="AFO400" s="11"/>
      <c r="AFP400" s="11"/>
      <c r="AFQ400" s="11"/>
      <c r="AFR400" s="11"/>
      <c r="AFS400" s="11"/>
      <c r="AFT400" s="11"/>
      <c r="AFU400" s="11"/>
      <c r="AFV400" s="11"/>
      <c r="AFW400" s="11"/>
      <c r="AFX400" s="11"/>
      <c r="AFY400" s="11"/>
      <c r="AFZ400" s="11"/>
      <c r="AGA400" s="11"/>
      <c r="AGB400" s="11"/>
      <c r="AGC400" s="11"/>
      <c r="AGD400" s="11"/>
      <c r="AGE400" s="11"/>
      <c r="AGF400" s="11"/>
      <c r="AGG400" s="11"/>
      <c r="AGH400" s="11"/>
      <c r="AGI400" s="11"/>
      <c r="AGJ400" s="11"/>
      <c r="AGK400" s="11"/>
      <c r="AGL400" s="11"/>
      <c r="AGM400" s="11"/>
      <c r="AGN400" s="11"/>
      <c r="AGO400" s="11"/>
      <c r="AGP400" s="11"/>
      <c r="AGQ400" s="11"/>
      <c r="AGR400" s="11"/>
      <c r="AGS400" s="11"/>
      <c r="AGT400" s="11"/>
      <c r="AGU400" s="11"/>
      <c r="AGV400" s="11"/>
      <c r="AGW400" s="11"/>
      <c r="AGX400" s="11"/>
      <c r="AGY400" s="11"/>
      <c r="AGZ400" s="11"/>
      <c r="AHA400" s="11"/>
      <c r="AHB400" s="11"/>
      <c r="AHC400" s="11"/>
      <c r="AHD400" s="11"/>
      <c r="AHE400" s="11"/>
      <c r="AHF400" s="11"/>
      <c r="AHG400" s="11"/>
      <c r="AHH400" s="11"/>
      <c r="AHI400" s="11"/>
      <c r="AHJ400" s="11"/>
      <c r="AHK400" s="11"/>
      <c r="AHL400" s="11"/>
      <c r="AHM400" s="11"/>
      <c r="AHN400" s="11"/>
      <c r="AHO400" s="11"/>
      <c r="AHP400" s="11"/>
      <c r="AHQ400" s="11"/>
      <c r="AHR400" s="11"/>
      <c r="AHS400" s="11"/>
      <c r="AHT400" s="11"/>
      <c r="AHU400" s="11"/>
      <c r="AHV400" s="11"/>
      <c r="AHW400" s="11"/>
      <c r="AHX400" s="11"/>
      <c r="AHY400" s="11"/>
      <c r="AHZ400" s="11"/>
      <c r="AIA400" s="11"/>
      <c r="AIB400" s="11"/>
      <c r="AIC400" s="11"/>
      <c r="AID400" s="11"/>
      <c r="AIE400" s="11"/>
      <c r="AIF400" s="11"/>
      <c r="AIG400" s="11"/>
      <c r="AIH400" s="11"/>
      <c r="AII400" s="11"/>
      <c r="AIJ400" s="11"/>
      <c r="AIK400" s="11"/>
      <c r="AIL400" s="11"/>
      <c r="AIM400" s="11"/>
      <c r="AIN400" s="11"/>
      <c r="AIO400" s="11"/>
      <c r="AIP400" s="11"/>
      <c r="AIQ400" s="11"/>
      <c r="AIR400" s="11"/>
      <c r="AIS400" s="11"/>
      <c r="AIT400" s="11"/>
      <c r="AIU400" s="11"/>
      <c r="AIV400" s="11"/>
      <c r="AIW400" s="11"/>
      <c r="AIX400" s="11"/>
      <c r="AIY400" s="11"/>
      <c r="AIZ400" s="11"/>
      <c r="AJA400" s="11"/>
      <c r="AJB400" s="11"/>
      <c r="AJC400" s="11"/>
      <c r="AJD400" s="11"/>
      <c r="AJE400" s="11"/>
      <c r="AJF400" s="11"/>
      <c r="AJG400" s="11"/>
      <c r="AJH400" s="11"/>
      <c r="AJI400" s="11"/>
      <c r="AJJ400" s="11"/>
      <c r="AJK400" s="11"/>
      <c r="AJL400" s="11"/>
      <c r="AJM400" s="11"/>
      <c r="AJN400" s="11"/>
      <c r="AJO400" s="11"/>
      <c r="AJP400" s="11"/>
      <c r="AJQ400" s="11"/>
      <c r="AJR400" s="11"/>
      <c r="AJS400" s="11"/>
      <c r="AJT400" s="11"/>
      <c r="AJU400" s="11"/>
      <c r="AJV400" s="11"/>
      <c r="AJW400" s="11"/>
      <c r="AJX400" s="11"/>
      <c r="AJY400" s="11"/>
      <c r="AJZ400" s="11"/>
      <c r="AKA400" s="11"/>
      <c r="AKB400" s="11"/>
      <c r="AKC400" s="11"/>
      <c r="AKD400" s="11"/>
      <c r="AKE400" s="11"/>
      <c r="AKF400" s="11"/>
      <c r="AKG400" s="11"/>
      <c r="AKH400" s="11"/>
      <c r="AKI400" s="11"/>
      <c r="AKJ400" s="11"/>
      <c r="AKK400" s="11"/>
      <c r="AKL400" s="11"/>
      <c r="AKM400" s="11"/>
      <c r="AKN400" s="11"/>
      <c r="AKO400" s="11"/>
      <c r="AKP400" s="11"/>
      <c r="AKQ400" s="11"/>
      <c r="AKR400" s="11"/>
      <c r="AKS400" s="11"/>
      <c r="AKT400" s="11"/>
      <c r="AKU400" s="11"/>
      <c r="AKV400" s="11"/>
      <c r="AKW400" s="11"/>
      <c r="AKX400" s="11"/>
      <c r="AKY400" s="11"/>
      <c r="AKZ400" s="11"/>
      <c r="ALA400" s="11"/>
      <c r="ALB400" s="11"/>
      <c r="ALC400" s="11"/>
      <c r="ALD400" s="11"/>
      <c r="ALE400" s="11"/>
      <c r="ALF400" s="11"/>
      <c r="ALG400" s="11"/>
      <c r="ALH400" s="11"/>
      <c r="ALI400" s="11"/>
      <c r="ALJ400" s="11"/>
      <c r="ALK400" s="11"/>
      <c r="ALL400" s="11"/>
      <c r="ALM400" s="11"/>
      <c r="ALN400" s="11"/>
      <c r="ALO400" s="11"/>
      <c r="ALP400" s="11"/>
      <c r="ALQ400" s="11"/>
      <c r="ALR400" s="11"/>
      <c r="ALS400" s="11"/>
      <c r="ALT400" s="11"/>
      <c r="ALU400" s="11"/>
      <c r="ALV400" s="11"/>
      <c r="ALW400" s="11"/>
      <c r="ALX400" s="11"/>
      <c r="ALY400" s="11"/>
      <c r="ALZ400" s="11"/>
      <c r="AMA400" s="11"/>
    </row>
    <row r="401" spans="1:1015" ht="12.75" customHeight="1">
      <c r="A401" s="8" t="s">
        <v>227</v>
      </c>
      <c r="B401" s="8" t="s">
        <v>227</v>
      </c>
      <c r="C401" s="9" t="s">
        <v>210</v>
      </c>
      <c r="D401" s="9" t="s">
        <v>38</v>
      </c>
      <c r="E401" s="9" t="s">
        <v>16</v>
      </c>
      <c r="F401" s="8" t="s">
        <v>17</v>
      </c>
      <c r="G401" s="8" t="s">
        <v>211</v>
      </c>
      <c r="H401" s="10">
        <v>150</v>
      </c>
      <c r="I401" s="10">
        <v>140.91999999999999</v>
      </c>
      <c r="J401" s="10">
        <v>200</v>
      </c>
      <c r="K401" s="10">
        <v>9.9</v>
      </c>
      <c r="L401" s="7">
        <v>200</v>
      </c>
      <c r="M401" s="10">
        <f>L401</f>
        <v>200</v>
      </c>
      <c r="N401" s="10">
        <f>M401</f>
        <v>200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</row>
    <row r="402" spans="1:1015" ht="12.75" customHeight="1">
      <c r="A402" s="8" t="s">
        <v>227</v>
      </c>
      <c r="B402" s="8" t="s">
        <v>227</v>
      </c>
      <c r="C402" s="9" t="s">
        <v>179</v>
      </c>
      <c r="D402" s="8"/>
      <c r="E402" s="9" t="s">
        <v>16</v>
      </c>
      <c r="F402" s="8" t="s">
        <v>17</v>
      </c>
      <c r="G402" s="8" t="s">
        <v>180</v>
      </c>
      <c r="H402" s="10">
        <v>2945.25</v>
      </c>
      <c r="I402" s="10">
        <v>2974.95</v>
      </c>
      <c r="J402" s="10">
        <v>3105</v>
      </c>
      <c r="K402" s="10">
        <v>2578.29</v>
      </c>
      <c r="L402" s="7">
        <v>6022</v>
      </c>
      <c r="M402" s="6">
        <v>6080</v>
      </c>
      <c r="N402" s="6">
        <v>5994</v>
      </c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</row>
    <row r="403" spans="1:1015" ht="12.75" customHeight="1">
      <c r="A403" s="8" t="s">
        <v>227</v>
      </c>
      <c r="B403" s="8" t="s">
        <v>227</v>
      </c>
      <c r="C403" s="9" t="s">
        <v>276</v>
      </c>
      <c r="D403" s="9" t="s">
        <v>36</v>
      </c>
      <c r="E403" s="9" t="s">
        <v>16</v>
      </c>
      <c r="F403" s="8" t="s">
        <v>17</v>
      </c>
      <c r="G403" s="8" t="s">
        <v>471</v>
      </c>
      <c r="H403" s="10">
        <v>209.96</v>
      </c>
      <c r="I403" s="10">
        <v>209.96</v>
      </c>
      <c r="J403" s="10">
        <v>210</v>
      </c>
      <c r="K403" s="10">
        <v>209.96</v>
      </c>
      <c r="L403" s="7">
        <v>210</v>
      </c>
      <c r="M403" s="10">
        <f>L403</f>
        <v>210</v>
      </c>
      <c r="N403" s="10">
        <f>M403</f>
        <v>210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</row>
    <row r="404" spans="1:1015" ht="12.75" customHeight="1">
      <c r="A404" s="8" t="s">
        <v>227</v>
      </c>
      <c r="B404" s="8" t="s">
        <v>227</v>
      </c>
      <c r="C404" s="9" t="s">
        <v>276</v>
      </c>
      <c r="D404" s="9" t="s">
        <v>38</v>
      </c>
      <c r="E404" s="9" t="s">
        <v>16</v>
      </c>
      <c r="F404" s="8" t="s">
        <v>17</v>
      </c>
      <c r="G404" s="8" t="s">
        <v>472</v>
      </c>
      <c r="H404" s="10">
        <v>37.79</v>
      </c>
      <c r="I404" s="10">
        <v>37.79</v>
      </c>
      <c r="J404" s="10">
        <v>40</v>
      </c>
      <c r="K404" s="10">
        <v>86.08</v>
      </c>
      <c r="L404" s="7">
        <v>90</v>
      </c>
      <c r="M404" s="10">
        <f>L404</f>
        <v>90</v>
      </c>
      <c r="N404" s="10">
        <f>M404</f>
        <v>90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  <c r="ABM404" s="11"/>
      <c r="ABN404" s="11"/>
      <c r="ABO404" s="11"/>
      <c r="ABP404" s="11"/>
      <c r="ABQ404" s="11"/>
      <c r="ABR404" s="11"/>
      <c r="ABS404" s="11"/>
      <c r="ABT404" s="11"/>
      <c r="ABU404" s="11"/>
      <c r="ABV404" s="11"/>
      <c r="ABW404" s="11"/>
      <c r="ABX404" s="11"/>
      <c r="ABY404" s="11"/>
      <c r="ABZ404" s="11"/>
      <c r="ACA404" s="11"/>
      <c r="ACB404" s="11"/>
      <c r="ACC404" s="11"/>
      <c r="ACD404" s="11"/>
      <c r="ACE404" s="11"/>
      <c r="ACF404" s="11"/>
      <c r="ACG404" s="11"/>
      <c r="ACH404" s="11"/>
      <c r="ACI404" s="11"/>
      <c r="ACJ404" s="11"/>
      <c r="ACK404" s="11"/>
      <c r="ACL404" s="11"/>
      <c r="ACM404" s="11"/>
      <c r="ACN404" s="11"/>
      <c r="ACO404" s="11"/>
      <c r="ACP404" s="11"/>
      <c r="ACQ404" s="11"/>
      <c r="ACR404" s="11"/>
      <c r="ACS404" s="11"/>
      <c r="ACT404" s="11"/>
      <c r="ACU404" s="11"/>
      <c r="ACV404" s="11"/>
      <c r="ACW404" s="11"/>
      <c r="ACX404" s="11"/>
      <c r="ACY404" s="11"/>
      <c r="ACZ404" s="11"/>
      <c r="ADA404" s="11"/>
      <c r="ADB404" s="11"/>
      <c r="ADC404" s="11"/>
      <c r="ADD404" s="11"/>
      <c r="ADE404" s="11"/>
      <c r="ADF404" s="11"/>
      <c r="ADG404" s="11"/>
      <c r="ADH404" s="11"/>
      <c r="ADI404" s="11"/>
      <c r="ADJ404" s="11"/>
      <c r="ADK404" s="11"/>
      <c r="ADL404" s="11"/>
      <c r="ADM404" s="11"/>
      <c r="ADN404" s="11"/>
      <c r="ADO404" s="11"/>
      <c r="ADP404" s="11"/>
      <c r="ADQ404" s="11"/>
      <c r="ADR404" s="11"/>
      <c r="ADS404" s="11"/>
      <c r="ADT404" s="11"/>
      <c r="ADU404" s="11"/>
      <c r="ADV404" s="11"/>
      <c r="ADW404" s="11"/>
      <c r="ADX404" s="11"/>
      <c r="ADY404" s="11"/>
      <c r="ADZ404" s="11"/>
      <c r="AEA404" s="11"/>
      <c r="AEB404" s="11"/>
      <c r="AEC404" s="11"/>
      <c r="AED404" s="11"/>
      <c r="AEE404" s="11"/>
      <c r="AEF404" s="11"/>
      <c r="AEG404" s="11"/>
      <c r="AEH404" s="11"/>
      <c r="AEI404" s="11"/>
      <c r="AEJ404" s="11"/>
      <c r="AEK404" s="11"/>
      <c r="AEL404" s="11"/>
      <c r="AEM404" s="11"/>
      <c r="AEN404" s="11"/>
      <c r="AEO404" s="11"/>
      <c r="AEP404" s="11"/>
      <c r="AEQ404" s="11"/>
      <c r="AER404" s="11"/>
      <c r="AES404" s="11"/>
      <c r="AET404" s="11"/>
      <c r="AEU404" s="11"/>
      <c r="AEV404" s="11"/>
      <c r="AEW404" s="11"/>
      <c r="AEX404" s="11"/>
      <c r="AEY404" s="11"/>
      <c r="AEZ404" s="11"/>
      <c r="AFA404" s="11"/>
      <c r="AFB404" s="11"/>
      <c r="AFC404" s="11"/>
      <c r="AFD404" s="11"/>
      <c r="AFE404" s="11"/>
      <c r="AFF404" s="11"/>
      <c r="AFG404" s="11"/>
      <c r="AFH404" s="11"/>
      <c r="AFI404" s="11"/>
      <c r="AFJ404" s="11"/>
      <c r="AFK404" s="11"/>
      <c r="AFL404" s="11"/>
      <c r="AFM404" s="11"/>
      <c r="AFN404" s="11"/>
      <c r="AFO404" s="11"/>
      <c r="AFP404" s="11"/>
      <c r="AFQ404" s="11"/>
      <c r="AFR404" s="11"/>
      <c r="AFS404" s="11"/>
      <c r="AFT404" s="11"/>
      <c r="AFU404" s="11"/>
      <c r="AFV404" s="11"/>
      <c r="AFW404" s="11"/>
      <c r="AFX404" s="11"/>
      <c r="AFY404" s="11"/>
      <c r="AFZ404" s="11"/>
      <c r="AGA404" s="11"/>
      <c r="AGB404" s="11"/>
      <c r="AGC404" s="11"/>
      <c r="AGD404" s="11"/>
      <c r="AGE404" s="11"/>
      <c r="AGF404" s="11"/>
      <c r="AGG404" s="11"/>
      <c r="AGH404" s="11"/>
      <c r="AGI404" s="11"/>
      <c r="AGJ404" s="11"/>
      <c r="AGK404" s="11"/>
      <c r="AGL404" s="11"/>
      <c r="AGM404" s="11"/>
      <c r="AGN404" s="11"/>
      <c r="AGO404" s="11"/>
      <c r="AGP404" s="11"/>
      <c r="AGQ404" s="11"/>
      <c r="AGR404" s="11"/>
      <c r="AGS404" s="11"/>
      <c r="AGT404" s="11"/>
      <c r="AGU404" s="11"/>
      <c r="AGV404" s="11"/>
      <c r="AGW404" s="11"/>
      <c r="AGX404" s="11"/>
      <c r="AGY404" s="11"/>
      <c r="AGZ404" s="11"/>
      <c r="AHA404" s="11"/>
      <c r="AHB404" s="11"/>
      <c r="AHC404" s="11"/>
      <c r="AHD404" s="11"/>
      <c r="AHE404" s="11"/>
      <c r="AHF404" s="11"/>
      <c r="AHG404" s="11"/>
      <c r="AHH404" s="11"/>
      <c r="AHI404" s="11"/>
      <c r="AHJ404" s="11"/>
      <c r="AHK404" s="11"/>
      <c r="AHL404" s="11"/>
      <c r="AHM404" s="11"/>
      <c r="AHN404" s="11"/>
      <c r="AHO404" s="11"/>
      <c r="AHP404" s="11"/>
      <c r="AHQ404" s="11"/>
      <c r="AHR404" s="11"/>
      <c r="AHS404" s="11"/>
      <c r="AHT404" s="11"/>
      <c r="AHU404" s="11"/>
      <c r="AHV404" s="11"/>
      <c r="AHW404" s="11"/>
      <c r="AHX404" s="11"/>
      <c r="AHY404" s="11"/>
      <c r="AHZ404" s="11"/>
      <c r="AIA404" s="11"/>
      <c r="AIB404" s="11"/>
      <c r="AIC404" s="11"/>
      <c r="AID404" s="11"/>
      <c r="AIE404" s="11"/>
      <c r="AIF404" s="11"/>
      <c r="AIG404" s="11"/>
      <c r="AIH404" s="11"/>
      <c r="AII404" s="11"/>
      <c r="AIJ404" s="11"/>
      <c r="AIK404" s="11"/>
      <c r="AIL404" s="11"/>
      <c r="AIM404" s="11"/>
      <c r="AIN404" s="11"/>
      <c r="AIO404" s="11"/>
      <c r="AIP404" s="11"/>
      <c r="AIQ404" s="11"/>
      <c r="AIR404" s="11"/>
      <c r="AIS404" s="11"/>
      <c r="AIT404" s="11"/>
      <c r="AIU404" s="11"/>
      <c r="AIV404" s="11"/>
      <c r="AIW404" s="11"/>
      <c r="AIX404" s="11"/>
      <c r="AIY404" s="11"/>
      <c r="AIZ404" s="11"/>
      <c r="AJA404" s="11"/>
      <c r="AJB404" s="11"/>
      <c r="AJC404" s="11"/>
      <c r="AJD404" s="11"/>
      <c r="AJE404" s="11"/>
      <c r="AJF404" s="11"/>
      <c r="AJG404" s="11"/>
      <c r="AJH404" s="11"/>
      <c r="AJI404" s="11"/>
      <c r="AJJ404" s="11"/>
      <c r="AJK404" s="11"/>
      <c r="AJL404" s="11"/>
      <c r="AJM404" s="11"/>
      <c r="AJN404" s="11"/>
      <c r="AJO404" s="11"/>
      <c r="AJP404" s="11"/>
      <c r="AJQ404" s="11"/>
      <c r="AJR404" s="11"/>
      <c r="AJS404" s="11"/>
      <c r="AJT404" s="11"/>
      <c r="AJU404" s="11"/>
      <c r="AJV404" s="11"/>
      <c r="AJW404" s="11"/>
      <c r="AJX404" s="11"/>
      <c r="AJY404" s="11"/>
      <c r="AJZ404" s="11"/>
      <c r="AKA404" s="11"/>
      <c r="AKB404" s="11"/>
      <c r="AKC404" s="11"/>
      <c r="AKD404" s="11"/>
      <c r="AKE404" s="11"/>
      <c r="AKF404" s="11"/>
      <c r="AKG404" s="11"/>
      <c r="AKH404" s="11"/>
      <c r="AKI404" s="11"/>
      <c r="AKJ404" s="11"/>
      <c r="AKK404" s="11"/>
      <c r="AKL404" s="11"/>
      <c r="AKM404" s="11"/>
      <c r="AKN404" s="11"/>
      <c r="AKO404" s="11"/>
      <c r="AKP404" s="11"/>
      <c r="AKQ404" s="11"/>
      <c r="AKR404" s="11"/>
      <c r="AKS404" s="11"/>
      <c r="AKT404" s="11"/>
      <c r="AKU404" s="11"/>
      <c r="AKV404" s="11"/>
      <c r="AKW404" s="11"/>
      <c r="AKX404" s="11"/>
      <c r="AKY404" s="11"/>
      <c r="AKZ404" s="11"/>
      <c r="ALA404" s="11"/>
      <c r="ALB404" s="11"/>
      <c r="ALC404" s="11"/>
      <c r="ALD404" s="11"/>
      <c r="ALE404" s="11"/>
      <c r="ALF404" s="11"/>
      <c r="ALG404" s="11"/>
      <c r="ALH404" s="11"/>
      <c r="ALI404" s="11"/>
      <c r="ALJ404" s="11"/>
      <c r="ALK404" s="11"/>
      <c r="ALL404" s="11"/>
      <c r="ALM404" s="11"/>
      <c r="ALN404" s="11"/>
      <c r="ALO404" s="11"/>
      <c r="ALP404" s="11"/>
      <c r="ALQ404" s="11"/>
      <c r="ALR404" s="11"/>
      <c r="ALS404" s="11"/>
      <c r="ALT404" s="11"/>
      <c r="ALU404" s="11"/>
      <c r="ALV404" s="11"/>
      <c r="ALW404" s="11"/>
      <c r="ALX404" s="11"/>
      <c r="ALY404" s="11"/>
      <c r="ALZ404" s="11"/>
      <c r="AMA404" s="11"/>
    </row>
    <row r="405" spans="1:1015" ht="12.75" customHeight="1">
      <c r="A405" s="8" t="s">
        <v>227</v>
      </c>
      <c r="B405" s="8" t="s">
        <v>227</v>
      </c>
      <c r="C405" s="9" t="s">
        <v>202</v>
      </c>
      <c r="D405" s="8"/>
      <c r="E405" s="9" t="s">
        <v>16</v>
      </c>
      <c r="F405" s="8" t="s">
        <v>17</v>
      </c>
      <c r="G405" s="8" t="s">
        <v>203</v>
      </c>
      <c r="H405" s="10">
        <v>628.86</v>
      </c>
      <c r="I405" s="10">
        <v>660.96</v>
      </c>
      <c r="J405" s="10">
        <v>810</v>
      </c>
      <c r="K405" s="10">
        <v>680.84</v>
      </c>
      <c r="L405" s="7">
        <v>810</v>
      </c>
      <c r="M405" s="6">
        <v>851</v>
      </c>
      <c r="N405" s="6">
        <v>894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</row>
    <row r="406" spans="1:1015" ht="12.75" customHeight="1">
      <c r="A406" s="8" t="s">
        <v>227</v>
      </c>
      <c r="B406" s="8" t="s">
        <v>227</v>
      </c>
      <c r="C406" s="9" t="s">
        <v>214</v>
      </c>
      <c r="D406" s="8"/>
      <c r="E406" s="9" t="s">
        <v>16</v>
      </c>
      <c r="F406" s="8" t="s">
        <v>17</v>
      </c>
      <c r="G406" s="8" t="s">
        <v>215</v>
      </c>
      <c r="H406" s="10">
        <v>411.3</v>
      </c>
      <c r="I406" s="10">
        <v>1128.7</v>
      </c>
      <c r="J406" s="10">
        <v>300</v>
      </c>
      <c r="K406" s="10">
        <v>670</v>
      </c>
      <c r="L406" s="7">
        <v>300</v>
      </c>
      <c r="M406" s="10">
        <f>L406</f>
        <v>300</v>
      </c>
      <c r="N406" s="10">
        <f>M406</f>
        <v>300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  <c r="AKS406" s="11"/>
      <c r="AKT406" s="11"/>
      <c r="AKU406" s="11"/>
      <c r="AKV406" s="11"/>
      <c r="AKW406" s="11"/>
      <c r="AKX406" s="11"/>
      <c r="AKY406" s="11"/>
      <c r="AKZ406" s="11"/>
      <c r="ALA406" s="11"/>
      <c r="ALB406" s="11"/>
      <c r="ALC406" s="11"/>
      <c r="ALD406" s="11"/>
      <c r="ALE406" s="11"/>
      <c r="ALF406" s="11"/>
      <c r="ALG406" s="11"/>
      <c r="ALH406" s="11"/>
      <c r="ALI406" s="11"/>
      <c r="ALJ406" s="11"/>
      <c r="ALK406" s="11"/>
      <c r="ALL406" s="11"/>
      <c r="ALM406" s="11"/>
      <c r="ALN406" s="11"/>
      <c r="ALO406" s="11"/>
      <c r="ALP406" s="11"/>
      <c r="ALQ406" s="11"/>
      <c r="ALR406" s="11"/>
      <c r="ALS406" s="11"/>
      <c r="ALT406" s="11"/>
      <c r="ALU406" s="11"/>
      <c r="ALV406" s="11"/>
      <c r="ALW406" s="11"/>
      <c r="ALX406" s="11"/>
      <c r="ALY406" s="11"/>
      <c r="ALZ406" s="11"/>
      <c r="AMA406" s="11"/>
    </row>
    <row r="407" spans="1:1015" ht="12.75" customHeight="1">
      <c r="A407" s="8" t="s">
        <v>227</v>
      </c>
      <c r="B407" s="8" t="s">
        <v>227</v>
      </c>
      <c r="C407" s="9" t="s">
        <v>220</v>
      </c>
      <c r="D407" s="8"/>
      <c r="E407" s="9" t="s">
        <v>16</v>
      </c>
      <c r="F407" s="8" t="s">
        <v>17</v>
      </c>
      <c r="G407" s="8" t="s">
        <v>221</v>
      </c>
      <c r="H407" s="10">
        <v>64.150000000000006</v>
      </c>
      <c r="I407" s="10">
        <v>64.150000000000006</v>
      </c>
      <c r="J407" s="10">
        <v>0</v>
      </c>
      <c r="K407" s="10">
        <v>604.67999999999995</v>
      </c>
      <c r="L407" s="7">
        <v>0</v>
      </c>
      <c r="M407" s="10">
        <v>0</v>
      </c>
      <c r="N407" s="10">
        <v>0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  <c r="AKS407" s="11"/>
      <c r="AKT407" s="11"/>
      <c r="AKU407" s="11"/>
      <c r="AKV407" s="11"/>
      <c r="AKW407" s="11"/>
      <c r="AKX407" s="11"/>
      <c r="AKY407" s="11"/>
      <c r="AKZ407" s="11"/>
      <c r="ALA407" s="11"/>
      <c r="ALB407" s="11"/>
      <c r="ALC407" s="11"/>
      <c r="ALD407" s="11"/>
      <c r="ALE407" s="11"/>
      <c r="ALF407" s="11"/>
      <c r="ALG407" s="11"/>
      <c r="ALH407" s="11"/>
      <c r="ALI407" s="11"/>
      <c r="ALJ407" s="11"/>
      <c r="ALK407" s="11"/>
      <c r="ALL407" s="11"/>
      <c r="ALM407" s="11"/>
      <c r="ALN407" s="11"/>
      <c r="ALO407" s="11"/>
      <c r="ALP407" s="11"/>
      <c r="ALQ407" s="11"/>
      <c r="ALR407" s="11"/>
      <c r="ALS407" s="11"/>
      <c r="ALT407" s="11"/>
      <c r="ALU407" s="11"/>
      <c r="ALV407" s="11"/>
      <c r="ALW407" s="11"/>
      <c r="ALX407" s="11"/>
      <c r="ALY407" s="11"/>
      <c r="ALZ407" s="11"/>
      <c r="AMA407" s="11"/>
    </row>
    <row r="408" spans="1:1015" ht="12.75" customHeight="1">
      <c r="A408" s="8" t="s">
        <v>227</v>
      </c>
      <c r="B408" s="8" t="s">
        <v>227</v>
      </c>
      <c r="C408" s="9" t="s">
        <v>186</v>
      </c>
      <c r="D408" s="8"/>
      <c r="E408" s="9" t="s">
        <v>16</v>
      </c>
      <c r="F408" s="8" t="s">
        <v>99</v>
      </c>
      <c r="G408" s="8" t="s">
        <v>473</v>
      </c>
      <c r="H408" s="10">
        <v>0</v>
      </c>
      <c r="I408" s="10">
        <v>0</v>
      </c>
      <c r="J408" s="10">
        <v>0</v>
      </c>
      <c r="K408" s="10">
        <v>2262</v>
      </c>
      <c r="L408" s="7">
        <v>0</v>
      </c>
      <c r="M408" s="10">
        <v>0</v>
      </c>
      <c r="N408" s="10">
        <v>0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  <c r="AKS408" s="11"/>
      <c r="AKT408" s="11"/>
      <c r="AKU408" s="11"/>
      <c r="AKV408" s="11"/>
      <c r="AKW408" s="11"/>
      <c r="AKX408" s="11"/>
      <c r="AKY408" s="11"/>
      <c r="AKZ408" s="11"/>
      <c r="ALA408" s="11"/>
      <c r="ALB408" s="11"/>
      <c r="ALC408" s="11"/>
      <c r="ALD408" s="11"/>
      <c r="ALE408" s="11"/>
      <c r="ALF408" s="11"/>
      <c r="ALG408" s="11"/>
      <c r="ALH408" s="11"/>
      <c r="ALI408" s="11"/>
      <c r="ALJ408" s="11"/>
      <c r="ALK408" s="11"/>
      <c r="ALL408" s="11"/>
      <c r="ALM408" s="11"/>
      <c r="ALN408" s="11"/>
      <c r="ALO408" s="11"/>
      <c r="ALP408" s="11"/>
      <c r="ALQ408" s="11"/>
      <c r="ALR408" s="11"/>
      <c r="ALS408" s="11"/>
      <c r="ALT408" s="11"/>
      <c r="ALU408" s="11"/>
      <c r="ALV408" s="11"/>
      <c r="ALW408" s="11"/>
      <c r="ALX408" s="11"/>
      <c r="ALY408" s="11"/>
      <c r="ALZ408" s="11"/>
      <c r="AMA408" s="11"/>
    </row>
    <row r="409" spans="1:1015" ht="12.75" customHeight="1">
      <c r="A409" s="8" t="s">
        <v>227</v>
      </c>
      <c r="B409" s="8" t="s">
        <v>227</v>
      </c>
      <c r="C409" s="9" t="s">
        <v>474</v>
      </c>
      <c r="D409" s="8"/>
      <c r="E409" s="9" t="s">
        <v>16</v>
      </c>
      <c r="F409" s="8" t="s">
        <v>99</v>
      </c>
      <c r="G409" s="8" t="s">
        <v>475</v>
      </c>
      <c r="H409" s="10">
        <v>608.57000000000005</v>
      </c>
      <c r="I409" s="10">
        <v>0</v>
      </c>
      <c r="J409" s="10">
        <v>0</v>
      </c>
      <c r="K409" s="10">
        <v>0</v>
      </c>
      <c r="L409" s="7">
        <v>0</v>
      </c>
      <c r="M409" s="10">
        <v>0</v>
      </c>
      <c r="N409" s="10">
        <v>0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  <c r="ABM409" s="11"/>
      <c r="ABN409" s="11"/>
      <c r="ABO409" s="11"/>
      <c r="ABP409" s="11"/>
      <c r="ABQ409" s="11"/>
      <c r="ABR409" s="11"/>
      <c r="ABS409" s="11"/>
      <c r="ABT409" s="11"/>
      <c r="ABU409" s="11"/>
      <c r="ABV409" s="11"/>
      <c r="ABW409" s="11"/>
      <c r="ABX409" s="11"/>
      <c r="ABY409" s="11"/>
      <c r="ABZ409" s="11"/>
      <c r="ACA409" s="11"/>
      <c r="ACB409" s="11"/>
      <c r="ACC409" s="11"/>
      <c r="ACD409" s="11"/>
      <c r="ACE409" s="11"/>
      <c r="ACF409" s="11"/>
      <c r="ACG409" s="11"/>
      <c r="ACH409" s="11"/>
      <c r="ACI409" s="11"/>
      <c r="ACJ409" s="11"/>
      <c r="ACK409" s="11"/>
      <c r="ACL409" s="11"/>
      <c r="ACM409" s="11"/>
      <c r="ACN409" s="11"/>
      <c r="ACO409" s="11"/>
      <c r="ACP409" s="11"/>
      <c r="ACQ409" s="11"/>
      <c r="ACR409" s="11"/>
      <c r="ACS409" s="11"/>
      <c r="ACT409" s="11"/>
      <c r="ACU409" s="11"/>
      <c r="ACV409" s="11"/>
      <c r="ACW409" s="11"/>
      <c r="ACX409" s="11"/>
      <c r="ACY409" s="11"/>
      <c r="ACZ409" s="11"/>
      <c r="ADA409" s="11"/>
      <c r="ADB409" s="11"/>
      <c r="ADC409" s="11"/>
      <c r="ADD409" s="11"/>
      <c r="ADE409" s="11"/>
      <c r="ADF409" s="11"/>
      <c r="ADG409" s="11"/>
      <c r="ADH409" s="11"/>
      <c r="ADI409" s="11"/>
      <c r="ADJ409" s="11"/>
      <c r="ADK409" s="11"/>
      <c r="ADL409" s="11"/>
      <c r="ADM409" s="11"/>
      <c r="ADN409" s="11"/>
      <c r="ADO409" s="11"/>
      <c r="ADP409" s="11"/>
      <c r="ADQ409" s="11"/>
      <c r="ADR409" s="11"/>
      <c r="ADS409" s="11"/>
      <c r="ADT409" s="11"/>
      <c r="ADU409" s="11"/>
      <c r="ADV409" s="11"/>
      <c r="ADW409" s="11"/>
      <c r="ADX409" s="11"/>
      <c r="ADY409" s="11"/>
      <c r="ADZ409" s="11"/>
      <c r="AEA409" s="11"/>
      <c r="AEB409" s="11"/>
      <c r="AEC409" s="11"/>
      <c r="AED409" s="11"/>
      <c r="AEE409" s="11"/>
      <c r="AEF409" s="11"/>
      <c r="AEG409" s="11"/>
      <c r="AEH409" s="11"/>
      <c r="AEI409" s="11"/>
      <c r="AEJ409" s="11"/>
      <c r="AEK409" s="11"/>
      <c r="AEL409" s="11"/>
      <c r="AEM409" s="11"/>
      <c r="AEN409" s="11"/>
      <c r="AEO409" s="11"/>
      <c r="AEP409" s="11"/>
      <c r="AEQ409" s="11"/>
      <c r="AER409" s="11"/>
      <c r="AES409" s="11"/>
      <c r="AET409" s="11"/>
      <c r="AEU409" s="11"/>
      <c r="AEV409" s="11"/>
      <c r="AEW409" s="11"/>
      <c r="AEX409" s="11"/>
      <c r="AEY409" s="11"/>
      <c r="AEZ409" s="11"/>
      <c r="AFA409" s="11"/>
      <c r="AFB409" s="11"/>
      <c r="AFC409" s="11"/>
      <c r="AFD409" s="11"/>
      <c r="AFE409" s="11"/>
      <c r="AFF409" s="11"/>
      <c r="AFG409" s="11"/>
      <c r="AFH409" s="11"/>
      <c r="AFI409" s="11"/>
      <c r="AFJ409" s="11"/>
      <c r="AFK409" s="11"/>
      <c r="AFL409" s="11"/>
      <c r="AFM409" s="11"/>
      <c r="AFN409" s="11"/>
      <c r="AFO409" s="11"/>
      <c r="AFP409" s="11"/>
      <c r="AFQ409" s="11"/>
      <c r="AFR409" s="11"/>
      <c r="AFS409" s="11"/>
      <c r="AFT409" s="11"/>
      <c r="AFU409" s="11"/>
      <c r="AFV409" s="11"/>
      <c r="AFW409" s="11"/>
      <c r="AFX409" s="11"/>
      <c r="AFY409" s="11"/>
      <c r="AFZ409" s="11"/>
      <c r="AGA409" s="11"/>
      <c r="AGB409" s="11"/>
      <c r="AGC409" s="11"/>
      <c r="AGD409" s="11"/>
      <c r="AGE409" s="11"/>
      <c r="AGF409" s="11"/>
      <c r="AGG409" s="11"/>
      <c r="AGH409" s="11"/>
      <c r="AGI409" s="11"/>
      <c r="AGJ409" s="11"/>
      <c r="AGK409" s="11"/>
      <c r="AGL409" s="11"/>
      <c r="AGM409" s="11"/>
      <c r="AGN409" s="11"/>
      <c r="AGO409" s="11"/>
      <c r="AGP409" s="11"/>
      <c r="AGQ409" s="11"/>
      <c r="AGR409" s="11"/>
      <c r="AGS409" s="11"/>
      <c r="AGT409" s="11"/>
      <c r="AGU409" s="11"/>
      <c r="AGV409" s="11"/>
      <c r="AGW409" s="11"/>
      <c r="AGX409" s="11"/>
      <c r="AGY409" s="11"/>
      <c r="AGZ409" s="11"/>
      <c r="AHA409" s="11"/>
      <c r="AHB409" s="11"/>
      <c r="AHC409" s="11"/>
      <c r="AHD409" s="11"/>
      <c r="AHE409" s="11"/>
      <c r="AHF409" s="11"/>
      <c r="AHG409" s="11"/>
      <c r="AHH409" s="11"/>
      <c r="AHI409" s="11"/>
      <c r="AHJ409" s="11"/>
      <c r="AHK409" s="11"/>
      <c r="AHL409" s="11"/>
      <c r="AHM409" s="11"/>
      <c r="AHN409" s="11"/>
      <c r="AHO409" s="11"/>
      <c r="AHP409" s="11"/>
      <c r="AHQ409" s="11"/>
      <c r="AHR409" s="11"/>
      <c r="AHS409" s="11"/>
      <c r="AHT409" s="11"/>
      <c r="AHU409" s="11"/>
      <c r="AHV409" s="11"/>
      <c r="AHW409" s="11"/>
      <c r="AHX409" s="11"/>
      <c r="AHY409" s="11"/>
      <c r="AHZ409" s="11"/>
      <c r="AIA409" s="11"/>
      <c r="AIB409" s="11"/>
      <c r="AIC409" s="11"/>
      <c r="AID409" s="11"/>
      <c r="AIE409" s="11"/>
      <c r="AIF409" s="11"/>
      <c r="AIG409" s="11"/>
      <c r="AIH409" s="11"/>
      <c r="AII409" s="11"/>
      <c r="AIJ409" s="11"/>
      <c r="AIK409" s="11"/>
      <c r="AIL409" s="11"/>
      <c r="AIM409" s="11"/>
      <c r="AIN409" s="11"/>
      <c r="AIO409" s="11"/>
      <c r="AIP409" s="11"/>
      <c r="AIQ409" s="11"/>
      <c r="AIR409" s="11"/>
      <c r="AIS409" s="11"/>
      <c r="AIT409" s="11"/>
      <c r="AIU409" s="11"/>
      <c r="AIV409" s="11"/>
      <c r="AIW409" s="11"/>
      <c r="AIX409" s="11"/>
      <c r="AIY409" s="11"/>
      <c r="AIZ409" s="11"/>
      <c r="AJA409" s="11"/>
      <c r="AJB409" s="11"/>
      <c r="AJC409" s="11"/>
      <c r="AJD409" s="11"/>
      <c r="AJE409" s="11"/>
      <c r="AJF409" s="11"/>
      <c r="AJG409" s="11"/>
      <c r="AJH409" s="11"/>
      <c r="AJI409" s="11"/>
      <c r="AJJ409" s="11"/>
      <c r="AJK409" s="11"/>
      <c r="AJL409" s="11"/>
      <c r="AJM409" s="11"/>
      <c r="AJN409" s="11"/>
      <c r="AJO409" s="11"/>
      <c r="AJP409" s="11"/>
      <c r="AJQ409" s="11"/>
      <c r="AJR409" s="11"/>
      <c r="AJS409" s="11"/>
      <c r="AJT409" s="11"/>
      <c r="AJU409" s="11"/>
      <c r="AJV409" s="11"/>
      <c r="AJW409" s="11"/>
      <c r="AJX409" s="11"/>
      <c r="AJY409" s="11"/>
      <c r="AJZ409" s="11"/>
      <c r="AKA409" s="11"/>
      <c r="AKB409" s="11"/>
      <c r="AKC409" s="11"/>
      <c r="AKD409" s="11"/>
      <c r="AKE409" s="11"/>
      <c r="AKF409" s="11"/>
      <c r="AKG409" s="11"/>
      <c r="AKH409" s="11"/>
      <c r="AKI409" s="11"/>
      <c r="AKJ409" s="11"/>
      <c r="AKK409" s="11"/>
      <c r="AKL409" s="11"/>
      <c r="AKM409" s="11"/>
      <c r="AKN409" s="11"/>
      <c r="AKO409" s="11"/>
      <c r="AKP409" s="11"/>
      <c r="AKQ409" s="11"/>
      <c r="AKR409" s="11"/>
      <c r="AKS409" s="11"/>
      <c r="AKT409" s="11"/>
      <c r="AKU409" s="11"/>
      <c r="AKV409" s="11"/>
      <c r="AKW409" s="11"/>
      <c r="AKX409" s="11"/>
      <c r="AKY409" s="11"/>
      <c r="AKZ409" s="11"/>
      <c r="ALA409" s="11"/>
      <c r="ALB409" s="11"/>
      <c r="ALC409" s="11"/>
      <c r="ALD409" s="11"/>
      <c r="ALE409" s="11"/>
      <c r="ALF409" s="11"/>
      <c r="ALG409" s="11"/>
      <c r="ALH409" s="11"/>
      <c r="ALI409" s="11"/>
      <c r="ALJ409" s="11"/>
      <c r="ALK409" s="11"/>
      <c r="ALL409" s="11"/>
      <c r="ALM409" s="11"/>
      <c r="ALN409" s="11"/>
      <c r="ALO409" s="11"/>
      <c r="ALP409" s="11"/>
      <c r="ALQ409" s="11"/>
      <c r="ALR409" s="11"/>
      <c r="ALS409" s="11"/>
      <c r="ALT409" s="11"/>
      <c r="ALU409" s="11"/>
      <c r="ALV409" s="11"/>
      <c r="ALW409" s="11"/>
      <c r="ALX409" s="11"/>
      <c r="ALY409" s="11"/>
      <c r="ALZ409" s="11"/>
      <c r="AMA409" s="11"/>
    </row>
    <row r="410" spans="1:1015" s="11" customFormat="1" ht="12.75" customHeight="1">
      <c r="A410" s="8" t="s">
        <v>227</v>
      </c>
      <c r="B410" s="8" t="s">
        <v>227</v>
      </c>
      <c r="C410" s="9" t="s">
        <v>191</v>
      </c>
      <c r="D410" s="8"/>
      <c r="E410" s="9" t="s">
        <v>16</v>
      </c>
      <c r="F410" s="8" t="s">
        <v>99</v>
      </c>
      <c r="G410" s="8" t="s">
        <v>192</v>
      </c>
      <c r="H410" s="10">
        <v>0</v>
      </c>
      <c r="I410" s="10">
        <v>0</v>
      </c>
      <c r="J410" s="10">
        <v>2000</v>
      </c>
      <c r="K410" s="10">
        <v>0</v>
      </c>
      <c r="L410" s="7">
        <v>2000</v>
      </c>
      <c r="M410" s="10">
        <v>0</v>
      </c>
      <c r="N410" s="10">
        <v>0</v>
      </c>
    </row>
    <row r="411" spans="1:1015" ht="12.75" customHeight="1">
      <c r="A411" s="8" t="s">
        <v>227</v>
      </c>
      <c r="B411" s="8" t="s">
        <v>227</v>
      </c>
      <c r="C411" s="9" t="s">
        <v>447</v>
      </c>
      <c r="D411" s="8"/>
      <c r="E411" s="9" t="s">
        <v>16</v>
      </c>
      <c r="F411" s="8" t="s">
        <v>99</v>
      </c>
      <c r="G411" s="8" t="s">
        <v>476</v>
      </c>
      <c r="H411" s="10">
        <v>0</v>
      </c>
      <c r="I411" s="10">
        <v>0</v>
      </c>
      <c r="J411" s="10">
        <v>2000</v>
      </c>
      <c r="K411" s="10">
        <v>698.08</v>
      </c>
      <c r="L411" s="7">
        <v>1000</v>
      </c>
      <c r="M411" s="10">
        <f>L411</f>
        <v>1000</v>
      </c>
      <c r="N411" s="10">
        <f>M411</f>
        <v>1000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</row>
    <row r="412" spans="1:1015" s="11" customFormat="1" ht="12.75" customHeight="1">
      <c r="A412" s="8" t="s">
        <v>227</v>
      </c>
      <c r="B412" s="8" t="s">
        <v>227</v>
      </c>
      <c r="C412" s="9" t="s">
        <v>283</v>
      </c>
      <c r="D412" s="8"/>
      <c r="E412" s="9" t="s">
        <v>16</v>
      </c>
      <c r="F412" s="8" t="s">
        <v>99</v>
      </c>
      <c r="G412" s="8" t="s">
        <v>477</v>
      </c>
      <c r="H412" s="10">
        <v>4358.99</v>
      </c>
      <c r="I412" s="10">
        <v>6904.84</v>
      </c>
      <c r="J412" s="10">
        <v>2600</v>
      </c>
      <c r="K412" s="10">
        <v>2533.21</v>
      </c>
      <c r="L412" s="7">
        <f>10000-8192</f>
        <v>1808</v>
      </c>
      <c r="M412" s="10">
        <v>18000</v>
      </c>
      <c r="N412" s="10">
        <f>M412</f>
        <v>18000</v>
      </c>
    </row>
    <row r="413" spans="1:1015" ht="12.75" customHeight="1">
      <c r="A413" s="8" t="s">
        <v>227</v>
      </c>
      <c r="B413" s="8" t="s">
        <v>227</v>
      </c>
      <c r="C413" s="9" t="s">
        <v>448</v>
      </c>
      <c r="D413" s="8"/>
      <c r="E413" s="9" t="s">
        <v>16</v>
      </c>
      <c r="F413" s="8" t="s">
        <v>99</v>
      </c>
      <c r="G413" s="8" t="s">
        <v>478</v>
      </c>
      <c r="H413" s="10">
        <v>0</v>
      </c>
      <c r="I413" s="10">
        <v>178.68</v>
      </c>
      <c r="J413" s="10">
        <v>0</v>
      </c>
      <c r="K413" s="10">
        <v>0</v>
      </c>
      <c r="L413" s="7">
        <v>5000</v>
      </c>
      <c r="M413" s="10">
        <f>L413</f>
        <v>5000</v>
      </c>
      <c r="N413" s="10">
        <f>M413</f>
        <v>5000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  <c r="ABM413" s="11"/>
      <c r="ABN413" s="11"/>
      <c r="ABO413" s="11"/>
      <c r="ABP413" s="11"/>
      <c r="ABQ413" s="11"/>
      <c r="ABR413" s="11"/>
      <c r="ABS413" s="11"/>
      <c r="ABT413" s="11"/>
      <c r="ABU413" s="11"/>
      <c r="ABV413" s="11"/>
      <c r="ABW413" s="11"/>
      <c r="ABX413" s="11"/>
      <c r="ABY413" s="11"/>
      <c r="ABZ413" s="11"/>
      <c r="ACA413" s="11"/>
      <c r="ACB413" s="11"/>
      <c r="ACC413" s="11"/>
      <c r="ACD413" s="11"/>
      <c r="ACE413" s="11"/>
      <c r="ACF413" s="11"/>
      <c r="ACG413" s="11"/>
      <c r="ACH413" s="11"/>
      <c r="ACI413" s="11"/>
      <c r="ACJ413" s="11"/>
      <c r="ACK413" s="11"/>
      <c r="ACL413" s="11"/>
      <c r="ACM413" s="11"/>
      <c r="ACN413" s="11"/>
      <c r="ACO413" s="11"/>
      <c r="ACP413" s="11"/>
      <c r="ACQ413" s="11"/>
      <c r="ACR413" s="11"/>
      <c r="ACS413" s="11"/>
      <c r="ACT413" s="11"/>
      <c r="ACU413" s="11"/>
      <c r="ACV413" s="11"/>
      <c r="ACW413" s="11"/>
      <c r="ACX413" s="11"/>
      <c r="ACY413" s="11"/>
      <c r="ACZ413" s="11"/>
      <c r="ADA413" s="11"/>
      <c r="ADB413" s="11"/>
      <c r="ADC413" s="11"/>
      <c r="ADD413" s="11"/>
      <c r="ADE413" s="11"/>
      <c r="ADF413" s="11"/>
      <c r="ADG413" s="11"/>
      <c r="ADH413" s="11"/>
      <c r="ADI413" s="11"/>
      <c r="ADJ413" s="11"/>
      <c r="ADK413" s="11"/>
      <c r="ADL413" s="11"/>
      <c r="ADM413" s="11"/>
      <c r="ADN413" s="11"/>
      <c r="ADO413" s="11"/>
      <c r="ADP413" s="11"/>
      <c r="ADQ413" s="11"/>
      <c r="ADR413" s="11"/>
      <c r="ADS413" s="11"/>
      <c r="ADT413" s="11"/>
      <c r="ADU413" s="11"/>
      <c r="ADV413" s="11"/>
      <c r="ADW413" s="11"/>
      <c r="ADX413" s="11"/>
      <c r="ADY413" s="11"/>
      <c r="ADZ413" s="11"/>
      <c r="AEA413" s="11"/>
      <c r="AEB413" s="11"/>
      <c r="AEC413" s="11"/>
      <c r="AED413" s="11"/>
      <c r="AEE413" s="11"/>
      <c r="AEF413" s="11"/>
      <c r="AEG413" s="11"/>
      <c r="AEH413" s="11"/>
      <c r="AEI413" s="11"/>
      <c r="AEJ413" s="11"/>
      <c r="AEK413" s="11"/>
      <c r="AEL413" s="11"/>
      <c r="AEM413" s="11"/>
      <c r="AEN413" s="11"/>
      <c r="AEO413" s="11"/>
      <c r="AEP413" s="11"/>
      <c r="AEQ413" s="11"/>
      <c r="AER413" s="11"/>
      <c r="AES413" s="11"/>
      <c r="AET413" s="11"/>
      <c r="AEU413" s="11"/>
      <c r="AEV413" s="11"/>
      <c r="AEW413" s="11"/>
      <c r="AEX413" s="11"/>
      <c r="AEY413" s="11"/>
      <c r="AEZ413" s="11"/>
      <c r="AFA413" s="11"/>
      <c r="AFB413" s="11"/>
      <c r="AFC413" s="11"/>
      <c r="AFD413" s="11"/>
      <c r="AFE413" s="11"/>
      <c r="AFF413" s="11"/>
      <c r="AFG413" s="11"/>
      <c r="AFH413" s="11"/>
      <c r="AFI413" s="11"/>
      <c r="AFJ413" s="11"/>
      <c r="AFK413" s="11"/>
      <c r="AFL413" s="11"/>
      <c r="AFM413" s="11"/>
      <c r="AFN413" s="11"/>
      <c r="AFO413" s="11"/>
      <c r="AFP413" s="11"/>
      <c r="AFQ413" s="11"/>
      <c r="AFR413" s="11"/>
      <c r="AFS413" s="11"/>
      <c r="AFT413" s="11"/>
      <c r="AFU413" s="11"/>
      <c r="AFV413" s="11"/>
      <c r="AFW413" s="11"/>
      <c r="AFX413" s="11"/>
      <c r="AFY413" s="11"/>
      <c r="AFZ413" s="11"/>
      <c r="AGA413" s="11"/>
      <c r="AGB413" s="11"/>
      <c r="AGC413" s="11"/>
      <c r="AGD413" s="11"/>
      <c r="AGE413" s="11"/>
      <c r="AGF413" s="11"/>
      <c r="AGG413" s="11"/>
      <c r="AGH413" s="11"/>
      <c r="AGI413" s="11"/>
      <c r="AGJ413" s="11"/>
      <c r="AGK413" s="11"/>
      <c r="AGL413" s="11"/>
      <c r="AGM413" s="11"/>
      <c r="AGN413" s="11"/>
      <c r="AGO413" s="11"/>
      <c r="AGP413" s="11"/>
      <c r="AGQ413" s="11"/>
      <c r="AGR413" s="11"/>
      <c r="AGS413" s="11"/>
      <c r="AGT413" s="11"/>
      <c r="AGU413" s="11"/>
      <c r="AGV413" s="11"/>
      <c r="AGW413" s="11"/>
      <c r="AGX413" s="11"/>
      <c r="AGY413" s="11"/>
      <c r="AGZ413" s="11"/>
      <c r="AHA413" s="11"/>
      <c r="AHB413" s="11"/>
      <c r="AHC413" s="11"/>
      <c r="AHD413" s="11"/>
      <c r="AHE413" s="11"/>
      <c r="AHF413" s="11"/>
      <c r="AHG413" s="11"/>
      <c r="AHH413" s="11"/>
      <c r="AHI413" s="11"/>
      <c r="AHJ413" s="11"/>
      <c r="AHK413" s="11"/>
      <c r="AHL413" s="11"/>
      <c r="AHM413" s="11"/>
      <c r="AHN413" s="11"/>
      <c r="AHO413" s="11"/>
      <c r="AHP413" s="11"/>
      <c r="AHQ413" s="11"/>
      <c r="AHR413" s="11"/>
      <c r="AHS413" s="11"/>
      <c r="AHT413" s="11"/>
      <c r="AHU413" s="11"/>
      <c r="AHV413" s="11"/>
      <c r="AHW413" s="11"/>
      <c r="AHX413" s="11"/>
      <c r="AHY413" s="11"/>
      <c r="AHZ413" s="11"/>
      <c r="AIA413" s="11"/>
      <c r="AIB413" s="11"/>
      <c r="AIC413" s="11"/>
      <c r="AID413" s="11"/>
      <c r="AIE413" s="11"/>
      <c r="AIF413" s="11"/>
      <c r="AIG413" s="11"/>
      <c r="AIH413" s="11"/>
      <c r="AII413" s="11"/>
      <c r="AIJ413" s="11"/>
      <c r="AIK413" s="11"/>
      <c r="AIL413" s="11"/>
      <c r="AIM413" s="11"/>
      <c r="AIN413" s="11"/>
      <c r="AIO413" s="11"/>
      <c r="AIP413" s="11"/>
      <c r="AIQ413" s="11"/>
      <c r="AIR413" s="11"/>
      <c r="AIS413" s="11"/>
      <c r="AIT413" s="11"/>
      <c r="AIU413" s="11"/>
      <c r="AIV413" s="11"/>
      <c r="AIW413" s="11"/>
      <c r="AIX413" s="11"/>
      <c r="AIY413" s="11"/>
      <c r="AIZ413" s="11"/>
      <c r="AJA413" s="11"/>
      <c r="AJB413" s="11"/>
      <c r="AJC413" s="11"/>
      <c r="AJD413" s="11"/>
      <c r="AJE413" s="11"/>
      <c r="AJF413" s="11"/>
      <c r="AJG413" s="11"/>
      <c r="AJH413" s="11"/>
      <c r="AJI413" s="11"/>
      <c r="AJJ413" s="11"/>
      <c r="AJK413" s="11"/>
      <c r="AJL413" s="11"/>
      <c r="AJM413" s="11"/>
      <c r="AJN413" s="11"/>
      <c r="AJO413" s="11"/>
      <c r="AJP413" s="11"/>
      <c r="AJQ413" s="11"/>
      <c r="AJR413" s="11"/>
      <c r="AJS413" s="11"/>
      <c r="AJT413" s="11"/>
      <c r="AJU413" s="11"/>
      <c r="AJV413" s="11"/>
      <c r="AJW413" s="11"/>
      <c r="AJX413" s="11"/>
      <c r="AJY413" s="11"/>
      <c r="AJZ413" s="11"/>
      <c r="AKA413" s="11"/>
      <c r="AKB413" s="11"/>
      <c r="AKC413" s="11"/>
      <c r="AKD413" s="11"/>
      <c r="AKE413" s="11"/>
      <c r="AKF413" s="11"/>
      <c r="AKG413" s="11"/>
      <c r="AKH413" s="11"/>
      <c r="AKI413" s="11"/>
      <c r="AKJ413" s="11"/>
      <c r="AKK413" s="11"/>
      <c r="AKL413" s="11"/>
      <c r="AKM413" s="11"/>
      <c r="AKN413" s="11"/>
      <c r="AKO413" s="11"/>
      <c r="AKP413" s="11"/>
      <c r="AKQ413" s="11"/>
      <c r="AKR413" s="11"/>
      <c r="AKS413" s="11"/>
      <c r="AKT413" s="11"/>
      <c r="AKU413" s="11"/>
      <c r="AKV413" s="11"/>
      <c r="AKW413" s="11"/>
      <c r="AKX413" s="11"/>
      <c r="AKY413" s="11"/>
      <c r="AKZ413" s="11"/>
      <c r="ALA413" s="11"/>
      <c r="ALB413" s="11"/>
      <c r="ALC413" s="11"/>
      <c r="ALD413" s="11"/>
      <c r="ALE413" s="11"/>
      <c r="ALF413" s="11"/>
      <c r="ALG413" s="11"/>
      <c r="ALH413" s="11"/>
      <c r="ALI413" s="11"/>
      <c r="ALJ413" s="11"/>
      <c r="ALK413" s="11"/>
      <c r="ALL413" s="11"/>
      <c r="ALM413" s="11"/>
      <c r="ALN413" s="11"/>
      <c r="ALO413" s="11"/>
      <c r="ALP413" s="11"/>
      <c r="ALQ413" s="11"/>
      <c r="ALR413" s="11"/>
      <c r="ALS413" s="11"/>
      <c r="ALT413" s="11"/>
      <c r="ALU413" s="11"/>
      <c r="ALV413" s="11"/>
      <c r="ALW413" s="11"/>
      <c r="ALX413" s="11"/>
      <c r="ALY413" s="11"/>
      <c r="ALZ413" s="11"/>
      <c r="AMA413" s="11"/>
    </row>
    <row r="414" spans="1:1015" ht="12.75" customHeight="1">
      <c r="A414" s="12" t="s">
        <v>479</v>
      </c>
      <c r="B414" s="12"/>
      <c r="C414" s="12"/>
      <c r="D414" s="12"/>
      <c r="E414" s="13" t="s">
        <v>31</v>
      </c>
      <c r="F414" s="13"/>
      <c r="G414" s="12" t="s">
        <v>480</v>
      </c>
      <c r="H414" s="14">
        <f t="shared" ref="H414:N414" si="62">H375+H376+SUM(H377:H413)</f>
        <v>113496.23000000001</v>
      </c>
      <c r="I414" s="14">
        <f t="shared" si="62"/>
        <v>126379.24</v>
      </c>
      <c r="J414" s="14">
        <f t="shared" si="62"/>
        <v>130952</v>
      </c>
      <c r="K414" s="14">
        <f t="shared" si="62"/>
        <v>121646.14</v>
      </c>
      <c r="L414" s="3">
        <f t="shared" si="62"/>
        <v>137509</v>
      </c>
      <c r="M414" s="14">
        <f t="shared" si="62"/>
        <v>157105</v>
      </c>
      <c r="N414" s="14">
        <f t="shared" si="62"/>
        <v>162633</v>
      </c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  <c r="JY414" s="15"/>
      <c r="JZ414" s="15"/>
      <c r="KA414" s="15"/>
      <c r="KB414" s="15"/>
      <c r="KC414" s="15"/>
      <c r="KD414" s="15"/>
      <c r="KE414" s="15"/>
      <c r="KF414" s="15"/>
      <c r="KG414" s="15"/>
      <c r="KH414" s="15"/>
      <c r="KI414" s="15"/>
      <c r="KJ414" s="15"/>
      <c r="KK414" s="15"/>
      <c r="KL414" s="15"/>
      <c r="KM414" s="15"/>
      <c r="KN414" s="15"/>
      <c r="KO414" s="15"/>
      <c r="KP414" s="15"/>
      <c r="KQ414" s="15"/>
      <c r="KR414" s="15"/>
      <c r="KS414" s="15"/>
      <c r="KT414" s="15"/>
      <c r="KU414" s="15"/>
      <c r="KV414" s="15"/>
      <c r="KW414" s="15"/>
      <c r="KX414" s="15"/>
      <c r="KY414" s="15"/>
      <c r="KZ414" s="15"/>
      <c r="LA414" s="15"/>
      <c r="LB414" s="15"/>
      <c r="LC414" s="15"/>
      <c r="LD414" s="15"/>
      <c r="LE414" s="15"/>
      <c r="LF414" s="15"/>
      <c r="LG414" s="15"/>
      <c r="LH414" s="15"/>
      <c r="LI414" s="15"/>
      <c r="LJ414" s="15"/>
      <c r="LK414" s="15"/>
      <c r="LL414" s="15"/>
      <c r="LM414" s="15"/>
      <c r="LN414" s="15"/>
      <c r="LO414" s="15"/>
      <c r="LP414" s="15"/>
      <c r="LQ414" s="15"/>
      <c r="LR414" s="15"/>
      <c r="LS414" s="15"/>
      <c r="LT414" s="15"/>
      <c r="LU414" s="15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  <c r="NF414" s="15"/>
      <c r="NG414" s="15"/>
      <c r="NH414" s="15"/>
      <c r="NI414" s="15"/>
      <c r="NJ414" s="15"/>
      <c r="NK414" s="15"/>
      <c r="NL414" s="15"/>
      <c r="NM414" s="15"/>
      <c r="NN414" s="15"/>
      <c r="NO414" s="15"/>
      <c r="NP414" s="15"/>
      <c r="NQ414" s="15"/>
      <c r="NR414" s="15"/>
      <c r="NS414" s="15"/>
      <c r="NT414" s="15"/>
      <c r="NU414" s="15"/>
      <c r="NV414" s="15"/>
      <c r="NW414" s="15"/>
      <c r="NX414" s="15"/>
      <c r="NY414" s="15"/>
      <c r="NZ414" s="15"/>
      <c r="OA414" s="15"/>
      <c r="OB414" s="15"/>
      <c r="OC414" s="15"/>
      <c r="OD414" s="15"/>
      <c r="OE414" s="15"/>
      <c r="OF414" s="15"/>
      <c r="OG414" s="15"/>
      <c r="OH414" s="15"/>
      <c r="OI414" s="15"/>
      <c r="OJ414" s="15"/>
      <c r="OK414" s="15"/>
      <c r="OL414" s="15"/>
      <c r="OM414" s="15"/>
      <c r="ON414" s="15"/>
      <c r="OO414" s="15"/>
      <c r="OP414" s="15"/>
      <c r="OQ414" s="15"/>
      <c r="OR414" s="15"/>
      <c r="OS414" s="15"/>
      <c r="OT414" s="15"/>
      <c r="OU414" s="15"/>
      <c r="OV414" s="15"/>
      <c r="OW414" s="15"/>
      <c r="OX414" s="15"/>
      <c r="OY414" s="15"/>
      <c r="OZ414" s="15"/>
      <c r="PA414" s="15"/>
      <c r="PB414" s="15"/>
      <c r="PC414" s="15"/>
      <c r="PD414" s="15"/>
      <c r="PE414" s="15"/>
      <c r="PF414" s="15"/>
      <c r="PG414" s="15"/>
      <c r="PH414" s="15"/>
      <c r="PI414" s="15"/>
      <c r="PJ414" s="15"/>
      <c r="PK414" s="15"/>
      <c r="PL414" s="15"/>
      <c r="PM414" s="15"/>
      <c r="PN414" s="15"/>
      <c r="PO414" s="15"/>
      <c r="PP414" s="15"/>
      <c r="PQ414" s="15"/>
      <c r="PR414" s="15"/>
      <c r="PS414" s="15"/>
      <c r="PT414" s="15"/>
      <c r="PU414" s="15"/>
      <c r="PV414" s="15"/>
      <c r="PW414" s="15"/>
      <c r="PX414" s="15"/>
      <c r="PY414" s="15"/>
      <c r="PZ414" s="15"/>
      <c r="QA414" s="15"/>
      <c r="QB414" s="15"/>
      <c r="QC414" s="15"/>
      <c r="QD414" s="15"/>
      <c r="QE414" s="15"/>
      <c r="QF414" s="15"/>
      <c r="QG414" s="15"/>
      <c r="QH414" s="15"/>
      <c r="QI414" s="15"/>
      <c r="QJ414" s="15"/>
      <c r="QK414" s="15"/>
      <c r="QL414" s="15"/>
      <c r="QM414" s="15"/>
      <c r="QN414" s="15"/>
      <c r="QO414" s="15"/>
      <c r="QP414" s="15"/>
      <c r="QQ414" s="15"/>
      <c r="QR414" s="15"/>
      <c r="QS414" s="15"/>
      <c r="QT414" s="15"/>
      <c r="QU414" s="15"/>
      <c r="QV414" s="15"/>
      <c r="QW414" s="15"/>
      <c r="QX414" s="15"/>
      <c r="QY414" s="15"/>
      <c r="QZ414" s="15"/>
      <c r="RA414" s="15"/>
      <c r="RB414" s="15"/>
      <c r="RC414" s="15"/>
      <c r="RD414" s="15"/>
      <c r="RE414" s="15"/>
      <c r="RF414" s="15"/>
      <c r="RG414" s="15"/>
      <c r="RH414" s="15"/>
      <c r="RI414" s="15"/>
      <c r="RJ414" s="15"/>
      <c r="RK414" s="15"/>
      <c r="RL414" s="15"/>
      <c r="RM414" s="15"/>
      <c r="RN414" s="15"/>
      <c r="RO414" s="15"/>
      <c r="RP414" s="15"/>
      <c r="RQ414" s="15"/>
      <c r="RR414" s="15"/>
      <c r="RS414" s="15"/>
      <c r="RT414" s="15"/>
      <c r="RU414" s="15"/>
      <c r="RV414" s="15"/>
      <c r="RW414" s="15"/>
      <c r="RX414" s="15"/>
      <c r="RY414" s="15"/>
      <c r="RZ414" s="15"/>
      <c r="SA414" s="15"/>
      <c r="SB414" s="15"/>
      <c r="SC414" s="15"/>
      <c r="SD414" s="15"/>
      <c r="SE414" s="15"/>
      <c r="SF414" s="15"/>
      <c r="SG414" s="15"/>
      <c r="SH414" s="15"/>
      <c r="SI414" s="15"/>
      <c r="SJ414" s="15"/>
      <c r="SK414" s="15"/>
      <c r="SL414" s="15"/>
      <c r="SM414" s="15"/>
      <c r="SN414" s="15"/>
      <c r="SO414" s="15"/>
      <c r="SP414" s="15"/>
      <c r="SQ414" s="15"/>
      <c r="SR414" s="15"/>
      <c r="SS414" s="15"/>
      <c r="ST414" s="15"/>
      <c r="SU414" s="15"/>
      <c r="SV414" s="15"/>
      <c r="SW414" s="15"/>
      <c r="SX414" s="15"/>
      <c r="SY414" s="15"/>
      <c r="SZ414" s="15"/>
      <c r="TA414" s="15"/>
      <c r="TB414" s="15"/>
      <c r="TC414" s="15"/>
      <c r="TD414" s="15"/>
      <c r="TE414" s="15"/>
      <c r="TF414" s="15"/>
      <c r="TG414" s="15"/>
      <c r="TH414" s="15"/>
      <c r="TI414" s="15"/>
      <c r="TJ414" s="15"/>
      <c r="TK414" s="15"/>
      <c r="TL414" s="15"/>
      <c r="TM414" s="15"/>
      <c r="TN414" s="15"/>
      <c r="TO414" s="15"/>
      <c r="TP414" s="15"/>
      <c r="TQ414" s="15"/>
      <c r="TR414" s="15"/>
      <c r="TS414" s="15"/>
      <c r="TT414" s="15"/>
      <c r="TU414" s="15"/>
      <c r="TV414" s="15"/>
      <c r="TW414" s="15"/>
      <c r="TX414" s="15"/>
      <c r="TY414" s="15"/>
      <c r="TZ414" s="15"/>
      <c r="UA414" s="15"/>
      <c r="UB414" s="15"/>
      <c r="UC414" s="15"/>
      <c r="UD414" s="15"/>
      <c r="UE414" s="15"/>
      <c r="UF414" s="15"/>
      <c r="UG414" s="15"/>
      <c r="UH414" s="15"/>
      <c r="UI414" s="15"/>
      <c r="UJ414" s="15"/>
      <c r="UK414" s="15"/>
      <c r="UL414" s="15"/>
      <c r="UM414" s="15"/>
      <c r="UN414" s="15"/>
      <c r="UO414" s="15"/>
      <c r="UP414" s="15"/>
      <c r="UQ414" s="15"/>
      <c r="UR414" s="15"/>
      <c r="US414" s="15"/>
      <c r="UT414" s="15"/>
      <c r="UU414" s="15"/>
      <c r="UV414" s="15"/>
      <c r="UW414" s="15"/>
      <c r="UX414" s="15"/>
      <c r="UY414" s="15"/>
      <c r="UZ414" s="15"/>
      <c r="VA414" s="15"/>
      <c r="VB414" s="15"/>
      <c r="VC414" s="15"/>
      <c r="VD414" s="15"/>
      <c r="VE414" s="15"/>
      <c r="VF414" s="15"/>
      <c r="VG414" s="15"/>
      <c r="VH414" s="15"/>
      <c r="VI414" s="15"/>
      <c r="VJ414" s="15"/>
      <c r="VK414" s="15"/>
      <c r="VL414" s="15"/>
      <c r="VM414" s="15"/>
      <c r="VN414" s="15"/>
      <c r="VO414" s="15"/>
      <c r="VP414" s="15"/>
      <c r="VQ414" s="15"/>
      <c r="VR414" s="15"/>
      <c r="VS414" s="15"/>
      <c r="VT414" s="15"/>
      <c r="VU414" s="15"/>
      <c r="VV414" s="15"/>
      <c r="VW414" s="15"/>
      <c r="VX414" s="15"/>
      <c r="VY414" s="15"/>
      <c r="VZ414" s="15"/>
      <c r="WA414" s="15"/>
      <c r="WB414" s="15"/>
      <c r="WC414" s="15"/>
      <c r="WD414" s="15"/>
      <c r="WE414" s="15"/>
      <c r="WF414" s="15"/>
      <c r="WG414" s="15"/>
      <c r="WH414" s="15"/>
      <c r="WI414" s="15"/>
      <c r="WJ414" s="15"/>
      <c r="WK414" s="15"/>
      <c r="WL414" s="15"/>
      <c r="WM414" s="15"/>
      <c r="WN414" s="15"/>
      <c r="WO414" s="15"/>
      <c r="WP414" s="15"/>
      <c r="WQ414" s="15"/>
      <c r="WR414" s="15"/>
      <c r="WS414" s="15"/>
      <c r="WT414" s="15"/>
      <c r="WU414" s="15"/>
      <c r="WV414" s="15"/>
      <c r="WW414" s="15"/>
      <c r="WX414" s="15"/>
      <c r="WY414" s="15"/>
      <c r="WZ414" s="15"/>
      <c r="XA414" s="15"/>
      <c r="XB414" s="15"/>
      <c r="XC414" s="15"/>
      <c r="XD414" s="15"/>
      <c r="XE414" s="15"/>
      <c r="XF414" s="15"/>
      <c r="XG414" s="15"/>
      <c r="XH414" s="15"/>
      <c r="XI414" s="15"/>
      <c r="XJ414" s="15"/>
      <c r="XK414" s="15"/>
      <c r="XL414" s="15"/>
      <c r="XM414" s="15"/>
      <c r="XN414" s="15"/>
      <c r="XO414" s="15"/>
      <c r="XP414" s="15"/>
      <c r="XQ414" s="15"/>
      <c r="XR414" s="15"/>
      <c r="XS414" s="15"/>
      <c r="XT414" s="15"/>
      <c r="XU414" s="15"/>
      <c r="XV414" s="15"/>
      <c r="XW414" s="15"/>
      <c r="XX414" s="15"/>
      <c r="XY414" s="15"/>
      <c r="XZ414" s="15"/>
      <c r="YA414" s="15"/>
      <c r="YB414" s="15"/>
      <c r="YC414" s="15"/>
      <c r="YD414" s="15"/>
      <c r="YE414" s="15"/>
      <c r="YF414" s="15"/>
      <c r="YG414" s="15"/>
      <c r="YH414" s="15"/>
      <c r="YI414" s="15"/>
      <c r="YJ414" s="15"/>
      <c r="YK414" s="15"/>
      <c r="YL414" s="15"/>
      <c r="YM414" s="15"/>
      <c r="YN414" s="15"/>
      <c r="YO414" s="15"/>
      <c r="YP414" s="15"/>
      <c r="YQ414" s="15"/>
      <c r="YR414" s="15"/>
      <c r="YS414" s="15"/>
      <c r="YT414" s="15"/>
      <c r="YU414" s="15"/>
      <c r="YV414" s="15"/>
      <c r="YW414" s="15"/>
      <c r="YX414" s="15"/>
      <c r="YY414" s="15"/>
      <c r="YZ414" s="15"/>
      <c r="ZA414" s="15"/>
      <c r="ZB414" s="15"/>
      <c r="ZC414" s="15"/>
      <c r="ZD414" s="15"/>
      <c r="ZE414" s="15"/>
      <c r="ZF414" s="15"/>
      <c r="ZG414" s="15"/>
      <c r="ZH414" s="15"/>
      <c r="ZI414" s="15"/>
      <c r="ZJ414" s="15"/>
      <c r="ZK414" s="15"/>
      <c r="ZL414" s="15"/>
      <c r="ZM414" s="15"/>
      <c r="ZN414" s="15"/>
      <c r="ZO414" s="15"/>
      <c r="ZP414" s="15"/>
      <c r="ZQ414" s="15"/>
      <c r="ZR414" s="15"/>
      <c r="ZS414" s="15"/>
      <c r="ZT414" s="15"/>
      <c r="ZU414" s="15"/>
      <c r="ZV414" s="15"/>
      <c r="ZW414" s="15"/>
      <c r="ZX414" s="15"/>
      <c r="ZY414" s="15"/>
      <c r="ZZ414" s="15"/>
      <c r="AAA414" s="15"/>
      <c r="AAB414" s="15"/>
      <c r="AAC414" s="15"/>
      <c r="AAD414" s="15"/>
      <c r="AAE414" s="15"/>
      <c r="AAF414" s="15"/>
      <c r="AAG414" s="15"/>
      <c r="AAH414" s="15"/>
      <c r="AAI414" s="15"/>
      <c r="AAJ414" s="15"/>
      <c r="AAK414" s="15"/>
      <c r="AAL414" s="15"/>
      <c r="AAM414" s="15"/>
      <c r="AAN414" s="15"/>
      <c r="AAO414" s="15"/>
      <c r="AAP414" s="15"/>
      <c r="AAQ414" s="15"/>
      <c r="AAR414" s="15"/>
      <c r="AAS414" s="15"/>
      <c r="AAT414" s="15"/>
      <c r="AAU414" s="15"/>
      <c r="AAV414" s="15"/>
      <c r="AAW414" s="15"/>
      <c r="AAX414" s="15"/>
      <c r="AAY414" s="15"/>
      <c r="AAZ414" s="15"/>
      <c r="ABA414" s="15"/>
      <c r="ABB414" s="15"/>
      <c r="ABC414" s="15"/>
      <c r="ABD414" s="15"/>
      <c r="ABE414" s="15"/>
      <c r="ABF414" s="15"/>
      <c r="ABG414" s="15"/>
      <c r="ABH414" s="15"/>
      <c r="ABI414" s="15"/>
      <c r="ABJ414" s="15"/>
      <c r="ABK414" s="15"/>
      <c r="ABL414" s="15"/>
      <c r="ABM414" s="15"/>
      <c r="ABN414" s="15"/>
      <c r="ABO414" s="15"/>
      <c r="ABP414" s="15"/>
      <c r="ABQ414" s="15"/>
      <c r="ABR414" s="15"/>
      <c r="ABS414" s="15"/>
      <c r="ABT414" s="15"/>
      <c r="ABU414" s="15"/>
      <c r="ABV414" s="15"/>
      <c r="ABW414" s="15"/>
      <c r="ABX414" s="15"/>
      <c r="ABY414" s="15"/>
      <c r="ABZ414" s="15"/>
      <c r="ACA414" s="15"/>
      <c r="ACB414" s="15"/>
      <c r="ACC414" s="15"/>
      <c r="ACD414" s="15"/>
      <c r="ACE414" s="15"/>
      <c r="ACF414" s="15"/>
      <c r="ACG414" s="15"/>
      <c r="ACH414" s="15"/>
      <c r="ACI414" s="15"/>
      <c r="ACJ414" s="15"/>
      <c r="ACK414" s="15"/>
      <c r="ACL414" s="15"/>
      <c r="ACM414" s="15"/>
      <c r="ACN414" s="15"/>
      <c r="ACO414" s="15"/>
      <c r="ACP414" s="15"/>
      <c r="ACQ414" s="15"/>
      <c r="ACR414" s="15"/>
      <c r="ACS414" s="15"/>
      <c r="ACT414" s="15"/>
      <c r="ACU414" s="15"/>
      <c r="ACV414" s="15"/>
      <c r="ACW414" s="15"/>
      <c r="ACX414" s="15"/>
      <c r="ACY414" s="15"/>
      <c r="ACZ414" s="15"/>
      <c r="ADA414" s="15"/>
      <c r="ADB414" s="15"/>
      <c r="ADC414" s="15"/>
      <c r="ADD414" s="15"/>
      <c r="ADE414" s="15"/>
      <c r="ADF414" s="15"/>
      <c r="ADG414" s="15"/>
      <c r="ADH414" s="15"/>
      <c r="ADI414" s="15"/>
      <c r="ADJ414" s="15"/>
      <c r="ADK414" s="15"/>
      <c r="ADL414" s="15"/>
      <c r="ADM414" s="15"/>
      <c r="ADN414" s="15"/>
      <c r="ADO414" s="15"/>
      <c r="ADP414" s="15"/>
      <c r="ADQ414" s="15"/>
      <c r="ADR414" s="15"/>
      <c r="ADS414" s="15"/>
      <c r="ADT414" s="15"/>
      <c r="ADU414" s="15"/>
      <c r="ADV414" s="15"/>
      <c r="ADW414" s="15"/>
      <c r="ADX414" s="15"/>
      <c r="ADY414" s="15"/>
      <c r="ADZ414" s="15"/>
      <c r="AEA414" s="15"/>
      <c r="AEB414" s="15"/>
      <c r="AEC414" s="15"/>
      <c r="AED414" s="15"/>
      <c r="AEE414" s="15"/>
      <c r="AEF414" s="15"/>
      <c r="AEG414" s="15"/>
      <c r="AEH414" s="15"/>
      <c r="AEI414" s="15"/>
      <c r="AEJ414" s="15"/>
      <c r="AEK414" s="15"/>
      <c r="AEL414" s="15"/>
      <c r="AEM414" s="15"/>
      <c r="AEN414" s="15"/>
      <c r="AEO414" s="15"/>
      <c r="AEP414" s="15"/>
      <c r="AEQ414" s="15"/>
      <c r="AER414" s="15"/>
      <c r="AES414" s="15"/>
      <c r="AET414" s="15"/>
      <c r="AEU414" s="15"/>
      <c r="AEV414" s="15"/>
      <c r="AEW414" s="15"/>
      <c r="AEX414" s="15"/>
      <c r="AEY414" s="15"/>
      <c r="AEZ414" s="15"/>
      <c r="AFA414" s="15"/>
      <c r="AFB414" s="15"/>
      <c r="AFC414" s="15"/>
      <c r="AFD414" s="15"/>
      <c r="AFE414" s="15"/>
      <c r="AFF414" s="15"/>
      <c r="AFG414" s="15"/>
      <c r="AFH414" s="15"/>
      <c r="AFI414" s="15"/>
      <c r="AFJ414" s="15"/>
      <c r="AFK414" s="15"/>
      <c r="AFL414" s="15"/>
      <c r="AFM414" s="15"/>
      <c r="AFN414" s="15"/>
      <c r="AFO414" s="15"/>
      <c r="AFP414" s="15"/>
      <c r="AFQ414" s="15"/>
      <c r="AFR414" s="15"/>
      <c r="AFS414" s="15"/>
      <c r="AFT414" s="15"/>
      <c r="AFU414" s="15"/>
      <c r="AFV414" s="15"/>
      <c r="AFW414" s="15"/>
      <c r="AFX414" s="15"/>
      <c r="AFY414" s="15"/>
      <c r="AFZ414" s="15"/>
      <c r="AGA414" s="15"/>
      <c r="AGB414" s="15"/>
      <c r="AGC414" s="15"/>
      <c r="AGD414" s="15"/>
      <c r="AGE414" s="15"/>
      <c r="AGF414" s="15"/>
      <c r="AGG414" s="15"/>
      <c r="AGH414" s="15"/>
      <c r="AGI414" s="15"/>
      <c r="AGJ414" s="15"/>
      <c r="AGK414" s="15"/>
      <c r="AGL414" s="15"/>
      <c r="AGM414" s="15"/>
      <c r="AGN414" s="15"/>
      <c r="AGO414" s="15"/>
      <c r="AGP414" s="15"/>
      <c r="AGQ414" s="15"/>
      <c r="AGR414" s="15"/>
      <c r="AGS414" s="15"/>
      <c r="AGT414" s="15"/>
      <c r="AGU414" s="15"/>
      <c r="AGV414" s="15"/>
      <c r="AGW414" s="15"/>
      <c r="AGX414" s="15"/>
      <c r="AGY414" s="15"/>
      <c r="AGZ414" s="15"/>
      <c r="AHA414" s="15"/>
      <c r="AHB414" s="15"/>
      <c r="AHC414" s="15"/>
      <c r="AHD414" s="15"/>
      <c r="AHE414" s="15"/>
      <c r="AHF414" s="15"/>
      <c r="AHG414" s="15"/>
      <c r="AHH414" s="15"/>
      <c r="AHI414" s="15"/>
      <c r="AHJ414" s="15"/>
      <c r="AHK414" s="15"/>
      <c r="AHL414" s="15"/>
      <c r="AHM414" s="15"/>
      <c r="AHN414" s="15"/>
      <c r="AHO414" s="15"/>
      <c r="AHP414" s="15"/>
      <c r="AHQ414" s="15"/>
      <c r="AHR414" s="15"/>
      <c r="AHS414" s="15"/>
      <c r="AHT414" s="15"/>
      <c r="AHU414" s="15"/>
      <c r="AHV414" s="15"/>
      <c r="AHW414" s="15"/>
      <c r="AHX414" s="15"/>
      <c r="AHY414" s="15"/>
      <c r="AHZ414" s="15"/>
      <c r="AIA414" s="15"/>
      <c r="AIB414" s="15"/>
      <c r="AIC414" s="15"/>
      <c r="AID414" s="15"/>
      <c r="AIE414" s="15"/>
      <c r="AIF414" s="15"/>
      <c r="AIG414" s="15"/>
      <c r="AIH414" s="15"/>
      <c r="AII414" s="15"/>
      <c r="AIJ414" s="15"/>
      <c r="AIK414" s="15"/>
      <c r="AIL414" s="15"/>
      <c r="AIM414" s="15"/>
      <c r="AIN414" s="15"/>
      <c r="AIO414" s="15"/>
      <c r="AIP414" s="15"/>
      <c r="AIQ414" s="15"/>
      <c r="AIR414" s="15"/>
      <c r="AIS414" s="15"/>
      <c r="AIT414" s="15"/>
      <c r="AIU414" s="15"/>
      <c r="AIV414" s="15"/>
      <c r="AIW414" s="15"/>
      <c r="AIX414" s="15"/>
      <c r="AIY414" s="15"/>
      <c r="AIZ414" s="15"/>
      <c r="AJA414" s="15"/>
      <c r="AJB414" s="15"/>
      <c r="AJC414" s="15"/>
      <c r="AJD414" s="15"/>
      <c r="AJE414" s="15"/>
      <c r="AJF414" s="15"/>
      <c r="AJG414" s="15"/>
      <c r="AJH414" s="15"/>
      <c r="AJI414" s="15"/>
      <c r="AJJ414" s="15"/>
      <c r="AJK414" s="15"/>
      <c r="AJL414" s="15"/>
      <c r="AJM414" s="15"/>
      <c r="AJN414" s="15"/>
      <c r="AJO414" s="15"/>
      <c r="AJP414" s="15"/>
      <c r="AJQ414" s="15"/>
      <c r="AJR414" s="15"/>
      <c r="AJS414" s="15"/>
      <c r="AJT414" s="15"/>
      <c r="AJU414" s="15"/>
      <c r="AJV414" s="15"/>
      <c r="AJW414" s="15"/>
      <c r="AJX414" s="15"/>
      <c r="AJY414" s="15"/>
      <c r="AJZ414" s="15"/>
      <c r="AKA414" s="15"/>
      <c r="AKB414" s="15"/>
      <c r="AKC414" s="15"/>
      <c r="AKD414" s="15"/>
      <c r="AKE414" s="15"/>
      <c r="AKF414" s="15"/>
      <c r="AKG414" s="15"/>
      <c r="AKH414" s="15"/>
      <c r="AKI414" s="15"/>
      <c r="AKJ414" s="15"/>
      <c r="AKK414" s="15"/>
      <c r="AKL414" s="15"/>
      <c r="AKM414" s="15"/>
      <c r="AKN414" s="15"/>
      <c r="AKO414" s="15"/>
      <c r="AKP414" s="15"/>
      <c r="AKQ414" s="15"/>
      <c r="AKR414" s="15"/>
      <c r="AKS414" s="15"/>
      <c r="AKT414" s="15"/>
      <c r="AKU414" s="15"/>
      <c r="AKV414" s="15"/>
      <c r="AKW414" s="15"/>
      <c r="AKX414" s="15"/>
      <c r="AKY414" s="15"/>
      <c r="AKZ414" s="15"/>
      <c r="ALA414" s="15"/>
      <c r="ALB414" s="15"/>
      <c r="ALC414" s="15"/>
      <c r="ALD414" s="15"/>
      <c r="ALE414" s="15"/>
      <c r="ALF414" s="15"/>
      <c r="ALG414" s="15"/>
      <c r="ALH414" s="15"/>
      <c r="ALI414" s="15"/>
      <c r="ALJ414" s="15"/>
      <c r="ALK414" s="15"/>
      <c r="ALL414" s="15"/>
      <c r="ALM414" s="15"/>
      <c r="ALN414" s="15"/>
      <c r="ALO414" s="15"/>
      <c r="ALP414" s="15"/>
      <c r="ALQ414" s="15"/>
      <c r="ALR414" s="15"/>
      <c r="ALS414" s="15"/>
      <c r="ALT414" s="15"/>
      <c r="ALU414" s="15"/>
      <c r="ALV414" s="15"/>
      <c r="ALW414" s="15"/>
      <c r="ALX414" s="11"/>
      <c r="ALY414" s="11"/>
      <c r="ALZ414" s="11"/>
      <c r="AMA414" s="11"/>
    </row>
    <row r="415" spans="1:1015" ht="12.75" customHeight="1">
      <c r="A415" s="8"/>
      <c r="B415" s="8"/>
      <c r="C415" s="12"/>
      <c r="D415" s="12"/>
      <c r="E415" s="12"/>
      <c r="F415" s="12"/>
      <c r="G415" s="32" t="s">
        <v>481</v>
      </c>
      <c r="H415" s="34">
        <v>381904.39</v>
      </c>
      <c r="I415" s="34">
        <v>418726.33</v>
      </c>
      <c r="J415" s="34">
        <v>409328</v>
      </c>
      <c r="K415" s="34">
        <v>444467.61</v>
      </c>
      <c r="L415" s="7">
        <v>455838</v>
      </c>
      <c r="M415" s="10">
        <f>L415</f>
        <v>455838</v>
      </c>
      <c r="N415" s="10">
        <f>M415</f>
        <v>455838</v>
      </c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  <c r="JO415" s="15"/>
      <c r="JP415" s="15"/>
      <c r="JQ415" s="15"/>
      <c r="JR415" s="15"/>
      <c r="JS415" s="15"/>
      <c r="JT415" s="15"/>
      <c r="JU415" s="15"/>
      <c r="JV415" s="15"/>
      <c r="JW415" s="15"/>
      <c r="JX415" s="15"/>
      <c r="JY415" s="15"/>
      <c r="JZ415" s="15"/>
      <c r="KA415" s="15"/>
      <c r="KB415" s="15"/>
      <c r="KC415" s="15"/>
      <c r="KD415" s="15"/>
      <c r="KE415" s="15"/>
      <c r="KF415" s="15"/>
      <c r="KG415" s="15"/>
      <c r="KH415" s="15"/>
      <c r="KI415" s="15"/>
      <c r="KJ415" s="15"/>
      <c r="KK415" s="15"/>
      <c r="KL415" s="15"/>
      <c r="KM415" s="15"/>
      <c r="KN415" s="15"/>
      <c r="KO415" s="15"/>
      <c r="KP415" s="15"/>
      <c r="KQ415" s="15"/>
      <c r="KR415" s="15"/>
      <c r="KS415" s="15"/>
      <c r="KT415" s="15"/>
      <c r="KU415" s="15"/>
      <c r="KV415" s="15"/>
      <c r="KW415" s="15"/>
      <c r="KX415" s="15"/>
      <c r="KY415" s="15"/>
      <c r="KZ415" s="15"/>
      <c r="LA415" s="15"/>
      <c r="LB415" s="15"/>
      <c r="LC415" s="15"/>
      <c r="LD415" s="15"/>
      <c r="LE415" s="15"/>
      <c r="LF415" s="15"/>
      <c r="LG415" s="15"/>
      <c r="LH415" s="15"/>
      <c r="LI415" s="15"/>
      <c r="LJ415" s="15"/>
      <c r="LK415" s="15"/>
      <c r="LL415" s="15"/>
      <c r="LM415" s="15"/>
      <c r="LN415" s="15"/>
      <c r="LO415" s="15"/>
      <c r="LP415" s="15"/>
      <c r="LQ415" s="15"/>
      <c r="LR415" s="15"/>
      <c r="LS415" s="15"/>
      <c r="LT415" s="15"/>
      <c r="LU415" s="15"/>
      <c r="LV415" s="15"/>
      <c r="LW415" s="15"/>
      <c r="LX415" s="15"/>
      <c r="LY415" s="15"/>
      <c r="LZ415" s="15"/>
      <c r="MA415" s="15"/>
      <c r="MB415" s="15"/>
      <c r="MC415" s="15"/>
      <c r="MD415" s="15"/>
      <c r="ME415" s="15"/>
      <c r="MF415" s="15"/>
      <c r="MG415" s="15"/>
      <c r="MH415" s="15"/>
      <c r="MI415" s="15"/>
      <c r="MJ415" s="15"/>
      <c r="MK415" s="15"/>
      <c r="ML415" s="15"/>
      <c r="MM415" s="15"/>
      <c r="MN415" s="15"/>
      <c r="MO415" s="15"/>
      <c r="MP415" s="15"/>
      <c r="MQ415" s="15"/>
      <c r="MR415" s="15"/>
      <c r="MS415" s="15"/>
      <c r="MT415" s="15"/>
      <c r="MU415" s="15"/>
      <c r="MV415" s="15"/>
      <c r="MW415" s="15"/>
      <c r="MX415" s="15"/>
      <c r="MY415" s="15"/>
      <c r="MZ415" s="15"/>
      <c r="NA415" s="15"/>
      <c r="NB415" s="15"/>
      <c r="NC415" s="15"/>
      <c r="ND415" s="15"/>
      <c r="NE415" s="15"/>
      <c r="NF415" s="15"/>
      <c r="NG415" s="15"/>
      <c r="NH415" s="15"/>
      <c r="NI415" s="15"/>
      <c r="NJ415" s="15"/>
      <c r="NK415" s="15"/>
      <c r="NL415" s="15"/>
      <c r="NM415" s="15"/>
      <c r="NN415" s="15"/>
      <c r="NO415" s="15"/>
      <c r="NP415" s="15"/>
      <c r="NQ415" s="15"/>
      <c r="NR415" s="15"/>
      <c r="NS415" s="15"/>
      <c r="NT415" s="15"/>
      <c r="NU415" s="15"/>
      <c r="NV415" s="15"/>
      <c r="NW415" s="15"/>
      <c r="NX415" s="15"/>
      <c r="NY415" s="15"/>
      <c r="NZ415" s="15"/>
      <c r="OA415" s="15"/>
      <c r="OB415" s="15"/>
      <c r="OC415" s="15"/>
      <c r="OD415" s="15"/>
      <c r="OE415" s="15"/>
      <c r="OF415" s="15"/>
      <c r="OG415" s="15"/>
      <c r="OH415" s="15"/>
      <c r="OI415" s="15"/>
      <c r="OJ415" s="15"/>
      <c r="OK415" s="15"/>
      <c r="OL415" s="15"/>
      <c r="OM415" s="15"/>
      <c r="ON415" s="15"/>
      <c r="OO415" s="15"/>
      <c r="OP415" s="15"/>
      <c r="OQ415" s="15"/>
      <c r="OR415" s="15"/>
      <c r="OS415" s="15"/>
      <c r="OT415" s="15"/>
      <c r="OU415" s="15"/>
      <c r="OV415" s="15"/>
      <c r="OW415" s="15"/>
      <c r="OX415" s="15"/>
      <c r="OY415" s="15"/>
      <c r="OZ415" s="15"/>
      <c r="PA415" s="15"/>
      <c r="PB415" s="15"/>
      <c r="PC415" s="15"/>
      <c r="PD415" s="15"/>
      <c r="PE415" s="15"/>
      <c r="PF415" s="15"/>
      <c r="PG415" s="15"/>
      <c r="PH415" s="15"/>
      <c r="PI415" s="15"/>
      <c r="PJ415" s="15"/>
      <c r="PK415" s="15"/>
      <c r="PL415" s="15"/>
      <c r="PM415" s="15"/>
      <c r="PN415" s="15"/>
      <c r="PO415" s="15"/>
      <c r="PP415" s="15"/>
      <c r="PQ415" s="15"/>
      <c r="PR415" s="15"/>
      <c r="PS415" s="15"/>
      <c r="PT415" s="15"/>
      <c r="PU415" s="15"/>
      <c r="PV415" s="15"/>
      <c r="PW415" s="15"/>
      <c r="PX415" s="15"/>
      <c r="PY415" s="15"/>
      <c r="PZ415" s="15"/>
      <c r="QA415" s="15"/>
      <c r="QB415" s="15"/>
      <c r="QC415" s="15"/>
      <c r="QD415" s="15"/>
      <c r="QE415" s="15"/>
      <c r="QF415" s="15"/>
      <c r="QG415" s="15"/>
      <c r="QH415" s="15"/>
      <c r="QI415" s="15"/>
      <c r="QJ415" s="15"/>
      <c r="QK415" s="15"/>
      <c r="QL415" s="15"/>
      <c r="QM415" s="15"/>
      <c r="QN415" s="15"/>
      <c r="QO415" s="15"/>
      <c r="QP415" s="15"/>
      <c r="QQ415" s="15"/>
      <c r="QR415" s="15"/>
      <c r="QS415" s="15"/>
      <c r="QT415" s="15"/>
      <c r="QU415" s="15"/>
      <c r="QV415" s="15"/>
      <c r="QW415" s="15"/>
      <c r="QX415" s="15"/>
      <c r="QY415" s="15"/>
      <c r="QZ415" s="15"/>
      <c r="RA415" s="15"/>
      <c r="RB415" s="15"/>
      <c r="RC415" s="15"/>
      <c r="RD415" s="15"/>
      <c r="RE415" s="15"/>
      <c r="RF415" s="15"/>
      <c r="RG415" s="15"/>
      <c r="RH415" s="15"/>
      <c r="RI415" s="15"/>
      <c r="RJ415" s="15"/>
      <c r="RK415" s="15"/>
      <c r="RL415" s="15"/>
      <c r="RM415" s="15"/>
      <c r="RN415" s="15"/>
      <c r="RO415" s="15"/>
      <c r="RP415" s="15"/>
      <c r="RQ415" s="15"/>
      <c r="RR415" s="15"/>
      <c r="RS415" s="15"/>
      <c r="RT415" s="15"/>
      <c r="RU415" s="15"/>
      <c r="RV415" s="15"/>
      <c r="RW415" s="15"/>
      <c r="RX415" s="15"/>
      <c r="RY415" s="15"/>
      <c r="RZ415" s="15"/>
      <c r="SA415" s="15"/>
      <c r="SB415" s="15"/>
      <c r="SC415" s="15"/>
      <c r="SD415" s="15"/>
      <c r="SE415" s="15"/>
      <c r="SF415" s="15"/>
      <c r="SG415" s="15"/>
      <c r="SH415" s="15"/>
      <c r="SI415" s="15"/>
      <c r="SJ415" s="15"/>
      <c r="SK415" s="15"/>
      <c r="SL415" s="15"/>
      <c r="SM415" s="15"/>
      <c r="SN415" s="15"/>
      <c r="SO415" s="15"/>
      <c r="SP415" s="15"/>
      <c r="SQ415" s="15"/>
      <c r="SR415" s="15"/>
      <c r="SS415" s="15"/>
      <c r="ST415" s="15"/>
      <c r="SU415" s="15"/>
      <c r="SV415" s="15"/>
      <c r="SW415" s="15"/>
      <c r="SX415" s="15"/>
      <c r="SY415" s="15"/>
      <c r="SZ415" s="15"/>
      <c r="TA415" s="15"/>
      <c r="TB415" s="15"/>
      <c r="TC415" s="15"/>
      <c r="TD415" s="15"/>
      <c r="TE415" s="15"/>
      <c r="TF415" s="15"/>
      <c r="TG415" s="15"/>
      <c r="TH415" s="15"/>
      <c r="TI415" s="15"/>
      <c r="TJ415" s="15"/>
      <c r="TK415" s="15"/>
      <c r="TL415" s="15"/>
      <c r="TM415" s="15"/>
      <c r="TN415" s="15"/>
      <c r="TO415" s="15"/>
      <c r="TP415" s="15"/>
      <c r="TQ415" s="15"/>
      <c r="TR415" s="15"/>
      <c r="TS415" s="15"/>
      <c r="TT415" s="15"/>
      <c r="TU415" s="15"/>
      <c r="TV415" s="15"/>
      <c r="TW415" s="15"/>
      <c r="TX415" s="15"/>
      <c r="TY415" s="15"/>
      <c r="TZ415" s="15"/>
      <c r="UA415" s="15"/>
      <c r="UB415" s="15"/>
      <c r="UC415" s="15"/>
      <c r="UD415" s="15"/>
      <c r="UE415" s="15"/>
      <c r="UF415" s="15"/>
      <c r="UG415" s="15"/>
      <c r="UH415" s="15"/>
      <c r="UI415" s="15"/>
      <c r="UJ415" s="15"/>
      <c r="UK415" s="15"/>
      <c r="UL415" s="15"/>
      <c r="UM415" s="15"/>
      <c r="UN415" s="15"/>
      <c r="UO415" s="15"/>
      <c r="UP415" s="15"/>
      <c r="UQ415" s="15"/>
      <c r="UR415" s="15"/>
      <c r="US415" s="15"/>
      <c r="UT415" s="15"/>
      <c r="UU415" s="15"/>
      <c r="UV415" s="15"/>
      <c r="UW415" s="15"/>
      <c r="UX415" s="15"/>
      <c r="UY415" s="15"/>
      <c r="UZ415" s="15"/>
      <c r="VA415" s="15"/>
      <c r="VB415" s="15"/>
      <c r="VC415" s="15"/>
      <c r="VD415" s="15"/>
      <c r="VE415" s="15"/>
      <c r="VF415" s="15"/>
      <c r="VG415" s="15"/>
      <c r="VH415" s="15"/>
      <c r="VI415" s="15"/>
      <c r="VJ415" s="15"/>
      <c r="VK415" s="15"/>
      <c r="VL415" s="15"/>
      <c r="VM415" s="15"/>
      <c r="VN415" s="15"/>
      <c r="VO415" s="15"/>
      <c r="VP415" s="15"/>
      <c r="VQ415" s="15"/>
      <c r="VR415" s="15"/>
      <c r="VS415" s="15"/>
      <c r="VT415" s="15"/>
      <c r="VU415" s="15"/>
      <c r="VV415" s="15"/>
      <c r="VW415" s="15"/>
      <c r="VX415" s="15"/>
      <c r="VY415" s="15"/>
      <c r="VZ415" s="15"/>
      <c r="WA415" s="15"/>
      <c r="WB415" s="15"/>
      <c r="WC415" s="15"/>
      <c r="WD415" s="15"/>
      <c r="WE415" s="15"/>
      <c r="WF415" s="15"/>
      <c r="WG415" s="15"/>
      <c r="WH415" s="15"/>
      <c r="WI415" s="15"/>
      <c r="WJ415" s="15"/>
      <c r="WK415" s="15"/>
      <c r="WL415" s="15"/>
      <c r="WM415" s="15"/>
      <c r="WN415" s="15"/>
      <c r="WO415" s="15"/>
      <c r="WP415" s="15"/>
      <c r="WQ415" s="15"/>
      <c r="WR415" s="15"/>
      <c r="WS415" s="15"/>
      <c r="WT415" s="15"/>
      <c r="WU415" s="15"/>
      <c r="WV415" s="15"/>
      <c r="WW415" s="15"/>
      <c r="WX415" s="15"/>
      <c r="WY415" s="15"/>
      <c r="WZ415" s="15"/>
      <c r="XA415" s="15"/>
      <c r="XB415" s="15"/>
      <c r="XC415" s="15"/>
      <c r="XD415" s="15"/>
      <c r="XE415" s="15"/>
      <c r="XF415" s="15"/>
      <c r="XG415" s="15"/>
      <c r="XH415" s="15"/>
      <c r="XI415" s="15"/>
      <c r="XJ415" s="15"/>
      <c r="XK415" s="15"/>
      <c r="XL415" s="15"/>
      <c r="XM415" s="15"/>
      <c r="XN415" s="15"/>
      <c r="XO415" s="15"/>
      <c r="XP415" s="15"/>
      <c r="XQ415" s="15"/>
      <c r="XR415" s="15"/>
      <c r="XS415" s="15"/>
      <c r="XT415" s="15"/>
      <c r="XU415" s="15"/>
      <c r="XV415" s="15"/>
      <c r="XW415" s="15"/>
      <c r="XX415" s="15"/>
      <c r="XY415" s="15"/>
      <c r="XZ415" s="15"/>
      <c r="YA415" s="15"/>
      <c r="YB415" s="15"/>
      <c r="YC415" s="15"/>
      <c r="YD415" s="15"/>
      <c r="YE415" s="15"/>
      <c r="YF415" s="15"/>
      <c r="YG415" s="15"/>
      <c r="YH415" s="15"/>
      <c r="YI415" s="15"/>
      <c r="YJ415" s="15"/>
      <c r="YK415" s="15"/>
      <c r="YL415" s="15"/>
      <c r="YM415" s="15"/>
      <c r="YN415" s="15"/>
      <c r="YO415" s="15"/>
      <c r="YP415" s="15"/>
      <c r="YQ415" s="15"/>
      <c r="YR415" s="15"/>
      <c r="YS415" s="15"/>
      <c r="YT415" s="15"/>
      <c r="YU415" s="15"/>
      <c r="YV415" s="15"/>
      <c r="YW415" s="15"/>
      <c r="YX415" s="15"/>
      <c r="YY415" s="15"/>
      <c r="YZ415" s="15"/>
      <c r="ZA415" s="15"/>
      <c r="ZB415" s="15"/>
      <c r="ZC415" s="15"/>
      <c r="ZD415" s="15"/>
      <c r="ZE415" s="15"/>
      <c r="ZF415" s="15"/>
      <c r="ZG415" s="15"/>
      <c r="ZH415" s="15"/>
      <c r="ZI415" s="15"/>
      <c r="ZJ415" s="15"/>
      <c r="ZK415" s="15"/>
      <c r="ZL415" s="15"/>
      <c r="ZM415" s="15"/>
      <c r="ZN415" s="15"/>
      <c r="ZO415" s="15"/>
      <c r="ZP415" s="15"/>
      <c r="ZQ415" s="15"/>
      <c r="ZR415" s="15"/>
      <c r="ZS415" s="15"/>
      <c r="ZT415" s="15"/>
      <c r="ZU415" s="15"/>
      <c r="ZV415" s="15"/>
      <c r="ZW415" s="15"/>
      <c r="ZX415" s="15"/>
      <c r="ZY415" s="15"/>
      <c r="ZZ415" s="15"/>
      <c r="AAA415" s="15"/>
      <c r="AAB415" s="15"/>
      <c r="AAC415" s="15"/>
      <c r="AAD415" s="15"/>
      <c r="AAE415" s="15"/>
      <c r="AAF415" s="15"/>
      <c r="AAG415" s="15"/>
      <c r="AAH415" s="15"/>
      <c r="AAI415" s="15"/>
      <c r="AAJ415" s="15"/>
      <c r="AAK415" s="15"/>
      <c r="AAL415" s="15"/>
      <c r="AAM415" s="15"/>
      <c r="AAN415" s="15"/>
      <c r="AAO415" s="15"/>
      <c r="AAP415" s="15"/>
      <c r="AAQ415" s="15"/>
      <c r="AAR415" s="15"/>
      <c r="AAS415" s="15"/>
      <c r="AAT415" s="15"/>
      <c r="AAU415" s="15"/>
      <c r="AAV415" s="15"/>
      <c r="AAW415" s="15"/>
      <c r="AAX415" s="15"/>
      <c r="AAY415" s="15"/>
      <c r="AAZ415" s="15"/>
      <c r="ABA415" s="15"/>
      <c r="ABB415" s="15"/>
      <c r="ABC415" s="15"/>
      <c r="ABD415" s="15"/>
      <c r="ABE415" s="15"/>
      <c r="ABF415" s="15"/>
      <c r="ABG415" s="15"/>
      <c r="ABH415" s="15"/>
      <c r="ABI415" s="15"/>
      <c r="ABJ415" s="15"/>
      <c r="ABK415" s="15"/>
      <c r="ABL415" s="15"/>
      <c r="ABM415" s="15"/>
      <c r="ABN415" s="15"/>
      <c r="ABO415" s="15"/>
      <c r="ABP415" s="15"/>
      <c r="ABQ415" s="15"/>
      <c r="ABR415" s="15"/>
      <c r="ABS415" s="15"/>
      <c r="ABT415" s="15"/>
      <c r="ABU415" s="15"/>
      <c r="ABV415" s="15"/>
      <c r="ABW415" s="15"/>
      <c r="ABX415" s="15"/>
      <c r="ABY415" s="15"/>
      <c r="ABZ415" s="15"/>
      <c r="ACA415" s="15"/>
      <c r="ACB415" s="15"/>
      <c r="ACC415" s="15"/>
      <c r="ACD415" s="15"/>
      <c r="ACE415" s="15"/>
      <c r="ACF415" s="15"/>
      <c r="ACG415" s="15"/>
      <c r="ACH415" s="15"/>
      <c r="ACI415" s="15"/>
      <c r="ACJ415" s="15"/>
      <c r="ACK415" s="15"/>
      <c r="ACL415" s="15"/>
      <c r="ACM415" s="15"/>
      <c r="ACN415" s="15"/>
      <c r="ACO415" s="15"/>
      <c r="ACP415" s="15"/>
      <c r="ACQ415" s="15"/>
      <c r="ACR415" s="15"/>
      <c r="ACS415" s="15"/>
      <c r="ACT415" s="15"/>
      <c r="ACU415" s="15"/>
      <c r="ACV415" s="15"/>
      <c r="ACW415" s="15"/>
      <c r="ACX415" s="15"/>
      <c r="ACY415" s="15"/>
      <c r="ACZ415" s="15"/>
      <c r="ADA415" s="15"/>
      <c r="ADB415" s="15"/>
      <c r="ADC415" s="15"/>
      <c r="ADD415" s="15"/>
      <c r="ADE415" s="15"/>
      <c r="ADF415" s="15"/>
      <c r="ADG415" s="15"/>
      <c r="ADH415" s="15"/>
      <c r="ADI415" s="15"/>
      <c r="ADJ415" s="15"/>
      <c r="ADK415" s="15"/>
      <c r="ADL415" s="15"/>
      <c r="ADM415" s="15"/>
      <c r="ADN415" s="15"/>
      <c r="ADO415" s="15"/>
      <c r="ADP415" s="15"/>
      <c r="ADQ415" s="15"/>
      <c r="ADR415" s="15"/>
      <c r="ADS415" s="15"/>
      <c r="ADT415" s="15"/>
      <c r="ADU415" s="15"/>
      <c r="ADV415" s="15"/>
      <c r="ADW415" s="15"/>
      <c r="ADX415" s="15"/>
      <c r="ADY415" s="15"/>
      <c r="ADZ415" s="15"/>
      <c r="AEA415" s="15"/>
      <c r="AEB415" s="15"/>
      <c r="AEC415" s="15"/>
      <c r="AED415" s="15"/>
      <c r="AEE415" s="15"/>
      <c r="AEF415" s="15"/>
      <c r="AEG415" s="15"/>
      <c r="AEH415" s="15"/>
      <c r="AEI415" s="15"/>
      <c r="AEJ415" s="15"/>
      <c r="AEK415" s="15"/>
      <c r="AEL415" s="15"/>
      <c r="AEM415" s="15"/>
      <c r="AEN415" s="15"/>
      <c r="AEO415" s="15"/>
      <c r="AEP415" s="15"/>
      <c r="AEQ415" s="15"/>
      <c r="AER415" s="15"/>
      <c r="AES415" s="15"/>
      <c r="AET415" s="15"/>
      <c r="AEU415" s="15"/>
      <c r="AEV415" s="15"/>
      <c r="AEW415" s="15"/>
      <c r="AEX415" s="15"/>
      <c r="AEY415" s="15"/>
      <c r="AEZ415" s="15"/>
      <c r="AFA415" s="15"/>
      <c r="AFB415" s="15"/>
      <c r="AFC415" s="15"/>
      <c r="AFD415" s="15"/>
      <c r="AFE415" s="15"/>
      <c r="AFF415" s="15"/>
      <c r="AFG415" s="15"/>
      <c r="AFH415" s="15"/>
      <c r="AFI415" s="15"/>
      <c r="AFJ415" s="15"/>
      <c r="AFK415" s="15"/>
      <c r="AFL415" s="15"/>
      <c r="AFM415" s="15"/>
      <c r="AFN415" s="15"/>
      <c r="AFO415" s="15"/>
      <c r="AFP415" s="15"/>
      <c r="AFQ415" s="15"/>
      <c r="AFR415" s="15"/>
      <c r="AFS415" s="15"/>
      <c r="AFT415" s="15"/>
      <c r="AFU415" s="15"/>
      <c r="AFV415" s="15"/>
      <c r="AFW415" s="15"/>
      <c r="AFX415" s="15"/>
      <c r="AFY415" s="15"/>
      <c r="AFZ415" s="15"/>
      <c r="AGA415" s="15"/>
      <c r="AGB415" s="15"/>
      <c r="AGC415" s="15"/>
      <c r="AGD415" s="15"/>
      <c r="AGE415" s="15"/>
      <c r="AGF415" s="15"/>
      <c r="AGG415" s="15"/>
      <c r="AGH415" s="15"/>
      <c r="AGI415" s="15"/>
      <c r="AGJ415" s="15"/>
      <c r="AGK415" s="15"/>
      <c r="AGL415" s="15"/>
      <c r="AGM415" s="15"/>
      <c r="AGN415" s="15"/>
      <c r="AGO415" s="15"/>
      <c r="AGP415" s="15"/>
      <c r="AGQ415" s="15"/>
      <c r="AGR415" s="15"/>
      <c r="AGS415" s="15"/>
      <c r="AGT415" s="15"/>
      <c r="AGU415" s="15"/>
      <c r="AGV415" s="15"/>
      <c r="AGW415" s="15"/>
      <c r="AGX415" s="15"/>
      <c r="AGY415" s="15"/>
      <c r="AGZ415" s="15"/>
      <c r="AHA415" s="15"/>
      <c r="AHB415" s="15"/>
      <c r="AHC415" s="15"/>
      <c r="AHD415" s="15"/>
      <c r="AHE415" s="15"/>
      <c r="AHF415" s="15"/>
      <c r="AHG415" s="15"/>
      <c r="AHH415" s="15"/>
      <c r="AHI415" s="15"/>
      <c r="AHJ415" s="15"/>
      <c r="AHK415" s="15"/>
      <c r="AHL415" s="15"/>
      <c r="AHM415" s="15"/>
      <c r="AHN415" s="15"/>
      <c r="AHO415" s="15"/>
      <c r="AHP415" s="15"/>
      <c r="AHQ415" s="15"/>
      <c r="AHR415" s="15"/>
      <c r="AHS415" s="15"/>
      <c r="AHT415" s="15"/>
      <c r="AHU415" s="15"/>
      <c r="AHV415" s="15"/>
      <c r="AHW415" s="15"/>
      <c r="AHX415" s="15"/>
      <c r="AHY415" s="15"/>
      <c r="AHZ415" s="15"/>
      <c r="AIA415" s="15"/>
      <c r="AIB415" s="15"/>
      <c r="AIC415" s="15"/>
      <c r="AID415" s="15"/>
      <c r="AIE415" s="15"/>
      <c r="AIF415" s="15"/>
      <c r="AIG415" s="15"/>
      <c r="AIH415" s="15"/>
      <c r="AII415" s="15"/>
      <c r="AIJ415" s="15"/>
      <c r="AIK415" s="15"/>
      <c r="AIL415" s="15"/>
      <c r="AIM415" s="15"/>
      <c r="AIN415" s="15"/>
      <c r="AIO415" s="15"/>
      <c r="AIP415" s="15"/>
      <c r="AIQ415" s="15"/>
      <c r="AIR415" s="15"/>
      <c r="AIS415" s="15"/>
      <c r="AIT415" s="15"/>
      <c r="AIU415" s="15"/>
      <c r="AIV415" s="15"/>
      <c r="AIW415" s="15"/>
      <c r="AIX415" s="15"/>
      <c r="AIY415" s="15"/>
      <c r="AIZ415" s="15"/>
      <c r="AJA415" s="15"/>
      <c r="AJB415" s="15"/>
      <c r="AJC415" s="15"/>
      <c r="AJD415" s="15"/>
      <c r="AJE415" s="15"/>
      <c r="AJF415" s="15"/>
      <c r="AJG415" s="15"/>
      <c r="AJH415" s="15"/>
      <c r="AJI415" s="15"/>
      <c r="AJJ415" s="15"/>
      <c r="AJK415" s="15"/>
      <c r="AJL415" s="15"/>
      <c r="AJM415" s="15"/>
      <c r="AJN415" s="15"/>
      <c r="AJO415" s="15"/>
      <c r="AJP415" s="15"/>
      <c r="AJQ415" s="15"/>
      <c r="AJR415" s="15"/>
      <c r="AJS415" s="15"/>
      <c r="AJT415" s="15"/>
      <c r="AJU415" s="15"/>
      <c r="AJV415" s="15"/>
      <c r="AJW415" s="15"/>
      <c r="AJX415" s="15"/>
      <c r="AJY415" s="15"/>
      <c r="AJZ415" s="15"/>
      <c r="AKA415" s="15"/>
      <c r="AKB415" s="15"/>
      <c r="AKC415" s="15"/>
      <c r="AKD415" s="15"/>
      <c r="AKE415" s="15"/>
      <c r="AKF415" s="15"/>
      <c r="AKG415" s="15"/>
      <c r="AKH415" s="15"/>
      <c r="AKI415" s="15"/>
      <c r="AKJ415" s="15"/>
      <c r="AKK415" s="15"/>
      <c r="AKL415" s="15"/>
      <c r="AKM415" s="15"/>
      <c r="AKN415" s="15"/>
      <c r="AKO415" s="15"/>
      <c r="AKP415" s="15"/>
      <c r="AKQ415" s="15"/>
      <c r="AKR415" s="15"/>
      <c r="AKS415" s="15"/>
      <c r="AKT415" s="15"/>
      <c r="AKU415" s="15"/>
      <c r="AKV415" s="15"/>
      <c r="AKW415" s="15"/>
      <c r="AKX415" s="15"/>
      <c r="AKY415" s="15"/>
      <c r="AKZ415" s="15"/>
      <c r="ALA415" s="15"/>
      <c r="ALB415" s="15"/>
      <c r="ALC415" s="15"/>
      <c r="ALD415" s="15"/>
      <c r="ALE415" s="15"/>
      <c r="ALF415" s="15"/>
      <c r="ALG415" s="15"/>
      <c r="ALH415" s="15"/>
      <c r="ALI415" s="15"/>
      <c r="ALJ415" s="15"/>
      <c r="ALK415" s="15"/>
      <c r="ALL415" s="15"/>
      <c r="ALM415" s="15"/>
      <c r="ALN415" s="15"/>
      <c r="ALO415" s="15"/>
      <c r="ALP415" s="15"/>
      <c r="ALQ415" s="15"/>
      <c r="ALR415" s="15"/>
      <c r="ALS415" s="15"/>
      <c r="ALT415" s="15"/>
      <c r="ALU415" s="15"/>
      <c r="ALV415" s="15"/>
      <c r="ALW415" s="15"/>
      <c r="ALX415" s="11"/>
      <c r="ALY415" s="11"/>
      <c r="ALZ415" s="11"/>
      <c r="AMA415" s="11"/>
    </row>
    <row r="416" spans="1:1015" ht="12.75" customHeight="1">
      <c r="A416" s="8" t="s">
        <v>229</v>
      </c>
      <c r="B416" s="8" t="s">
        <v>482</v>
      </c>
      <c r="C416" s="9" t="s">
        <v>169</v>
      </c>
      <c r="D416" s="12"/>
      <c r="E416" s="9" t="s">
        <v>16</v>
      </c>
      <c r="F416" s="8" t="s">
        <v>17</v>
      </c>
      <c r="G416" s="8" t="s">
        <v>170</v>
      </c>
      <c r="H416" s="10">
        <v>0</v>
      </c>
      <c r="I416" s="10">
        <v>186.11</v>
      </c>
      <c r="J416" s="10">
        <v>0</v>
      </c>
      <c r="K416" s="10">
        <v>0</v>
      </c>
      <c r="L416" s="7">
        <v>0</v>
      </c>
      <c r="M416" s="10">
        <v>0</v>
      </c>
      <c r="N416" s="10">
        <v>0</v>
      </c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  <c r="JO416" s="15"/>
      <c r="JP416" s="15"/>
      <c r="JQ416" s="15"/>
      <c r="JR416" s="15"/>
      <c r="JS416" s="15"/>
      <c r="JT416" s="15"/>
      <c r="JU416" s="15"/>
      <c r="JV416" s="15"/>
      <c r="JW416" s="15"/>
      <c r="JX416" s="15"/>
      <c r="JY416" s="15"/>
      <c r="JZ416" s="15"/>
      <c r="KA416" s="15"/>
      <c r="KB416" s="15"/>
      <c r="KC416" s="15"/>
      <c r="KD416" s="15"/>
      <c r="KE416" s="15"/>
      <c r="KF416" s="15"/>
      <c r="KG416" s="15"/>
      <c r="KH416" s="15"/>
      <c r="KI416" s="15"/>
      <c r="KJ416" s="15"/>
      <c r="KK416" s="15"/>
      <c r="KL416" s="15"/>
      <c r="KM416" s="15"/>
      <c r="KN416" s="15"/>
      <c r="KO416" s="15"/>
      <c r="KP416" s="15"/>
      <c r="KQ416" s="15"/>
      <c r="KR416" s="15"/>
      <c r="KS416" s="15"/>
      <c r="KT416" s="15"/>
      <c r="KU416" s="15"/>
      <c r="KV416" s="15"/>
      <c r="KW416" s="15"/>
      <c r="KX416" s="15"/>
      <c r="KY416" s="15"/>
      <c r="KZ416" s="15"/>
      <c r="LA416" s="15"/>
      <c r="LB416" s="15"/>
      <c r="LC416" s="15"/>
      <c r="LD416" s="15"/>
      <c r="LE416" s="15"/>
      <c r="LF416" s="15"/>
      <c r="LG416" s="15"/>
      <c r="LH416" s="15"/>
      <c r="LI416" s="15"/>
      <c r="LJ416" s="15"/>
      <c r="LK416" s="15"/>
      <c r="LL416" s="15"/>
      <c r="LM416" s="15"/>
      <c r="LN416" s="15"/>
      <c r="LO416" s="15"/>
      <c r="LP416" s="15"/>
      <c r="LQ416" s="15"/>
      <c r="LR416" s="15"/>
      <c r="LS416" s="15"/>
      <c r="LT416" s="15"/>
      <c r="LU416" s="15"/>
      <c r="LV416" s="15"/>
      <c r="LW416" s="15"/>
      <c r="LX416" s="15"/>
      <c r="LY416" s="15"/>
      <c r="LZ416" s="15"/>
      <c r="MA416" s="15"/>
      <c r="MB416" s="15"/>
      <c r="MC416" s="15"/>
      <c r="MD416" s="15"/>
      <c r="ME416" s="15"/>
      <c r="MF416" s="15"/>
      <c r="MG416" s="15"/>
      <c r="MH416" s="15"/>
      <c r="MI416" s="15"/>
      <c r="MJ416" s="15"/>
      <c r="MK416" s="15"/>
      <c r="ML416" s="15"/>
      <c r="MM416" s="15"/>
      <c r="MN416" s="15"/>
      <c r="MO416" s="15"/>
      <c r="MP416" s="15"/>
      <c r="MQ416" s="15"/>
      <c r="MR416" s="15"/>
      <c r="MS416" s="15"/>
      <c r="MT416" s="15"/>
      <c r="MU416" s="15"/>
      <c r="MV416" s="15"/>
      <c r="MW416" s="15"/>
      <c r="MX416" s="15"/>
      <c r="MY416" s="15"/>
      <c r="MZ416" s="15"/>
      <c r="NA416" s="15"/>
      <c r="NB416" s="15"/>
      <c r="NC416" s="15"/>
      <c r="ND416" s="15"/>
      <c r="NE416" s="15"/>
      <c r="NF416" s="15"/>
      <c r="NG416" s="15"/>
      <c r="NH416" s="15"/>
      <c r="NI416" s="15"/>
      <c r="NJ416" s="15"/>
      <c r="NK416" s="15"/>
      <c r="NL416" s="15"/>
      <c r="NM416" s="15"/>
      <c r="NN416" s="15"/>
      <c r="NO416" s="15"/>
      <c r="NP416" s="15"/>
      <c r="NQ416" s="15"/>
      <c r="NR416" s="15"/>
      <c r="NS416" s="15"/>
      <c r="NT416" s="15"/>
      <c r="NU416" s="15"/>
      <c r="NV416" s="15"/>
      <c r="NW416" s="15"/>
      <c r="NX416" s="15"/>
      <c r="NY416" s="15"/>
      <c r="NZ416" s="15"/>
      <c r="OA416" s="15"/>
      <c r="OB416" s="15"/>
      <c r="OC416" s="15"/>
      <c r="OD416" s="15"/>
      <c r="OE416" s="15"/>
      <c r="OF416" s="15"/>
      <c r="OG416" s="15"/>
      <c r="OH416" s="15"/>
      <c r="OI416" s="15"/>
      <c r="OJ416" s="15"/>
      <c r="OK416" s="15"/>
      <c r="OL416" s="15"/>
      <c r="OM416" s="15"/>
      <c r="ON416" s="15"/>
      <c r="OO416" s="15"/>
      <c r="OP416" s="15"/>
      <c r="OQ416" s="15"/>
      <c r="OR416" s="15"/>
      <c r="OS416" s="15"/>
      <c r="OT416" s="15"/>
      <c r="OU416" s="15"/>
      <c r="OV416" s="15"/>
      <c r="OW416" s="15"/>
      <c r="OX416" s="15"/>
      <c r="OY416" s="15"/>
      <c r="OZ416" s="15"/>
      <c r="PA416" s="15"/>
      <c r="PB416" s="15"/>
      <c r="PC416" s="15"/>
      <c r="PD416" s="15"/>
      <c r="PE416" s="15"/>
      <c r="PF416" s="15"/>
      <c r="PG416" s="15"/>
      <c r="PH416" s="15"/>
      <c r="PI416" s="15"/>
      <c r="PJ416" s="15"/>
      <c r="PK416" s="15"/>
      <c r="PL416" s="15"/>
      <c r="PM416" s="15"/>
      <c r="PN416" s="15"/>
      <c r="PO416" s="15"/>
      <c r="PP416" s="15"/>
      <c r="PQ416" s="15"/>
      <c r="PR416" s="15"/>
      <c r="PS416" s="15"/>
      <c r="PT416" s="15"/>
      <c r="PU416" s="15"/>
      <c r="PV416" s="15"/>
      <c r="PW416" s="15"/>
      <c r="PX416" s="15"/>
      <c r="PY416" s="15"/>
      <c r="PZ416" s="15"/>
      <c r="QA416" s="15"/>
      <c r="QB416" s="15"/>
      <c r="QC416" s="15"/>
      <c r="QD416" s="15"/>
      <c r="QE416" s="15"/>
      <c r="QF416" s="15"/>
      <c r="QG416" s="15"/>
      <c r="QH416" s="15"/>
      <c r="QI416" s="15"/>
      <c r="QJ416" s="15"/>
      <c r="QK416" s="15"/>
      <c r="QL416" s="15"/>
      <c r="QM416" s="15"/>
      <c r="QN416" s="15"/>
      <c r="QO416" s="15"/>
      <c r="QP416" s="15"/>
      <c r="QQ416" s="15"/>
      <c r="QR416" s="15"/>
      <c r="QS416" s="15"/>
      <c r="QT416" s="15"/>
      <c r="QU416" s="15"/>
      <c r="QV416" s="15"/>
      <c r="QW416" s="15"/>
      <c r="QX416" s="15"/>
      <c r="QY416" s="15"/>
      <c r="QZ416" s="15"/>
      <c r="RA416" s="15"/>
      <c r="RB416" s="15"/>
      <c r="RC416" s="15"/>
      <c r="RD416" s="15"/>
      <c r="RE416" s="15"/>
      <c r="RF416" s="15"/>
      <c r="RG416" s="15"/>
      <c r="RH416" s="15"/>
      <c r="RI416" s="15"/>
      <c r="RJ416" s="15"/>
      <c r="RK416" s="15"/>
      <c r="RL416" s="15"/>
      <c r="RM416" s="15"/>
      <c r="RN416" s="15"/>
      <c r="RO416" s="15"/>
      <c r="RP416" s="15"/>
      <c r="RQ416" s="15"/>
      <c r="RR416" s="15"/>
      <c r="RS416" s="15"/>
      <c r="RT416" s="15"/>
      <c r="RU416" s="15"/>
      <c r="RV416" s="15"/>
      <c r="RW416" s="15"/>
      <c r="RX416" s="15"/>
      <c r="RY416" s="15"/>
      <c r="RZ416" s="15"/>
      <c r="SA416" s="15"/>
      <c r="SB416" s="15"/>
      <c r="SC416" s="15"/>
      <c r="SD416" s="15"/>
      <c r="SE416" s="15"/>
      <c r="SF416" s="15"/>
      <c r="SG416" s="15"/>
      <c r="SH416" s="15"/>
      <c r="SI416" s="15"/>
      <c r="SJ416" s="15"/>
      <c r="SK416" s="15"/>
      <c r="SL416" s="15"/>
      <c r="SM416" s="15"/>
      <c r="SN416" s="15"/>
      <c r="SO416" s="15"/>
      <c r="SP416" s="15"/>
      <c r="SQ416" s="15"/>
      <c r="SR416" s="15"/>
      <c r="SS416" s="15"/>
      <c r="ST416" s="15"/>
      <c r="SU416" s="15"/>
      <c r="SV416" s="15"/>
      <c r="SW416" s="15"/>
      <c r="SX416" s="15"/>
      <c r="SY416" s="15"/>
      <c r="SZ416" s="15"/>
      <c r="TA416" s="15"/>
      <c r="TB416" s="15"/>
      <c r="TC416" s="15"/>
      <c r="TD416" s="15"/>
      <c r="TE416" s="15"/>
      <c r="TF416" s="15"/>
      <c r="TG416" s="15"/>
      <c r="TH416" s="15"/>
      <c r="TI416" s="15"/>
      <c r="TJ416" s="15"/>
      <c r="TK416" s="15"/>
      <c r="TL416" s="15"/>
      <c r="TM416" s="15"/>
      <c r="TN416" s="15"/>
      <c r="TO416" s="15"/>
      <c r="TP416" s="15"/>
      <c r="TQ416" s="15"/>
      <c r="TR416" s="15"/>
      <c r="TS416" s="15"/>
      <c r="TT416" s="15"/>
      <c r="TU416" s="15"/>
      <c r="TV416" s="15"/>
      <c r="TW416" s="15"/>
      <c r="TX416" s="15"/>
      <c r="TY416" s="15"/>
      <c r="TZ416" s="15"/>
      <c r="UA416" s="15"/>
      <c r="UB416" s="15"/>
      <c r="UC416" s="15"/>
      <c r="UD416" s="15"/>
      <c r="UE416" s="15"/>
      <c r="UF416" s="15"/>
      <c r="UG416" s="15"/>
      <c r="UH416" s="15"/>
      <c r="UI416" s="15"/>
      <c r="UJ416" s="15"/>
      <c r="UK416" s="15"/>
      <c r="UL416" s="15"/>
      <c r="UM416" s="15"/>
      <c r="UN416" s="15"/>
      <c r="UO416" s="15"/>
      <c r="UP416" s="15"/>
      <c r="UQ416" s="15"/>
      <c r="UR416" s="15"/>
      <c r="US416" s="15"/>
      <c r="UT416" s="15"/>
      <c r="UU416" s="15"/>
      <c r="UV416" s="15"/>
      <c r="UW416" s="15"/>
      <c r="UX416" s="15"/>
      <c r="UY416" s="15"/>
      <c r="UZ416" s="15"/>
      <c r="VA416" s="15"/>
      <c r="VB416" s="15"/>
      <c r="VC416" s="15"/>
      <c r="VD416" s="15"/>
      <c r="VE416" s="15"/>
      <c r="VF416" s="15"/>
      <c r="VG416" s="15"/>
      <c r="VH416" s="15"/>
      <c r="VI416" s="15"/>
      <c r="VJ416" s="15"/>
      <c r="VK416" s="15"/>
      <c r="VL416" s="15"/>
      <c r="VM416" s="15"/>
      <c r="VN416" s="15"/>
      <c r="VO416" s="15"/>
      <c r="VP416" s="15"/>
      <c r="VQ416" s="15"/>
      <c r="VR416" s="15"/>
      <c r="VS416" s="15"/>
      <c r="VT416" s="15"/>
      <c r="VU416" s="15"/>
      <c r="VV416" s="15"/>
      <c r="VW416" s="15"/>
      <c r="VX416" s="15"/>
      <c r="VY416" s="15"/>
      <c r="VZ416" s="15"/>
      <c r="WA416" s="15"/>
      <c r="WB416" s="15"/>
      <c r="WC416" s="15"/>
      <c r="WD416" s="15"/>
      <c r="WE416" s="15"/>
      <c r="WF416" s="15"/>
      <c r="WG416" s="15"/>
      <c r="WH416" s="15"/>
      <c r="WI416" s="15"/>
      <c r="WJ416" s="15"/>
      <c r="WK416" s="15"/>
      <c r="WL416" s="15"/>
      <c r="WM416" s="15"/>
      <c r="WN416" s="15"/>
      <c r="WO416" s="15"/>
      <c r="WP416" s="15"/>
      <c r="WQ416" s="15"/>
      <c r="WR416" s="15"/>
      <c r="WS416" s="15"/>
      <c r="WT416" s="15"/>
      <c r="WU416" s="15"/>
      <c r="WV416" s="15"/>
      <c r="WW416" s="15"/>
      <c r="WX416" s="15"/>
      <c r="WY416" s="15"/>
      <c r="WZ416" s="15"/>
      <c r="XA416" s="15"/>
      <c r="XB416" s="15"/>
      <c r="XC416" s="15"/>
      <c r="XD416" s="15"/>
      <c r="XE416" s="15"/>
      <c r="XF416" s="15"/>
      <c r="XG416" s="15"/>
      <c r="XH416" s="15"/>
      <c r="XI416" s="15"/>
      <c r="XJ416" s="15"/>
      <c r="XK416" s="15"/>
      <c r="XL416" s="15"/>
      <c r="XM416" s="15"/>
      <c r="XN416" s="15"/>
      <c r="XO416" s="15"/>
      <c r="XP416" s="15"/>
      <c r="XQ416" s="15"/>
      <c r="XR416" s="15"/>
      <c r="XS416" s="15"/>
      <c r="XT416" s="15"/>
      <c r="XU416" s="15"/>
      <c r="XV416" s="15"/>
      <c r="XW416" s="15"/>
      <c r="XX416" s="15"/>
      <c r="XY416" s="15"/>
      <c r="XZ416" s="15"/>
      <c r="YA416" s="15"/>
      <c r="YB416" s="15"/>
      <c r="YC416" s="15"/>
      <c r="YD416" s="15"/>
      <c r="YE416" s="15"/>
      <c r="YF416" s="15"/>
      <c r="YG416" s="15"/>
      <c r="YH416" s="15"/>
      <c r="YI416" s="15"/>
      <c r="YJ416" s="15"/>
      <c r="YK416" s="15"/>
      <c r="YL416" s="15"/>
      <c r="YM416" s="15"/>
      <c r="YN416" s="15"/>
      <c r="YO416" s="15"/>
      <c r="YP416" s="15"/>
      <c r="YQ416" s="15"/>
      <c r="YR416" s="15"/>
      <c r="YS416" s="15"/>
      <c r="YT416" s="15"/>
      <c r="YU416" s="15"/>
      <c r="YV416" s="15"/>
      <c r="YW416" s="15"/>
      <c r="YX416" s="15"/>
      <c r="YY416" s="15"/>
      <c r="YZ416" s="15"/>
      <c r="ZA416" s="15"/>
      <c r="ZB416" s="15"/>
      <c r="ZC416" s="15"/>
      <c r="ZD416" s="15"/>
      <c r="ZE416" s="15"/>
      <c r="ZF416" s="15"/>
      <c r="ZG416" s="15"/>
      <c r="ZH416" s="15"/>
      <c r="ZI416" s="15"/>
      <c r="ZJ416" s="15"/>
      <c r="ZK416" s="15"/>
      <c r="ZL416" s="15"/>
      <c r="ZM416" s="15"/>
      <c r="ZN416" s="15"/>
      <c r="ZO416" s="15"/>
      <c r="ZP416" s="15"/>
      <c r="ZQ416" s="15"/>
      <c r="ZR416" s="15"/>
      <c r="ZS416" s="15"/>
      <c r="ZT416" s="15"/>
      <c r="ZU416" s="15"/>
      <c r="ZV416" s="15"/>
      <c r="ZW416" s="15"/>
      <c r="ZX416" s="15"/>
      <c r="ZY416" s="15"/>
      <c r="ZZ416" s="15"/>
      <c r="AAA416" s="15"/>
      <c r="AAB416" s="15"/>
      <c r="AAC416" s="15"/>
      <c r="AAD416" s="15"/>
      <c r="AAE416" s="15"/>
      <c r="AAF416" s="15"/>
      <c r="AAG416" s="15"/>
      <c r="AAH416" s="15"/>
      <c r="AAI416" s="15"/>
      <c r="AAJ416" s="15"/>
      <c r="AAK416" s="15"/>
      <c r="AAL416" s="15"/>
      <c r="AAM416" s="15"/>
      <c r="AAN416" s="15"/>
      <c r="AAO416" s="15"/>
      <c r="AAP416" s="15"/>
      <c r="AAQ416" s="15"/>
      <c r="AAR416" s="15"/>
      <c r="AAS416" s="15"/>
      <c r="AAT416" s="15"/>
      <c r="AAU416" s="15"/>
      <c r="AAV416" s="15"/>
      <c r="AAW416" s="15"/>
      <c r="AAX416" s="15"/>
      <c r="AAY416" s="15"/>
      <c r="AAZ416" s="15"/>
      <c r="ABA416" s="15"/>
      <c r="ABB416" s="15"/>
      <c r="ABC416" s="15"/>
      <c r="ABD416" s="15"/>
      <c r="ABE416" s="15"/>
      <c r="ABF416" s="15"/>
      <c r="ABG416" s="15"/>
      <c r="ABH416" s="15"/>
      <c r="ABI416" s="15"/>
      <c r="ABJ416" s="15"/>
      <c r="ABK416" s="15"/>
      <c r="ABL416" s="15"/>
      <c r="ABM416" s="15"/>
      <c r="ABN416" s="15"/>
      <c r="ABO416" s="15"/>
      <c r="ABP416" s="15"/>
      <c r="ABQ416" s="15"/>
      <c r="ABR416" s="15"/>
      <c r="ABS416" s="15"/>
      <c r="ABT416" s="15"/>
      <c r="ABU416" s="15"/>
      <c r="ABV416" s="15"/>
      <c r="ABW416" s="15"/>
      <c r="ABX416" s="15"/>
      <c r="ABY416" s="15"/>
      <c r="ABZ416" s="15"/>
      <c r="ACA416" s="15"/>
      <c r="ACB416" s="15"/>
      <c r="ACC416" s="15"/>
      <c r="ACD416" s="15"/>
      <c r="ACE416" s="15"/>
      <c r="ACF416" s="15"/>
      <c r="ACG416" s="15"/>
      <c r="ACH416" s="15"/>
      <c r="ACI416" s="15"/>
      <c r="ACJ416" s="15"/>
      <c r="ACK416" s="15"/>
      <c r="ACL416" s="15"/>
      <c r="ACM416" s="15"/>
      <c r="ACN416" s="15"/>
      <c r="ACO416" s="15"/>
      <c r="ACP416" s="15"/>
      <c r="ACQ416" s="15"/>
      <c r="ACR416" s="15"/>
      <c r="ACS416" s="15"/>
      <c r="ACT416" s="15"/>
      <c r="ACU416" s="15"/>
      <c r="ACV416" s="15"/>
      <c r="ACW416" s="15"/>
      <c r="ACX416" s="15"/>
      <c r="ACY416" s="15"/>
      <c r="ACZ416" s="15"/>
      <c r="ADA416" s="15"/>
      <c r="ADB416" s="15"/>
      <c r="ADC416" s="15"/>
      <c r="ADD416" s="15"/>
      <c r="ADE416" s="15"/>
      <c r="ADF416" s="15"/>
      <c r="ADG416" s="15"/>
      <c r="ADH416" s="15"/>
      <c r="ADI416" s="15"/>
      <c r="ADJ416" s="15"/>
      <c r="ADK416" s="15"/>
      <c r="ADL416" s="15"/>
      <c r="ADM416" s="15"/>
      <c r="ADN416" s="15"/>
      <c r="ADO416" s="15"/>
      <c r="ADP416" s="15"/>
      <c r="ADQ416" s="15"/>
      <c r="ADR416" s="15"/>
      <c r="ADS416" s="15"/>
      <c r="ADT416" s="15"/>
      <c r="ADU416" s="15"/>
      <c r="ADV416" s="15"/>
      <c r="ADW416" s="15"/>
      <c r="ADX416" s="15"/>
      <c r="ADY416" s="15"/>
      <c r="ADZ416" s="15"/>
      <c r="AEA416" s="15"/>
      <c r="AEB416" s="15"/>
      <c r="AEC416" s="15"/>
      <c r="AED416" s="15"/>
      <c r="AEE416" s="15"/>
      <c r="AEF416" s="15"/>
      <c r="AEG416" s="15"/>
      <c r="AEH416" s="15"/>
      <c r="AEI416" s="15"/>
      <c r="AEJ416" s="15"/>
      <c r="AEK416" s="15"/>
      <c r="AEL416" s="15"/>
      <c r="AEM416" s="15"/>
      <c r="AEN416" s="15"/>
      <c r="AEO416" s="15"/>
      <c r="AEP416" s="15"/>
      <c r="AEQ416" s="15"/>
      <c r="AER416" s="15"/>
      <c r="AES416" s="15"/>
      <c r="AET416" s="15"/>
      <c r="AEU416" s="15"/>
      <c r="AEV416" s="15"/>
      <c r="AEW416" s="15"/>
      <c r="AEX416" s="15"/>
      <c r="AEY416" s="15"/>
      <c r="AEZ416" s="15"/>
      <c r="AFA416" s="15"/>
      <c r="AFB416" s="15"/>
      <c r="AFC416" s="15"/>
      <c r="AFD416" s="15"/>
      <c r="AFE416" s="15"/>
      <c r="AFF416" s="15"/>
      <c r="AFG416" s="15"/>
      <c r="AFH416" s="15"/>
      <c r="AFI416" s="15"/>
      <c r="AFJ416" s="15"/>
      <c r="AFK416" s="15"/>
      <c r="AFL416" s="15"/>
      <c r="AFM416" s="15"/>
      <c r="AFN416" s="15"/>
      <c r="AFO416" s="15"/>
      <c r="AFP416" s="15"/>
      <c r="AFQ416" s="15"/>
      <c r="AFR416" s="15"/>
      <c r="AFS416" s="15"/>
      <c r="AFT416" s="15"/>
      <c r="AFU416" s="15"/>
      <c r="AFV416" s="15"/>
      <c r="AFW416" s="15"/>
      <c r="AFX416" s="15"/>
      <c r="AFY416" s="15"/>
      <c r="AFZ416" s="15"/>
      <c r="AGA416" s="15"/>
      <c r="AGB416" s="15"/>
      <c r="AGC416" s="15"/>
      <c r="AGD416" s="15"/>
      <c r="AGE416" s="15"/>
      <c r="AGF416" s="15"/>
      <c r="AGG416" s="15"/>
      <c r="AGH416" s="15"/>
      <c r="AGI416" s="15"/>
      <c r="AGJ416" s="15"/>
      <c r="AGK416" s="15"/>
      <c r="AGL416" s="15"/>
      <c r="AGM416" s="15"/>
      <c r="AGN416" s="15"/>
      <c r="AGO416" s="15"/>
      <c r="AGP416" s="15"/>
      <c r="AGQ416" s="15"/>
      <c r="AGR416" s="15"/>
      <c r="AGS416" s="15"/>
      <c r="AGT416" s="15"/>
      <c r="AGU416" s="15"/>
      <c r="AGV416" s="15"/>
      <c r="AGW416" s="15"/>
      <c r="AGX416" s="15"/>
      <c r="AGY416" s="15"/>
      <c r="AGZ416" s="15"/>
      <c r="AHA416" s="15"/>
      <c r="AHB416" s="15"/>
      <c r="AHC416" s="15"/>
      <c r="AHD416" s="15"/>
      <c r="AHE416" s="15"/>
      <c r="AHF416" s="15"/>
      <c r="AHG416" s="15"/>
      <c r="AHH416" s="15"/>
      <c r="AHI416" s="15"/>
      <c r="AHJ416" s="15"/>
      <c r="AHK416" s="15"/>
      <c r="AHL416" s="15"/>
      <c r="AHM416" s="15"/>
      <c r="AHN416" s="15"/>
      <c r="AHO416" s="15"/>
      <c r="AHP416" s="15"/>
      <c r="AHQ416" s="15"/>
      <c r="AHR416" s="15"/>
      <c r="AHS416" s="15"/>
      <c r="AHT416" s="15"/>
      <c r="AHU416" s="15"/>
      <c r="AHV416" s="15"/>
      <c r="AHW416" s="15"/>
      <c r="AHX416" s="15"/>
      <c r="AHY416" s="15"/>
      <c r="AHZ416" s="15"/>
      <c r="AIA416" s="15"/>
      <c r="AIB416" s="15"/>
      <c r="AIC416" s="15"/>
      <c r="AID416" s="15"/>
      <c r="AIE416" s="15"/>
      <c r="AIF416" s="15"/>
      <c r="AIG416" s="15"/>
      <c r="AIH416" s="15"/>
      <c r="AII416" s="15"/>
      <c r="AIJ416" s="15"/>
      <c r="AIK416" s="15"/>
      <c r="AIL416" s="15"/>
      <c r="AIM416" s="15"/>
      <c r="AIN416" s="15"/>
      <c r="AIO416" s="15"/>
      <c r="AIP416" s="15"/>
      <c r="AIQ416" s="15"/>
      <c r="AIR416" s="15"/>
      <c r="AIS416" s="15"/>
      <c r="AIT416" s="15"/>
      <c r="AIU416" s="15"/>
      <c r="AIV416" s="15"/>
      <c r="AIW416" s="15"/>
      <c r="AIX416" s="15"/>
      <c r="AIY416" s="15"/>
      <c r="AIZ416" s="15"/>
      <c r="AJA416" s="15"/>
      <c r="AJB416" s="15"/>
      <c r="AJC416" s="15"/>
      <c r="AJD416" s="15"/>
      <c r="AJE416" s="15"/>
      <c r="AJF416" s="15"/>
      <c r="AJG416" s="15"/>
      <c r="AJH416" s="15"/>
      <c r="AJI416" s="15"/>
      <c r="AJJ416" s="15"/>
      <c r="AJK416" s="15"/>
      <c r="AJL416" s="15"/>
      <c r="AJM416" s="15"/>
      <c r="AJN416" s="15"/>
      <c r="AJO416" s="15"/>
      <c r="AJP416" s="15"/>
      <c r="AJQ416" s="15"/>
      <c r="AJR416" s="15"/>
      <c r="AJS416" s="15"/>
      <c r="AJT416" s="15"/>
      <c r="AJU416" s="15"/>
      <c r="AJV416" s="15"/>
      <c r="AJW416" s="15"/>
      <c r="AJX416" s="15"/>
      <c r="AJY416" s="15"/>
      <c r="AJZ416" s="15"/>
      <c r="AKA416" s="15"/>
      <c r="AKB416" s="15"/>
      <c r="AKC416" s="15"/>
      <c r="AKD416" s="15"/>
      <c r="AKE416" s="15"/>
      <c r="AKF416" s="15"/>
      <c r="AKG416" s="15"/>
      <c r="AKH416" s="15"/>
      <c r="AKI416" s="15"/>
      <c r="AKJ416" s="15"/>
      <c r="AKK416" s="15"/>
      <c r="AKL416" s="15"/>
      <c r="AKM416" s="15"/>
      <c r="AKN416" s="15"/>
      <c r="AKO416" s="15"/>
      <c r="AKP416" s="15"/>
      <c r="AKQ416" s="15"/>
      <c r="AKR416" s="15"/>
      <c r="AKS416" s="15"/>
      <c r="AKT416" s="15"/>
      <c r="AKU416" s="15"/>
      <c r="AKV416" s="15"/>
      <c r="AKW416" s="15"/>
      <c r="AKX416" s="15"/>
      <c r="AKY416" s="15"/>
      <c r="AKZ416" s="15"/>
      <c r="ALA416" s="15"/>
      <c r="ALB416" s="15"/>
      <c r="ALC416" s="15"/>
      <c r="ALD416" s="15"/>
      <c r="ALE416" s="15"/>
      <c r="ALF416" s="15"/>
      <c r="ALG416" s="15"/>
      <c r="ALH416" s="15"/>
      <c r="ALI416" s="15"/>
      <c r="ALJ416" s="15"/>
      <c r="ALK416" s="15"/>
      <c r="ALL416" s="15"/>
      <c r="ALM416" s="15"/>
      <c r="ALN416" s="15"/>
      <c r="ALO416" s="15"/>
      <c r="ALP416" s="15"/>
      <c r="ALQ416" s="15"/>
      <c r="ALR416" s="15"/>
      <c r="ALS416" s="15"/>
      <c r="ALT416" s="15"/>
      <c r="ALU416" s="15"/>
      <c r="ALV416" s="15"/>
      <c r="ALW416" s="15"/>
      <c r="ALX416" s="11"/>
      <c r="ALY416" s="11"/>
      <c r="ALZ416" s="11"/>
      <c r="AMA416" s="11"/>
    </row>
    <row r="417" spans="1:1015" ht="12.75" customHeight="1">
      <c r="A417" s="8" t="s">
        <v>229</v>
      </c>
      <c r="B417" s="8" t="s">
        <v>482</v>
      </c>
      <c r="C417" s="9" t="s">
        <v>173</v>
      </c>
      <c r="D417" s="12"/>
      <c r="E417" s="9" t="s">
        <v>16</v>
      </c>
      <c r="F417" s="8" t="s">
        <v>17</v>
      </c>
      <c r="G417" s="8" t="s">
        <v>174</v>
      </c>
      <c r="H417" s="10">
        <v>606.69000000000005</v>
      </c>
      <c r="I417" s="10">
        <v>731.33</v>
      </c>
      <c r="J417" s="10">
        <v>0</v>
      </c>
      <c r="K417" s="10">
        <v>141.13</v>
      </c>
      <c r="L417" s="7">
        <v>0</v>
      </c>
      <c r="M417" s="10">
        <v>0</v>
      </c>
      <c r="N417" s="10">
        <v>0</v>
      </c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  <c r="JY417" s="15"/>
      <c r="JZ417" s="15"/>
      <c r="KA417" s="15"/>
      <c r="KB417" s="15"/>
      <c r="KC417" s="15"/>
      <c r="KD417" s="15"/>
      <c r="KE417" s="15"/>
      <c r="KF417" s="15"/>
      <c r="KG417" s="15"/>
      <c r="KH417" s="15"/>
      <c r="KI417" s="15"/>
      <c r="KJ417" s="15"/>
      <c r="KK417" s="15"/>
      <c r="KL417" s="15"/>
      <c r="KM417" s="15"/>
      <c r="KN417" s="15"/>
      <c r="KO417" s="15"/>
      <c r="KP417" s="15"/>
      <c r="KQ417" s="15"/>
      <c r="KR417" s="15"/>
      <c r="KS417" s="15"/>
      <c r="KT417" s="15"/>
      <c r="KU417" s="15"/>
      <c r="KV417" s="15"/>
      <c r="KW417" s="15"/>
      <c r="KX417" s="15"/>
      <c r="KY417" s="15"/>
      <c r="KZ417" s="15"/>
      <c r="LA417" s="15"/>
      <c r="LB417" s="15"/>
      <c r="LC417" s="15"/>
      <c r="LD417" s="15"/>
      <c r="LE417" s="15"/>
      <c r="LF417" s="15"/>
      <c r="LG417" s="15"/>
      <c r="LH417" s="15"/>
      <c r="LI417" s="15"/>
      <c r="LJ417" s="15"/>
      <c r="LK417" s="15"/>
      <c r="LL417" s="15"/>
      <c r="LM417" s="15"/>
      <c r="LN417" s="15"/>
      <c r="LO417" s="15"/>
      <c r="LP417" s="15"/>
      <c r="LQ417" s="15"/>
      <c r="LR417" s="15"/>
      <c r="LS417" s="15"/>
      <c r="LT417" s="15"/>
      <c r="LU417" s="15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  <c r="NL417" s="15"/>
      <c r="NM417" s="15"/>
      <c r="NN417" s="15"/>
      <c r="NO417" s="15"/>
      <c r="NP417" s="15"/>
      <c r="NQ417" s="15"/>
      <c r="NR417" s="15"/>
      <c r="NS417" s="15"/>
      <c r="NT417" s="15"/>
      <c r="NU417" s="15"/>
      <c r="NV417" s="15"/>
      <c r="NW417" s="15"/>
      <c r="NX417" s="15"/>
      <c r="NY417" s="15"/>
      <c r="NZ417" s="15"/>
      <c r="OA417" s="15"/>
      <c r="OB417" s="15"/>
      <c r="OC417" s="15"/>
      <c r="OD417" s="15"/>
      <c r="OE417" s="15"/>
      <c r="OF417" s="15"/>
      <c r="OG417" s="15"/>
      <c r="OH417" s="15"/>
      <c r="OI417" s="15"/>
      <c r="OJ417" s="15"/>
      <c r="OK417" s="15"/>
      <c r="OL417" s="15"/>
      <c r="OM417" s="15"/>
      <c r="ON417" s="15"/>
      <c r="OO417" s="15"/>
      <c r="OP417" s="15"/>
      <c r="OQ417" s="15"/>
      <c r="OR417" s="15"/>
      <c r="OS417" s="15"/>
      <c r="OT417" s="15"/>
      <c r="OU417" s="15"/>
      <c r="OV417" s="15"/>
      <c r="OW417" s="15"/>
      <c r="OX417" s="15"/>
      <c r="OY417" s="15"/>
      <c r="OZ417" s="15"/>
      <c r="PA417" s="15"/>
      <c r="PB417" s="15"/>
      <c r="PC417" s="15"/>
      <c r="PD417" s="15"/>
      <c r="PE417" s="15"/>
      <c r="PF417" s="15"/>
      <c r="PG417" s="15"/>
      <c r="PH417" s="15"/>
      <c r="PI417" s="15"/>
      <c r="PJ417" s="15"/>
      <c r="PK417" s="15"/>
      <c r="PL417" s="15"/>
      <c r="PM417" s="15"/>
      <c r="PN417" s="15"/>
      <c r="PO417" s="15"/>
      <c r="PP417" s="15"/>
      <c r="PQ417" s="15"/>
      <c r="PR417" s="15"/>
      <c r="PS417" s="15"/>
      <c r="PT417" s="15"/>
      <c r="PU417" s="15"/>
      <c r="PV417" s="15"/>
      <c r="PW417" s="15"/>
      <c r="PX417" s="15"/>
      <c r="PY417" s="15"/>
      <c r="PZ417" s="15"/>
      <c r="QA417" s="15"/>
      <c r="QB417" s="15"/>
      <c r="QC417" s="15"/>
      <c r="QD417" s="15"/>
      <c r="QE417" s="15"/>
      <c r="QF417" s="15"/>
      <c r="QG417" s="15"/>
      <c r="QH417" s="15"/>
      <c r="QI417" s="15"/>
      <c r="QJ417" s="15"/>
      <c r="QK417" s="15"/>
      <c r="QL417" s="15"/>
      <c r="QM417" s="15"/>
      <c r="QN417" s="15"/>
      <c r="QO417" s="15"/>
      <c r="QP417" s="15"/>
      <c r="QQ417" s="15"/>
      <c r="QR417" s="15"/>
      <c r="QS417" s="15"/>
      <c r="QT417" s="15"/>
      <c r="QU417" s="15"/>
      <c r="QV417" s="15"/>
      <c r="QW417" s="15"/>
      <c r="QX417" s="15"/>
      <c r="QY417" s="15"/>
      <c r="QZ417" s="15"/>
      <c r="RA417" s="15"/>
      <c r="RB417" s="15"/>
      <c r="RC417" s="15"/>
      <c r="RD417" s="15"/>
      <c r="RE417" s="15"/>
      <c r="RF417" s="15"/>
      <c r="RG417" s="15"/>
      <c r="RH417" s="15"/>
      <c r="RI417" s="15"/>
      <c r="RJ417" s="15"/>
      <c r="RK417" s="15"/>
      <c r="RL417" s="15"/>
      <c r="RM417" s="15"/>
      <c r="RN417" s="15"/>
      <c r="RO417" s="15"/>
      <c r="RP417" s="15"/>
      <c r="RQ417" s="15"/>
      <c r="RR417" s="15"/>
      <c r="RS417" s="15"/>
      <c r="RT417" s="15"/>
      <c r="RU417" s="15"/>
      <c r="RV417" s="15"/>
      <c r="RW417" s="15"/>
      <c r="RX417" s="15"/>
      <c r="RY417" s="15"/>
      <c r="RZ417" s="15"/>
      <c r="SA417" s="15"/>
      <c r="SB417" s="15"/>
      <c r="SC417" s="15"/>
      <c r="SD417" s="15"/>
      <c r="SE417" s="15"/>
      <c r="SF417" s="15"/>
      <c r="SG417" s="15"/>
      <c r="SH417" s="15"/>
      <c r="SI417" s="15"/>
      <c r="SJ417" s="15"/>
      <c r="SK417" s="15"/>
      <c r="SL417" s="15"/>
      <c r="SM417" s="15"/>
      <c r="SN417" s="15"/>
      <c r="SO417" s="15"/>
      <c r="SP417" s="15"/>
      <c r="SQ417" s="15"/>
      <c r="SR417" s="15"/>
      <c r="SS417" s="15"/>
      <c r="ST417" s="15"/>
      <c r="SU417" s="15"/>
      <c r="SV417" s="15"/>
      <c r="SW417" s="15"/>
      <c r="SX417" s="15"/>
      <c r="SY417" s="15"/>
      <c r="SZ417" s="15"/>
      <c r="TA417" s="15"/>
      <c r="TB417" s="15"/>
      <c r="TC417" s="15"/>
      <c r="TD417" s="15"/>
      <c r="TE417" s="15"/>
      <c r="TF417" s="15"/>
      <c r="TG417" s="15"/>
      <c r="TH417" s="15"/>
      <c r="TI417" s="15"/>
      <c r="TJ417" s="15"/>
      <c r="TK417" s="15"/>
      <c r="TL417" s="15"/>
      <c r="TM417" s="15"/>
      <c r="TN417" s="15"/>
      <c r="TO417" s="15"/>
      <c r="TP417" s="15"/>
      <c r="TQ417" s="15"/>
      <c r="TR417" s="15"/>
      <c r="TS417" s="15"/>
      <c r="TT417" s="15"/>
      <c r="TU417" s="15"/>
      <c r="TV417" s="15"/>
      <c r="TW417" s="15"/>
      <c r="TX417" s="15"/>
      <c r="TY417" s="15"/>
      <c r="TZ417" s="15"/>
      <c r="UA417" s="15"/>
      <c r="UB417" s="15"/>
      <c r="UC417" s="15"/>
      <c r="UD417" s="15"/>
      <c r="UE417" s="15"/>
      <c r="UF417" s="15"/>
      <c r="UG417" s="15"/>
      <c r="UH417" s="15"/>
      <c r="UI417" s="15"/>
      <c r="UJ417" s="15"/>
      <c r="UK417" s="15"/>
      <c r="UL417" s="15"/>
      <c r="UM417" s="15"/>
      <c r="UN417" s="15"/>
      <c r="UO417" s="15"/>
      <c r="UP417" s="15"/>
      <c r="UQ417" s="15"/>
      <c r="UR417" s="15"/>
      <c r="US417" s="15"/>
      <c r="UT417" s="15"/>
      <c r="UU417" s="15"/>
      <c r="UV417" s="15"/>
      <c r="UW417" s="15"/>
      <c r="UX417" s="15"/>
      <c r="UY417" s="15"/>
      <c r="UZ417" s="15"/>
      <c r="VA417" s="15"/>
      <c r="VB417" s="15"/>
      <c r="VC417" s="15"/>
      <c r="VD417" s="15"/>
      <c r="VE417" s="15"/>
      <c r="VF417" s="15"/>
      <c r="VG417" s="15"/>
      <c r="VH417" s="15"/>
      <c r="VI417" s="15"/>
      <c r="VJ417" s="15"/>
      <c r="VK417" s="15"/>
      <c r="VL417" s="15"/>
      <c r="VM417" s="15"/>
      <c r="VN417" s="15"/>
      <c r="VO417" s="15"/>
      <c r="VP417" s="15"/>
      <c r="VQ417" s="15"/>
      <c r="VR417" s="15"/>
      <c r="VS417" s="15"/>
      <c r="VT417" s="15"/>
      <c r="VU417" s="15"/>
      <c r="VV417" s="15"/>
      <c r="VW417" s="15"/>
      <c r="VX417" s="15"/>
      <c r="VY417" s="15"/>
      <c r="VZ417" s="15"/>
      <c r="WA417" s="15"/>
      <c r="WB417" s="15"/>
      <c r="WC417" s="15"/>
      <c r="WD417" s="15"/>
      <c r="WE417" s="15"/>
      <c r="WF417" s="15"/>
      <c r="WG417" s="15"/>
      <c r="WH417" s="15"/>
      <c r="WI417" s="15"/>
      <c r="WJ417" s="15"/>
      <c r="WK417" s="15"/>
      <c r="WL417" s="15"/>
      <c r="WM417" s="15"/>
      <c r="WN417" s="15"/>
      <c r="WO417" s="15"/>
      <c r="WP417" s="15"/>
      <c r="WQ417" s="15"/>
      <c r="WR417" s="15"/>
      <c r="WS417" s="15"/>
      <c r="WT417" s="15"/>
      <c r="WU417" s="15"/>
      <c r="WV417" s="15"/>
      <c r="WW417" s="15"/>
      <c r="WX417" s="15"/>
      <c r="WY417" s="15"/>
      <c r="WZ417" s="15"/>
      <c r="XA417" s="15"/>
      <c r="XB417" s="15"/>
      <c r="XC417" s="15"/>
      <c r="XD417" s="15"/>
      <c r="XE417" s="15"/>
      <c r="XF417" s="15"/>
      <c r="XG417" s="15"/>
      <c r="XH417" s="15"/>
      <c r="XI417" s="15"/>
      <c r="XJ417" s="15"/>
      <c r="XK417" s="15"/>
      <c r="XL417" s="15"/>
      <c r="XM417" s="15"/>
      <c r="XN417" s="15"/>
      <c r="XO417" s="15"/>
      <c r="XP417" s="15"/>
      <c r="XQ417" s="15"/>
      <c r="XR417" s="15"/>
      <c r="XS417" s="15"/>
      <c r="XT417" s="15"/>
      <c r="XU417" s="15"/>
      <c r="XV417" s="15"/>
      <c r="XW417" s="15"/>
      <c r="XX417" s="15"/>
      <c r="XY417" s="15"/>
      <c r="XZ417" s="15"/>
      <c r="YA417" s="15"/>
      <c r="YB417" s="15"/>
      <c r="YC417" s="15"/>
      <c r="YD417" s="15"/>
      <c r="YE417" s="15"/>
      <c r="YF417" s="15"/>
      <c r="YG417" s="15"/>
      <c r="YH417" s="15"/>
      <c r="YI417" s="15"/>
      <c r="YJ417" s="15"/>
      <c r="YK417" s="15"/>
      <c r="YL417" s="15"/>
      <c r="YM417" s="15"/>
      <c r="YN417" s="15"/>
      <c r="YO417" s="15"/>
      <c r="YP417" s="15"/>
      <c r="YQ417" s="15"/>
      <c r="YR417" s="15"/>
      <c r="YS417" s="15"/>
      <c r="YT417" s="15"/>
      <c r="YU417" s="15"/>
      <c r="YV417" s="15"/>
      <c r="YW417" s="15"/>
      <c r="YX417" s="15"/>
      <c r="YY417" s="15"/>
      <c r="YZ417" s="15"/>
      <c r="ZA417" s="15"/>
      <c r="ZB417" s="15"/>
      <c r="ZC417" s="15"/>
      <c r="ZD417" s="15"/>
      <c r="ZE417" s="15"/>
      <c r="ZF417" s="15"/>
      <c r="ZG417" s="15"/>
      <c r="ZH417" s="15"/>
      <c r="ZI417" s="15"/>
      <c r="ZJ417" s="15"/>
      <c r="ZK417" s="15"/>
      <c r="ZL417" s="15"/>
      <c r="ZM417" s="15"/>
      <c r="ZN417" s="15"/>
      <c r="ZO417" s="15"/>
      <c r="ZP417" s="15"/>
      <c r="ZQ417" s="15"/>
      <c r="ZR417" s="15"/>
      <c r="ZS417" s="15"/>
      <c r="ZT417" s="15"/>
      <c r="ZU417" s="15"/>
      <c r="ZV417" s="15"/>
      <c r="ZW417" s="15"/>
      <c r="ZX417" s="15"/>
      <c r="ZY417" s="15"/>
      <c r="ZZ417" s="15"/>
      <c r="AAA417" s="15"/>
      <c r="AAB417" s="15"/>
      <c r="AAC417" s="15"/>
      <c r="AAD417" s="15"/>
      <c r="AAE417" s="15"/>
      <c r="AAF417" s="15"/>
      <c r="AAG417" s="15"/>
      <c r="AAH417" s="15"/>
      <c r="AAI417" s="15"/>
      <c r="AAJ417" s="15"/>
      <c r="AAK417" s="15"/>
      <c r="AAL417" s="15"/>
      <c r="AAM417" s="15"/>
      <c r="AAN417" s="15"/>
      <c r="AAO417" s="15"/>
      <c r="AAP417" s="15"/>
      <c r="AAQ417" s="15"/>
      <c r="AAR417" s="15"/>
      <c r="AAS417" s="15"/>
      <c r="AAT417" s="15"/>
      <c r="AAU417" s="15"/>
      <c r="AAV417" s="15"/>
      <c r="AAW417" s="15"/>
      <c r="AAX417" s="15"/>
      <c r="AAY417" s="15"/>
      <c r="AAZ417" s="15"/>
      <c r="ABA417" s="15"/>
      <c r="ABB417" s="15"/>
      <c r="ABC417" s="15"/>
      <c r="ABD417" s="15"/>
      <c r="ABE417" s="15"/>
      <c r="ABF417" s="15"/>
      <c r="ABG417" s="15"/>
      <c r="ABH417" s="15"/>
      <c r="ABI417" s="15"/>
      <c r="ABJ417" s="15"/>
      <c r="ABK417" s="15"/>
      <c r="ABL417" s="15"/>
      <c r="ABM417" s="15"/>
      <c r="ABN417" s="15"/>
      <c r="ABO417" s="15"/>
      <c r="ABP417" s="15"/>
      <c r="ABQ417" s="15"/>
      <c r="ABR417" s="15"/>
      <c r="ABS417" s="15"/>
      <c r="ABT417" s="15"/>
      <c r="ABU417" s="15"/>
      <c r="ABV417" s="15"/>
      <c r="ABW417" s="15"/>
      <c r="ABX417" s="15"/>
      <c r="ABY417" s="15"/>
      <c r="ABZ417" s="15"/>
      <c r="ACA417" s="15"/>
      <c r="ACB417" s="15"/>
      <c r="ACC417" s="15"/>
      <c r="ACD417" s="15"/>
      <c r="ACE417" s="15"/>
      <c r="ACF417" s="15"/>
      <c r="ACG417" s="15"/>
      <c r="ACH417" s="15"/>
      <c r="ACI417" s="15"/>
      <c r="ACJ417" s="15"/>
      <c r="ACK417" s="15"/>
      <c r="ACL417" s="15"/>
      <c r="ACM417" s="15"/>
      <c r="ACN417" s="15"/>
      <c r="ACO417" s="15"/>
      <c r="ACP417" s="15"/>
      <c r="ACQ417" s="15"/>
      <c r="ACR417" s="15"/>
      <c r="ACS417" s="15"/>
      <c r="ACT417" s="15"/>
      <c r="ACU417" s="15"/>
      <c r="ACV417" s="15"/>
      <c r="ACW417" s="15"/>
      <c r="ACX417" s="15"/>
      <c r="ACY417" s="15"/>
      <c r="ACZ417" s="15"/>
      <c r="ADA417" s="15"/>
      <c r="ADB417" s="15"/>
      <c r="ADC417" s="15"/>
      <c r="ADD417" s="15"/>
      <c r="ADE417" s="15"/>
      <c r="ADF417" s="15"/>
      <c r="ADG417" s="15"/>
      <c r="ADH417" s="15"/>
      <c r="ADI417" s="15"/>
      <c r="ADJ417" s="15"/>
      <c r="ADK417" s="15"/>
      <c r="ADL417" s="15"/>
      <c r="ADM417" s="15"/>
      <c r="ADN417" s="15"/>
      <c r="ADO417" s="15"/>
      <c r="ADP417" s="15"/>
      <c r="ADQ417" s="15"/>
      <c r="ADR417" s="15"/>
      <c r="ADS417" s="15"/>
      <c r="ADT417" s="15"/>
      <c r="ADU417" s="15"/>
      <c r="ADV417" s="15"/>
      <c r="ADW417" s="15"/>
      <c r="ADX417" s="15"/>
      <c r="ADY417" s="15"/>
      <c r="ADZ417" s="15"/>
      <c r="AEA417" s="15"/>
      <c r="AEB417" s="15"/>
      <c r="AEC417" s="15"/>
      <c r="AED417" s="15"/>
      <c r="AEE417" s="15"/>
      <c r="AEF417" s="15"/>
      <c r="AEG417" s="15"/>
      <c r="AEH417" s="15"/>
      <c r="AEI417" s="15"/>
      <c r="AEJ417" s="15"/>
      <c r="AEK417" s="15"/>
      <c r="AEL417" s="15"/>
      <c r="AEM417" s="15"/>
      <c r="AEN417" s="15"/>
      <c r="AEO417" s="15"/>
      <c r="AEP417" s="15"/>
      <c r="AEQ417" s="15"/>
      <c r="AER417" s="15"/>
      <c r="AES417" s="15"/>
      <c r="AET417" s="15"/>
      <c r="AEU417" s="15"/>
      <c r="AEV417" s="15"/>
      <c r="AEW417" s="15"/>
      <c r="AEX417" s="15"/>
      <c r="AEY417" s="15"/>
      <c r="AEZ417" s="15"/>
      <c r="AFA417" s="15"/>
      <c r="AFB417" s="15"/>
      <c r="AFC417" s="15"/>
      <c r="AFD417" s="15"/>
      <c r="AFE417" s="15"/>
      <c r="AFF417" s="15"/>
      <c r="AFG417" s="15"/>
      <c r="AFH417" s="15"/>
      <c r="AFI417" s="15"/>
      <c r="AFJ417" s="15"/>
      <c r="AFK417" s="15"/>
      <c r="AFL417" s="15"/>
      <c r="AFM417" s="15"/>
      <c r="AFN417" s="15"/>
      <c r="AFO417" s="15"/>
      <c r="AFP417" s="15"/>
      <c r="AFQ417" s="15"/>
      <c r="AFR417" s="15"/>
      <c r="AFS417" s="15"/>
      <c r="AFT417" s="15"/>
      <c r="AFU417" s="15"/>
      <c r="AFV417" s="15"/>
      <c r="AFW417" s="15"/>
      <c r="AFX417" s="15"/>
      <c r="AFY417" s="15"/>
      <c r="AFZ417" s="15"/>
      <c r="AGA417" s="15"/>
      <c r="AGB417" s="15"/>
      <c r="AGC417" s="15"/>
      <c r="AGD417" s="15"/>
      <c r="AGE417" s="15"/>
      <c r="AGF417" s="15"/>
      <c r="AGG417" s="15"/>
      <c r="AGH417" s="15"/>
      <c r="AGI417" s="15"/>
      <c r="AGJ417" s="15"/>
      <c r="AGK417" s="15"/>
      <c r="AGL417" s="15"/>
      <c r="AGM417" s="15"/>
      <c r="AGN417" s="15"/>
      <c r="AGO417" s="15"/>
      <c r="AGP417" s="15"/>
      <c r="AGQ417" s="15"/>
      <c r="AGR417" s="15"/>
      <c r="AGS417" s="15"/>
      <c r="AGT417" s="15"/>
      <c r="AGU417" s="15"/>
      <c r="AGV417" s="15"/>
      <c r="AGW417" s="15"/>
      <c r="AGX417" s="15"/>
      <c r="AGY417" s="15"/>
      <c r="AGZ417" s="15"/>
      <c r="AHA417" s="15"/>
      <c r="AHB417" s="15"/>
      <c r="AHC417" s="15"/>
      <c r="AHD417" s="15"/>
      <c r="AHE417" s="15"/>
      <c r="AHF417" s="15"/>
      <c r="AHG417" s="15"/>
      <c r="AHH417" s="15"/>
      <c r="AHI417" s="15"/>
      <c r="AHJ417" s="15"/>
      <c r="AHK417" s="15"/>
      <c r="AHL417" s="15"/>
      <c r="AHM417" s="15"/>
      <c r="AHN417" s="15"/>
      <c r="AHO417" s="15"/>
      <c r="AHP417" s="15"/>
      <c r="AHQ417" s="15"/>
      <c r="AHR417" s="15"/>
      <c r="AHS417" s="15"/>
      <c r="AHT417" s="15"/>
      <c r="AHU417" s="15"/>
      <c r="AHV417" s="15"/>
      <c r="AHW417" s="15"/>
      <c r="AHX417" s="15"/>
      <c r="AHY417" s="15"/>
      <c r="AHZ417" s="15"/>
      <c r="AIA417" s="15"/>
      <c r="AIB417" s="15"/>
      <c r="AIC417" s="15"/>
      <c r="AID417" s="15"/>
      <c r="AIE417" s="15"/>
      <c r="AIF417" s="15"/>
      <c r="AIG417" s="15"/>
      <c r="AIH417" s="15"/>
      <c r="AII417" s="15"/>
      <c r="AIJ417" s="15"/>
      <c r="AIK417" s="15"/>
      <c r="AIL417" s="15"/>
      <c r="AIM417" s="15"/>
      <c r="AIN417" s="15"/>
      <c r="AIO417" s="15"/>
      <c r="AIP417" s="15"/>
      <c r="AIQ417" s="15"/>
      <c r="AIR417" s="15"/>
      <c r="AIS417" s="15"/>
      <c r="AIT417" s="15"/>
      <c r="AIU417" s="15"/>
      <c r="AIV417" s="15"/>
      <c r="AIW417" s="15"/>
      <c r="AIX417" s="15"/>
      <c r="AIY417" s="15"/>
      <c r="AIZ417" s="15"/>
      <c r="AJA417" s="15"/>
      <c r="AJB417" s="15"/>
      <c r="AJC417" s="15"/>
      <c r="AJD417" s="15"/>
      <c r="AJE417" s="15"/>
      <c r="AJF417" s="15"/>
      <c r="AJG417" s="15"/>
      <c r="AJH417" s="15"/>
      <c r="AJI417" s="15"/>
      <c r="AJJ417" s="15"/>
      <c r="AJK417" s="15"/>
      <c r="AJL417" s="15"/>
      <c r="AJM417" s="15"/>
      <c r="AJN417" s="15"/>
      <c r="AJO417" s="15"/>
      <c r="AJP417" s="15"/>
      <c r="AJQ417" s="15"/>
      <c r="AJR417" s="15"/>
      <c r="AJS417" s="15"/>
      <c r="AJT417" s="15"/>
      <c r="AJU417" s="15"/>
      <c r="AJV417" s="15"/>
      <c r="AJW417" s="15"/>
      <c r="AJX417" s="15"/>
      <c r="AJY417" s="15"/>
      <c r="AJZ417" s="15"/>
      <c r="AKA417" s="15"/>
      <c r="AKB417" s="15"/>
      <c r="AKC417" s="15"/>
      <c r="AKD417" s="15"/>
      <c r="AKE417" s="15"/>
      <c r="AKF417" s="15"/>
      <c r="AKG417" s="15"/>
      <c r="AKH417" s="15"/>
      <c r="AKI417" s="15"/>
      <c r="AKJ417" s="15"/>
      <c r="AKK417" s="15"/>
      <c r="AKL417" s="15"/>
      <c r="AKM417" s="15"/>
      <c r="AKN417" s="15"/>
      <c r="AKO417" s="15"/>
      <c r="AKP417" s="15"/>
      <c r="AKQ417" s="15"/>
      <c r="AKR417" s="15"/>
      <c r="AKS417" s="15"/>
      <c r="AKT417" s="15"/>
      <c r="AKU417" s="15"/>
      <c r="AKV417" s="15"/>
      <c r="AKW417" s="15"/>
      <c r="AKX417" s="15"/>
      <c r="AKY417" s="15"/>
      <c r="AKZ417" s="15"/>
      <c r="ALA417" s="15"/>
      <c r="ALB417" s="15"/>
      <c r="ALC417" s="15"/>
      <c r="ALD417" s="15"/>
      <c r="ALE417" s="15"/>
      <c r="ALF417" s="15"/>
      <c r="ALG417" s="15"/>
      <c r="ALH417" s="15"/>
      <c r="ALI417" s="15"/>
      <c r="ALJ417" s="15"/>
      <c r="ALK417" s="15"/>
      <c r="ALL417" s="15"/>
      <c r="ALM417" s="15"/>
      <c r="ALN417" s="15"/>
      <c r="ALO417" s="15"/>
      <c r="ALP417" s="15"/>
      <c r="ALQ417" s="15"/>
      <c r="ALR417" s="15"/>
      <c r="ALS417" s="15"/>
      <c r="ALT417" s="15"/>
      <c r="ALU417" s="15"/>
      <c r="ALV417" s="15"/>
      <c r="ALW417" s="15"/>
      <c r="ALX417" s="11"/>
      <c r="ALY417" s="11"/>
      <c r="ALZ417" s="11"/>
      <c r="AMA417" s="11"/>
    </row>
    <row r="418" spans="1:1015" ht="12.75" customHeight="1">
      <c r="A418" s="8" t="s">
        <v>229</v>
      </c>
      <c r="B418" s="8" t="s">
        <v>482</v>
      </c>
      <c r="C418" s="9" t="s">
        <v>465</v>
      </c>
      <c r="D418" s="12"/>
      <c r="E418" s="9" t="s">
        <v>16</v>
      </c>
      <c r="F418" s="8" t="s">
        <v>17</v>
      </c>
      <c r="G418" s="8" t="s">
        <v>466</v>
      </c>
      <c r="H418" s="10">
        <v>0</v>
      </c>
      <c r="I418" s="10">
        <v>500</v>
      </c>
      <c r="J418" s="10">
        <v>0</v>
      </c>
      <c r="K418" s="10">
        <v>0</v>
      </c>
      <c r="L418" s="7">
        <v>0</v>
      </c>
      <c r="M418" s="10">
        <v>0</v>
      </c>
      <c r="N418" s="10">
        <v>0</v>
      </c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  <c r="JO418" s="15"/>
      <c r="JP418" s="15"/>
      <c r="JQ418" s="15"/>
      <c r="JR418" s="15"/>
      <c r="JS418" s="15"/>
      <c r="JT418" s="15"/>
      <c r="JU418" s="15"/>
      <c r="JV418" s="15"/>
      <c r="JW418" s="15"/>
      <c r="JX418" s="15"/>
      <c r="JY418" s="15"/>
      <c r="JZ418" s="15"/>
      <c r="KA418" s="15"/>
      <c r="KB418" s="15"/>
      <c r="KC418" s="15"/>
      <c r="KD418" s="15"/>
      <c r="KE418" s="15"/>
      <c r="KF418" s="15"/>
      <c r="KG418" s="15"/>
      <c r="KH418" s="15"/>
      <c r="KI418" s="15"/>
      <c r="KJ418" s="15"/>
      <c r="KK418" s="15"/>
      <c r="KL418" s="15"/>
      <c r="KM418" s="15"/>
      <c r="KN418" s="15"/>
      <c r="KO418" s="15"/>
      <c r="KP418" s="15"/>
      <c r="KQ418" s="15"/>
      <c r="KR418" s="15"/>
      <c r="KS418" s="15"/>
      <c r="KT418" s="15"/>
      <c r="KU418" s="15"/>
      <c r="KV418" s="15"/>
      <c r="KW418" s="15"/>
      <c r="KX418" s="15"/>
      <c r="KY418" s="15"/>
      <c r="KZ418" s="15"/>
      <c r="LA418" s="15"/>
      <c r="LB418" s="15"/>
      <c r="LC418" s="15"/>
      <c r="LD418" s="15"/>
      <c r="LE418" s="15"/>
      <c r="LF418" s="15"/>
      <c r="LG418" s="15"/>
      <c r="LH418" s="15"/>
      <c r="LI418" s="15"/>
      <c r="LJ418" s="15"/>
      <c r="LK418" s="15"/>
      <c r="LL418" s="15"/>
      <c r="LM418" s="15"/>
      <c r="LN418" s="15"/>
      <c r="LO418" s="15"/>
      <c r="LP418" s="15"/>
      <c r="LQ418" s="15"/>
      <c r="LR418" s="15"/>
      <c r="LS418" s="15"/>
      <c r="LT418" s="15"/>
      <c r="LU418" s="15"/>
      <c r="LV418" s="15"/>
      <c r="LW418" s="15"/>
      <c r="LX418" s="15"/>
      <c r="LY418" s="15"/>
      <c r="LZ418" s="15"/>
      <c r="MA418" s="15"/>
      <c r="MB418" s="15"/>
      <c r="MC418" s="15"/>
      <c r="MD418" s="15"/>
      <c r="ME418" s="15"/>
      <c r="MF418" s="15"/>
      <c r="MG418" s="15"/>
      <c r="MH418" s="15"/>
      <c r="MI418" s="15"/>
      <c r="MJ418" s="15"/>
      <c r="MK418" s="15"/>
      <c r="ML418" s="15"/>
      <c r="MM418" s="15"/>
      <c r="MN418" s="15"/>
      <c r="MO418" s="15"/>
      <c r="MP418" s="15"/>
      <c r="MQ418" s="15"/>
      <c r="MR418" s="15"/>
      <c r="MS418" s="15"/>
      <c r="MT418" s="15"/>
      <c r="MU418" s="15"/>
      <c r="MV418" s="15"/>
      <c r="MW418" s="15"/>
      <c r="MX418" s="15"/>
      <c r="MY418" s="15"/>
      <c r="MZ418" s="15"/>
      <c r="NA418" s="15"/>
      <c r="NB418" s="15"/>
      <c r="NC418" s="15"/>
      <c r="ND418" s="15"/>
      <c r="NE418" s="15"/>
      <c r="NF418" s="15"/>
      <c r="NG418" s="15"/>
      <c r="NH418" s="15"/>
      <c r="NI418" s="15"/>
      <c r="NJ418" s="15"/>
      <c r="NK418" s="15"/>
      <c r="NL418" s="15"/>
      <c r="NM418" s="15"/>
      <c r="NN418" s="15"/>
      <c r="NO418" s="15"/>
      <c r="NP418" s="15"/>
      <c r="NQ418" s="15"/>
      <c r="NR418" s="15"/>
      <c r="NS418" s="15"/>
      <c r="NT418" s="15"/>
      <c r="NU418" s="15"/>
      <c r="NV418" s="15"/>
      <c r="NW418" s="15"/>
      <c r="NX418" s="15"/>
      <c r="NY418" s="15"/>
      <c r="NZ418" s="15"/>
      <c r="OA418" s="15"/>
      <c r="OB418" s="15"/>
      <c r="OC418" s="15"/>
      <c r="OD418" s="15"/>
      <c r="OE418" s="15"/>
      <c r="OF418" s="15"/>
      <c r="OG418" s="15"/>
      <c r="OH418" s="15"/>
      <c r="OI418" s="15"/>
      <c r="OJ418" s="15"/>
      <c r="OK418" s="15"/>
      <c r="OL418" s="15"/>
      <c r="OM418" s="15"/>
      <c r="ON418" s="15"/>
      <c r="OO418" s="15"/>
      <c r="OP418" s="15"/>
      <c r="OQ418" s="15"/>
      <c r="OR418" s="15"/>
      <c r="OS418" s="15"/>
      <c r="OT418" s="15"/>
      <c r="OU418" s="15"/>
      <c r="OV418" s="15"/>
      <c r="OW418" s="15"/>
      <c r="OX418" s="15"/>
      <c r="OY418" s="15"/>
      <c r="OZ418" s="15"/>
      <c r="PA418" s="15"/>
      <c r="PB418" s="15"/>
      <c r="PC418" s="15"/>
      <c r="PD418" s="15"/>
      <c r="PE418" s="15"/>
      <c r="PF418" s="15"/>
      <c r="PG418" s="15"/>
      <c r="PH418" s="15"/>
      <c r="PI418" s="15"/>
      <c r="PJ418" s="15"/>
      <c r="PK418" s="15"/>
      <c r="PL418" s="15"/>
      <c r="PM418" s="15"/>
      <c r="PN418" s="15"/>
      <c r="PO418" s="15"/>
      <c r="PP418" s="15"/>
      <c r="PQ418" s="15"/>
      <c r="PR418" s="15"/>
      <c r="PS418" s="15"/>
      <c r="PT418" s="15"/>
      <c r="PU418" s="15"/>
      <c r="PV418" s="15"/>
      <c r="PW418" s="15"/>
      <c r="PX418" s="15"/>
      <c r="PY418" s="15"/>
      <c r="PZ418" s="15"/>
      <c r="QA418" s="15"/>
      <c r="QB418" s="15"/>
      <c r="QC418" s="15"/>
      <c r="QD418" s="15"/>
      <c r="QE418" s="15"/>
      <c r="QF418" s="15"/>
      <c r="QG418" s="15"/>
      <c r="QH418" s="15"/>
      <c r="QI418" s="15"/>
      <c r="QJ418" s="15"/>
      <c r="QK418" s="15"/>
      <c r="QL418" s="15"/>
      <c r="QM418" s="15"/>
      <c r="QN418" s="15"/>
      <c r="QO418" s="15"/>
      <c r="QP418" s="15"/>
      <c r="QQ418" s="15"/>
      <c r="QR418" s="15"/>
      <c r="QS418" s="15"/>
      <c r="QT418" s="15"/>
      <c r="QU418" s="15"/>
      <c r="QV418" s="15"/>
      <c r="QW418" s="15"/>
      <c r="QX418" s="15"/>
      <c r="QY418" s="15"/>
      <c r="QZ418" s="15"/>
      <c r="RA418" s="15"/>
      <c r="RB418" s="15"/>
      <c r="RC418" s="15"/>
      <c r="RD418" s="15"/>
      <c r="RE418" s="15"/>
      <c r="RF418" s="15"/>
      <c r="RG418" s="15"/>
      <c r="RH418" s="15"/>
      <c r="RI418" s="15"/>
      <c r="RJ418" s="15"/>
      <c r="RK418" s="15"/>
      <c r="RL418" s="15"/>
      <c r="RM418" s="15"/>
      <c r="RN418" s="15"/>
      <c r="RO418" s="15"/>
      <c r="RP418" s="15"/>
      <c r="RQ418" s="15"/>
      <c r="RR418" s="15"/>
      <c r="RS418" s="15"/>
      <c r="RT418" s="15"/>
      <c r="RU418" s="15"/>
      <c r="RV418" s="15"/>
      <c r="RW418" s="15"/>
      <c r="RX418" s="15"/>
      <c r="RY418" s="15"/>
      <c r="RZ418" s="15"/>
      <c r="SA418" s="15"/>
      <c r="SB418" s="15"/>
      <c r="SC418" s="15"/>
      <c r="SD418" s="15"/>
      <c r="SE418" s="15"/>
      <c r="SF418" s="15"/>
      <c r="SG418" s="15"/>
      <c r="SH418" s="15"/>
      <c r="SI418" s="15"/>
      <c r="SJ418" s="15"/>
      <c r="SK418" s="15"/>
      <c r="SL418" s="15"/>
      <c r="SM418" s="15"/>
      <c r="SN418" s="15"/>
      <c r="SO418" s="15"/>
      <c r="SP418" s="15"/>
      <c r="SQ418" s="15"/>
      <c r="SR418" s="15"/>
      <c r="SS418" s="15"/>
      <c r="ST418" s="15"/>
      <c r="SU418" s="15"/>
      <c r="SV418" s="15"/>
      <c r="SW418" s="15"/>
      <c r="SX418" s="15"/>
      <c r="SY418" s="15"/>
      <c r="SZ418" s="15"/>
      <c r="TA418" s="15"/>
      <c r="TB418" s="15"/>
      <c r="TC418" s="15"/>
      <c r="TD418" s="15"/>
      <c r="TE418" s="15"/>
      <c r="TF418" s="15"/>
      <c r="TG418" s="15"/>
      <c r="TH418" s="15"/>
      <c r="TI418" s="15"/>
      <c r="TJ418" s="15"/>
      <c r="TK418" s="15"/>
      <c r="TL418" s="15"/>
      <c r="TM418" s="15"/>
      <c r="TN418" s="15"/>
      <c r="TO418" s="15"/>
      <c r="TP418" s="15"/>
      <c r="TQ418" s="15"/>
      <c r="TR418" s="15"/>
      <c r="TS418" s="15"/>
      <c r="TT418" s="15"/>
      <c r="TU418" s="15"/>
      <c r="TV418" s="15"/>
      <c r="TW418" s="15"/>
      <c r="TX418" s="15"/>
      <c r="TY418" s="15"/>
      <c r="TZ418" s="15"/>
      <c r="UA418" s="15"/>
      <c r="UB418" s="15"/>
      <c r="UC418" s="15"/>
      <c r="UD418" s="15"/>
      <c r="UE418" s="15"/>
      <c r="UF418" s="15"/>
      <c r="UG418" s="15"/>
      <c r="UH418" s="15"/>
      <c r="UI418" s="15"/>
      <c r="UJ418" s="15"/>
      <c r="UK418" s="15"/>
      <c r="UL418" s="15"/>
      <c r="UM418" s="15"/>
      <c r="UN418" s="15"/>
      <c r="UO418" s="15"/>
      <c r="UP418" s="15"/>
      <c r="UQ418" s="15"/>
      <c r="UR418" s="15"/>
      <c r="US418" s="15"/>
      <c r="UT418" s="15"/>
      <c r="UU418" s="15"/>
      <c r="UV418" s="15"/>
      <c r="UW418" s="15"/>
      <c r="UX418" s="15"/>
      <c r="UY418" s="15"/>
      <c r="UZ418" s="15"/>
      <c r="VA418" s="15"/>
      <c r="VB418" s="15"/>
      <c r="VC418" s="15"/>
      <c r="VD418" s="15"/>
      <c r="VE418" s="15"/>
      <c r="VF418" s="15"/>
      <c r="VG418" s="15"/>
      <c r="VH418" s="15"/>
      <c r="VI418" s="15"/>
      <c r="VJ418" s="15"/>
      <c r="VK418" s="15"/>
      <c r="VL418" s="15"/>
      <c r="VM418" s="15"/>
      <c r="VN418" s="15"/>
      <c r="VO418" s="15"/>
      <c r="VP418" s="15"/>
      <c r="VQ418" s="15"/>
      <c r="VR418" s="15"/>
      <c r="VS418" s="15"/>
      <c r="VT418" s="15"/>
      <c r="VU418" s="15"/>
      <c r="VV418" s="15"/>
      <c r="VW418" s="15"/>
      <c r="VX418" s="15"/>
      <c r="VY418" s="15"/>
      <c r="VZ418" s="15"/>
      <c r="WA418" s="15"/>
      <c r="WB418" s="15"/>
      <c r="WC418" s="15"/>
      <c r="WD418" s="15"/>
      <c r="WE418" s="15"/>
      <c r="WF418" s="15"/>
      <c r="WG418" s="15"/>
      <c r="WH418" s="15"/>
      <c r="WI418" s="15"/>
      <c r="WJ418" s="15"/>
      <c r="WK418" s="15"/>
      <c r="WL418" s="15"/>
      <c r="WM418" s="15"/>
      <c r="WN418" s="15"/>
      <c r="WO418" s="15"/>
      <c r="WP418" s="15"/>
      <c r="WQ418" s="15"/>
      <c r="WR418" s="15"/>
      <c r="WS418" s="15"/>
      <c r="WT418" s="15"/>
      <c r="WU418" s="15"/>
      <c r="WV418" s="15"/>
      <c r="WW418" s="15"/>
      <c r="WX418" s="15"/>
      <c r="WY418" s="15"/>
      <c r="WZ418" s="15"/>
      <c r="XA418" s="15"/>
      <c r="XB418" s="15"/>
      <c r="XC418" s="15"/>
      <c r="XD418" s="15"/>
      <c r="XE418" s="15"/>
      <c r="XF418" s="15"/>
      <c r="XG418" s="15"/>
      <c r="XH418" s="15"/>
      <c r="XI418" s="15"/>
      <c r="XJ418" s="15"/>
      <c r="XK418" s="15"/>
      <c r="XL418" s="15"/>
      <c r="XM418" s="15"/>
      <c r="XN418" s="15"/>
      <c r="XO418" s="15"/>
      <c r="XP418" s="15"/>
      <c r="XQ418" s="15"/>
      <c r="XR418" s="15"/>
      <c r="XS418" s="15"/>
      <c r="XT418" s="15"/>
      <c r="XU418" s="15"/>
      <c r="XV418" s="15"/>
      <c r="XW418" s="15"/>
      <c r="XX418" s="15"/>
      <c r="XY418" s="15"/>
      <c r="XZ418" s="15"/>
      <c r="YA418" s="15"/>
      <c r="YB418" s="15"/>
      <c r="YC418" s="15"/>
      <c r="YD418" s="15"/>
      <c r="YE418" s="15"/>
      <c r="YF418" s="15"/>
      <c r="YG418" s="15"/>
      <c r="YH418" s="15"/>
      <c r="YI418" s="15"/>
      <c r="YJ418" s="15"/>
      <c r="YK418" s="15"/>
      <c r="YL418" s="15"/>
      <c r="YM418" s="15"/>
      <c r="YN418" s="15"/>
      <c r="YO418" s="15"/>
      <c r="YP418" s="15"/>
      <c r="YQ418" s="15"/>
      <c r="YR418" s="15"/>
      <c r="YS418" s="15"/>
      <c r="YT418" s="15"/>
      <c r="YU418" s="15"/>
      <c r="YV418" s="15"/>
      <c r="YW418" s="15"/>
      <c r="YX418" s="15"/>
      <c r="YY418" s="15"/>
      <c r="YZ418" s="15"/>
      <c r="ZA418" s="15"/>
      <c r="ZB418" s="15"/>
      <c r="ZC418" s="15"/>
      <c r="ZD418" s="15"/>
      <c r="ZE418" s="15"/>
      <c r="ZF418" s="15"/>
      <c r="ZG418" s="15"/>
      <c r="ZH418" s="15"/>
      <c r="ZI418" s="15"/>
      <c r="ZJ418" s="15"/>
      <c r="ZK418" s="15"/>
      <c r="ZL418" s="15"/>
      <c r="ZM418" s="15"/>
      <c r="ZN418" s="15"/>
      <c r="ZO418" s="15"/>
      <c r="ZP418" s="15"/>
      <c r="ZQ418" s="15"/>
      <c r="ZR418" s="15"/>
      <c r="ZS418" s="15"/>
      <c r="ZT418" s="15"/>
      <c r="ZU418" s="15"/>
      <c r="ZV418" s="15"/>
      <c r="ZW418" s="15"/>
      <c r="ZX418" s="15"/>
      <c r="ZY418" s="15"/>
      <c r="ZZ418" s="15"/>
      <c r="AAA418" s="15"/>
      <c r="AAB418" s="15"/>
      <c r="AAC418" s="15"/>
      <c r="AAD418" s="15"/>
      <c r="AAE418" s="15"/>
      <c r="AAF418" s="15"/>
      <c r="AAG418" s="15"/>
      <c r="AAH418" s="15"/>
      <c r="AAI418" s="15"/>
      <c r="AAJ418" s="15"/>
      <c r="AAK418" s="15"/>
      <c r="AAL418" s="15"/>
      <c r="AAM418" s="15"/>
      <c r="AAN418" s="15"/>
      <c r="AAO418" s="15"/>
      <c r="AAP418" s="15"/>
      <c r="AAQ418" s="15"/>
      <c r="AAR418" s="15"/>
      <c r="AAS418" s="15"/>
      <c r="AAT418" s="15"/>
      <c r="AAU418" s="15"/>
      <c r="AAV418" s="15"/>
      <c r="AAW418" s="15"/>
      <c r="AAX418" s="15"/>
      <c r="AAY418" s="15"/>
      <c r="AAZ418" s="15"/>
      <c r="ABA418" s="15"/>
      <c r="ABB418" s="15"/>
      <c r="ABC418" s="15"/>
      <c r="ABD418" s="15"/>
      <c r="ABE418" s="15"/>
      <c r="ABF418" s="15"/>
      <c r="ABG418" s="15"/>
      <c r="ABH418" s="15"/>
      <c r="ABI418" s="15"/>
      <c r="ABJ418" s="15"/>
      <c r="ABK418" s="15"/>
      <c r="ABL418" s="15"/>
      <c r="ABM418" s="15"/>
      <c r="ABN418" s="15"/>
      <c r="ABO418" s="15"/>
      <c r="ABP418" s="15"/>
      <c r="ABQ418" s="15"/>
      <c r="ABR418" s="15"/>
      <c r="ABS418" s="15"/>
      <c r="ABT418" s="15"/>
      <c r="ABU418" s="15"/>
      <c r="ABV418" s="15"/>
      <c r="ABW418" s="15"/>
      <c r="ABX418" s="15"/>
      <c r="ABY418" s="15"/>
      <c r="ABZ418" s="15"/>
      <c r="ACA418" s="15"/>
      <c r="ACB418" s="15"/>
      <c r="ACC418" s="15"/>
      <c r="ACD418" s="15"/>
      <c r="ACE418" s="15"/>
      <c r="ACF418" s="15"/>
      <c r="ACG418" s="15"/>
      <c r="ACH418" s="15"/>
      <c r="ACI418" s="15"/>
      <c r="ACJ418" s="15"/>
      <c r="ACK418" s="15"/>
      <c r="ACL418" s="15"/>
      <c r="ACM418" s="15"/>
      <c r="ACN418" s="15"/>
      <c r="ACO418" s="15"/>
      <c r="ACP418" s="15"/>
      <c r="ACQ418" s="15"/>
      <c r="ACR418" s="15"/>
      <c r="ACS418" s="15"/>
      <c r="ACT418" s="15"/>
      <c r="ACU418" s="15"/>
      <c r="ACV418" s="15"/>
      <c r="ACW418" s="15"/>
      <c r="ACX418" s="15"/>
      <c r="ACY418" s="15"/>
      <c r="ACZ418" s="15"/>
      <c r="ADA418" s="15"/>
      <c r="ADB418" s="15"/>
      <c r="ADC418" s="15"/>
      <c r="ADD418" s="15"/>
      <c r="ADE418" s="15"/>
      <c r="ADF418" s="15"/>
      <c r="ADG418" s="15"/>
      <c r="ADH418" s="15"/>
      <c r="ADI418" s="15"/>
      <c r="ADJ418" s="15"/>
      <c r="ADK418" s="15"/>
      <c r="ADL418" s="15"/>
      <c r="ADM418" s="15"/>
      <c r="ADN418" s="15"/>
      <c r="ADO418" s="15"/>
      <c r="ADP418" s="15"/>
      <c r="ADQ418" s="15"/>
      <c r="ADR418" s="15"/>
      <c r="ADS418" s="15"/>
      <c r="ADT418" s="15"/>
      <c r="ADU418" s="15"/>
      <c r="ADV418" s="15"/>
      <c r="ADW418" s="15"/>
      <c r="ADX418" s="15"/>
      <c r="ADY418" s="15"/>
      <c r="ADZ418" s="15"/>
      <c r="AEA418" s="15"/>
      <c r="AEB418" s="15"/>
      <c r="AEC418" s="15"/>
      <c r="AED418" s="15"/>
      <c r="AEE418" s="15"/>
      <c r="AEF418" s="15"/>
      <c r="AEG418" s="15"/>
      <c r="AEH418" s="15"/>
      <c r="AEI418" s="15"/>
      <c r="AEJ418" s="15"/>
      <c r="AEK418" s="15"/>
      <c r="AEL418" s="15"/>
      <c r="AEM418" s="15"/>
      <c r="AEN418" s="15"/>
      <c r="AEO418" s="15"/>
      <c r="AEP418" s="15"/>
      <c r="AEQ418" s="15"/>
      <c r="AER418" s="15"/>
      <c r="AES418" s="15"/>
      <c r="AET418" s="15"/>
      <c r="AEU418" s="15"/>
      <c r="AEV418" s="15"/>
      <c r="AEW418" s="15"/>
      <c r="AEX418" s="15"/>
      <c r="AEY418" s="15"/>
      <c r="AEZ418" s="15"/>
      <c r="AFA418" s="15"/>
      <c r="AFB418" s="15"/>
      <c r="AFC418" s="15"/>
      <c r="AFD418" s="15"/>
      <c r="AFE418" s="15"/>
      <c r="AFF418" s="15"/>
      <c r="AFG418" s="15"/>
      <c r="AFH418" s="15"/>
      <c r="AFI418" s="15"/>
      <c r="AFJ418" s="15"/>
      <c r="AFK418" s="15"/>
      <c r="AFL418" s="15"/>
      <c r="AFM418" s="15"/>
      <c r="AFN418" s="15"/>
      <c r="AFO418" s="15"/>
      <c r="AFP418" s="15"/>
      <c r="AFQ418" s="15"/>
      <c r="AFR418" s="15"/>
      <c r="AFS418" s="15"/>
      <c r="AFT418" s="15"/>
      <c r="AFU418" s="15"/>
      <c r="AFV418" s="15"/>
      <c r="AFW418" s="15"/>
      <c r="AFX418" s="15"/>
      <c r="AFY418" s="15"/>
      <c r="AFZ418" s="15"/>
      <c r="AGA418" s="15"/>
      <c r="AGB418" s="15"/>
      <c r="AGC418" s="15"/>
      <c r="AGD418" s="15"/>
      <c r="AGE418" s="15"/>
      <c r="AGF418" s="15"/>
      <c r="AGG418" s="15"/>
      <c r="AGH418" s="15"/>
      <c r="AGI418" s="15"/>
      <c r="AGJ418" s="15"/>
      <c r="AGK418" s="15"/>
      <c r="AGL418" s="15"/>
      <c r="AGM418" s="15"/>
      <c r="AGN418" s="15"/>
      <c r="AGO418" s="15"/>
      <c r="AGP418" s="15"/>
      <c r="AGQ418" s="15"/>
      <c r="AGR418" s="15"/>
      <c r="AGS418" s="15"/>
      <c r="AGT418" s="15"/>
      <c r="AGU418" s="15"/>
      <c r="AGV418" s="15"/>
      <c r="AGW418" s="15"/>
      <c r="AGX418" s="15"/>
      <c r="AGY418" s="15"/>
      <c r="AGZ418" s="15"/>
      <c r="AHA418" s="15"/>
      <c r="AHB418" s="15"/>
      <c r="AHC418" s="15"/>
      <c r="AHD418" s="15"/>
      <c r="AHE418" s="15"/>
      <c r="AHF418" s="15"/>
      <c r="AHG418" s="15"/>
      <c r="AHH418" s="15"/>
      <c r="AHI418" s="15"/>
      <c r="AHJ418" s="15"/>
      <c r="AHK418" s="15"/>
      <c r="AHL418" s="15"/>
      <c r="AHM418" s="15"/>
      <c r="AHN418" s="15"/>
      <c r="AHO418" s="15"/>
      <c r="AHP418" s="15"/>
      <c r="AHQ418" s="15"/>
      <c r="AHR418" s="15"/>
      <c r="AHS418" s="15"/>
      <c r="AHT418" s="15"/>
      <c r="AHU418" s="15"/>
      <c r="AHV418" s="15"/>
      <c r="AHW418" s="15"/>
      <c r="AHX418" s="15"/>
      <c r="AHY418" s="15"/>
      <c r="AHZ418" s="15"/>
      <c r="AIA418" s="15"/>
      <c r="AIB418" s="15"/>
      <c r="AIC418" s="15"/>
      <c r="AID418" s="15"/>
      <c r="AIE418" s="15"/>
      <c r="AIF418" s="15"/>
      <c r="AIG418" s="15"/>
      <c r="AIH418" s="15"/>
      <c r="AII418" s="15"/>
      <c r="AIJ418" s="15"/>
      <c r="AIK418" s="15"/>
      <c r="AIL418" s="15"/>
      <c r="AIM418" s="15"/>
      <c r="AIN418" s="15"/>
      <c r="AIO418" s="15"/>
      <c r="AIP418" s="15"/>
      <c r="AIQ418" s="15"/>
      <c r="AIR418" s="15"/>
      <c r="AIS418" s="15"/>
      <c r="AIT418" s="15"/>
      <c r="AIU418" s="15"/>
      <c r="AIV418" s="15"/>
      <c r="AIW418" s="15"/>
      <c r="AIX418" s="15"/>
      <c r="AIY418" s="15"/>
      <c r="AIZ418" s="15"/>
      <c r="AJA418" s="15"/>
      <c r="AJB418" s="15"/>
      <c r="AJC418" s="15"/>
      <c r="AJD418" s="15"/>
      <c r="AJE418" s="15"/>
      <c r="AJF418" s="15"/>
      <c r="AJG418" s="15"/>
      <c r="AJH418" s="15"/>
      <c r="AJI418" s="15"/>
      <c r="AJJ418" s="15"/>
      <c r="AJK418" s="15"/>
      <c r="AJL418" s="15"/>
      <c r="AJM418" s="15"/>
      <c r="AJN418" s="15"/>
      <c r="AJO418" s="15"/>
      <c r="AJP418" s="15"/>
      <c r="AJQ418" s="15"/>
      <c r="AJR418" s="15"/>
      <c r="AJS418" s="15"/>
      <c r="AJT418" s="15"/>
      <c r="AJU418" s="15"/>
      <c r="AJV418" s="15"/>
      <c r="AJW418" s="15"/>
      <c r="AJX418" s="15"/>
      <c r="AJY418" s="15"/>
      <c r="AJZ418" s="15"/>
      <c r="AKA418" s="15"/>
      <c r="AKB418" s="15"/>
      <c r="AKC418" s="15"/>
      <c r="AKD418" s="15"/>
      <c r="AKE418" s="15"/>
      <c r="AKF418" s="15"/>
      <c r="AKG418" s="15"/>
      <c r="AKH418" s="15"/>
      <c r="AKI418" s="15"/>
      <c r="AKJ418" s="15"/>
      <c r="AKK418" s="15"/>
      <c r="AKL418" s="15"/>
      <c r="AKM418" s="15"/>
      <c r="AKN418" s="15"/>
      <c r="AKO418" s="15"/>
      <c r="AKP418" s="15"/>
      <c r="AKQ418" s="15"/>
      <c r="AKR418" s="15"/>
      <c r="AKS418" s="15"/>
      <c r="AKT418" s="15"/>
      <c r="AKU418" s="15"/>
      <c r="AKV418" s="15"/>
      <c r="AKW418" s="15"/>
      <c r="AKX418" s="15"/>
      <c r="AKY418" s="15"/>
      <c r="AKZ418" s="15"/>
      <c r="ALA418" s="15"/>
      <c r="ALB418" s="15"/>
      <c r="ALC418" s="15"/>
      <c r="ALD418" s="15"/>
      <c r="ALE418" s="15"/>
      <c r="ALF418" s="15"/>
      <c r="ALG418" s="15"/>
      <c r="ALH418" s="15"/>
      <c r="ALI418" s="15"/>
      <c r="ALJ418" s="15"/>
      <c r="ALK418" s="15"/>
      <c r="ALL418" s="15"/>
      <c r="ALM418" s="15"/>
      <c r="ALN418" s="15"/>
      <c r="ALO418" s="15"/>
      <c r="ALP418" s="15"/>
      <c r="ALQ418" s="15"/>
      <c r="ALR418" s="15"/>
      <c r="ALS418" s="15"/>
      <c r="ALT418" s="15"/>
      <c r="ALU418" s="15"/>
      <c r="ALV418" s="15"/>
      <c r="ALW418" s="15"/>
      <c r="ALX418" s="11"/>
      <c r="ALY418" s="11"/>
      <c r="ALZ418" s="11"/>
      <c r="AMA418" s="11"/>
    </row>
    <row r="419" spans="1:1015" ht="12.75" customHeight="1">
      <c r="A419" s="8" t="s">
        <v>229</v>
      </c>
      <c r="B419" s="8" t="s">
        <v>482</v>
      </c>
      <c r="C419" s="9" t="s">
        <v>270</v>
      </c>
      <c r="D419" s="12"/>
      <c r="E419" s="9" t="s">
        <v>16</v>
      </c>
      <c r="F419" s="8" t="s">
        <v>17</v>
      </c>
      <c r="G419" s="8" t="s">
        <v>483</v>
      </c>
      <c r="H419" s="10">
        <v>0</v>
      </c>
      <c r="I419" s="10">
        <v>0</v>
      </c>
      <c r="J419" s="10">
        <v>0</v>
      </c>
      <c r="K419" s="10">
        <v>2085.1</v>
      </c>
      <c r="L419" s="7">
        <v>0</v>
      </c>
      <c r="M419" s="10">
        <v>0</v>
      </c>
      <c r="N419" s="10">
        <v>0</v>
      </c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  <c r="JO419" s="15"/>
      <c r="JP419" s="15"/>
      <c r="JQ419" s="15"/>
      <c r="JR419" s="15"/>
      <c r="JS419" s="15"/>
      <c r="JT419" s="15"/>
      <c r="JU419" s="15"/>
      <c r="JV419" s="15"/>
      <c r="JW419" s="15"/>
      <c r="JX419" s="15"/>
      <c r="JY419" s="15"/>
      <c r="JZ419" s="15"/>
      <c r="KA419" s="15"/>
      <c r="KB419" s="15"/>
      <c r="KC419" s="15"/>
      <c r="KD419" s="15"/>
      <c r="KE419" s="15"/>
      <c r="KF419" s="15"/>
      <c r="KG419" s="15"/>
      <c r="KH419" s="15"/>
      <c r="KI419" s="15"/>
      <c r="KJ419" s="15"/>
      <c r="KK419" s="15"/>
      <c r="KL419" s="15"/>
      <c r="KM419" s="15"/>
      <c r="KN419" s="15"/>
      <c r="KO419" s="15"/>
      <c r="KP419" s="15"/>
      <c r="KQ419" s="15"/>
      <c r="KR419" s="15"/>
      <c r="KS419" s="15"/>
      <c r="KT419" s="15"/>
      <c r="KU419" s="15"/>
      <c r="KV419" s="15"/>
      <c r="KW419" s="15"/>
      <c r="KX419" s="15"/>
      <c r="KY419" s="15"/>
      <c r="KZ419" s="15"/>
      <c r="LA419" s="15"/>
      <c r="LB419" s="15"/>
      <c r="LC419" s="15"/>
      <c r="LD419" s="15"/>
      <c r="LE419" s="15"/>
      <c r="LF419" s="15"/>
      <c r="LG419" s="15"/>
      <c r="LH419" s="15"/>
      <c r="LI419" s="15"/>
      <c r="LJ419" s="15"/>
      <c r="LK419" s="15"/>
      <c r="LL419" s="15"/>
      <c r="LM419" s="15"/>
      <c r="LN419" s="15"/>
      <c r="LO419" s="15"/>
      <c r="LP419" s="15"/>
      <c r="LQ419" s="15"/>
      <c r="LR419" s="15"/>
      <c r="LS419" s="15"/>
      <c r="LT419" s="15"/>
      <c r="LU419" s="15"/>
      <c r="LV419" s="15"/>
      <c r="LW419" s="15"/>
      <c r="LX419" s="15"/>
      <c r="LY419" s="15"/>
      <c r="LZ419" s="15"/>
      <c r="MA419" s="15"/>
      <c r="MB419" s="15"/>
      <c r="MC419" s="15"/>
      <c r="MD419" s="15"/>
      <c r="ME419" s="15"/>
      <c r="MF419" s="15"/>
      <c r="MG419" s="15"/>
      <c r="MH419" s="15"/>
      <c r="MI419" s="15"/>
      <c r="MJ419" s="15"/>
      <c r="MK419" s="15"/>
      <c r="ML419" s="15"/>
      <c r="MM419" s="15"/>
      <c r="MN419" s="15"/>
      <c r="MO419" s="15"/>
      <c r="MP419" s="15"/>
      <c r="MQ419" s="15"/>
      <c r="MR419" s="15"/>
      <c r="MS419" s="15"/>
      <c r="MT419" s="15"/>
      <c r="MU419" s="15"/>
      <c r="MV419" s="15"/>
      <c r="MW419" s="15"/>
      <c r="MX419" s="15"/>
      <c r="MY419" s="15"/>
      <c r="MZ419" s="15"/>
      <c r="NA419" s="15"/>
      <c r="NB419" s="15"/>
      <c r="NC419" s="15"/>
      <c r="ND419" s="15"/>
      <c r="NE419" s="15"/>
      <c r="NF419" s="15"/>
      <c r="NG419" s="15"/>
      <c r="NH419" s="15"/>
      <c r="NI419" s="15"/>
      <c r="NJ419" s="15"/>
      <c r="NK419" s="15"/>
      <c r="NL419" s="15"/>
      <c r="NM419" s="15"/>
      <c r="NN419" s="15"/>
      <c r="NO419" s="15"/>
      <c r="NP419" s="15"/>
      <c r="NQ419" s="15"/>
      <c r="NR419" s="15"/>
      <c r="NS419" s="15"/>
      <c r="NT419" s="15"/>
      <c r="NU419" s="15"/>
      <c r="NV419" s="15"/>
      <c r="NW419" s="15"/>
      <c r="NX419" s="15"/>
      <c r="NY419" s="15"/>
      <c r="NZ419" s="15"/>
      <c r="OA419" s="15"/>
      <c r="OB419" s="15"/>
      <c r="OC419" s="15"/>
      <c r="OD419" s="15"/>
      <c r="OE419" s="15"/>
      <c r="OF419" s="15"/>
      <c r="OG419" s="15"/>
      <c r="OH419" s="15"/>
      <c r="OI419" s="15"/>
      <c r="OJ419" s="15"/>
      <c r="OK419" s="15"/>
      <c r="OL419" s="15"/>
      <c r="OM419" s="15"/>
      <c r="ON419" s="15"/>
      <c r="OO419" s="15"/>
      <c r="OP419" s="15"/>
      <c r="OQ419" s="15"/>
      <c r="OR419" s="15"/>
      <c r="OS419" s="15"/>
      <c r="OT419" s="15"/>
      <c r="OU419" s="15"/>
      <c r="OV419" s="15"/>
      <c r="OW419" s="15"/>
      <c r="OX419" s="15"/>
      <c r="OY419" s="15"/>
      <c r="OZ419" s="15"/>
      <c r="PA419" s="15"/>
      <c r="PB419" s="15"/>
      <c r="PC419" s="15"/>
      <c r="PD419" s="15"/>
      <c r="PE419" s="15"/>
      <c r="PF419" s="15"/>
      <c r="PG419" s="15"/>
      <c r="PH419" s="15"/>
      <c r="PI419" s="15"/>
      <c r="PJ419" s="15"/>
      <c r="PK419" s="15"/>
      <c r="PL419" s="15"/>
      <c r="PM419" s="15"/>
      <c r="PN419" s="15"/>
      <c r="PO419" s="15"/>
      <c r="PP419" s="15"/>
      <c r="PQ419" s="15"/>
      <c r="PR419" s="15"/>
      <c r="PS419" s="15"/>
      <c r="PT419" s="15"/>
      <c r="PU419" s="15"/>
      <c r="PV419" s="15"/>
      <c r="PW419" s="15"/>
      <c r="PX419" s="15"/>
      <c r="PY419" s="15"/>
      <c r="PZ419" s="15"/>
      <c r="QA419" s="15"/>
      <c r="QB419" s="15"/>
      <c r="QC419" s="15"/>
      <c r="QD419" s="15"/>
      <c r="QE419" s="15"/>
      <c r="QF419" s="15"/>
      <c r="QG419" s="15"/>
      <c r="QH419" s="15"/>
      <c r="QI419" s="15"/>
      <c r="QJ419" s="15"/>
      <c r="QK419" s="15"/>
      <c r="QL419" s="15"/>
      <c r="QM419" s="15"/>
      <c r="QN419" s="15"/>
      <c r="QO419" s="15"/>
      <c r="QP419" s="15"/>
      <c r="QQ419" s="15"/>
      <c r="QR419" s="15"/>
      <c r="QS419" s="15"/>
      <c r="QT419" s="15"/>
      <c r="QU419" s="15"/>
      <c r="QV419" s="15"/>
      <c r="QW419" s="15"/>
      <c r="QX419" s="15"/>
      <c r="QY419" s="15"/>
      <c r="QZ419" s="15"/>
      <c r="RA419" s="15"/>
      <c r="RB419" s="15"/>
      <c r="RC419" s="15"/>
      <c r="RD419" s="15"/>
      <c r="RE419" s="15"/>
      <c r="RF419" s="15"/>
      <c r="RG419" s="15"/>
      <c r="RH419" s="15"/>
      <c r="RI419" s="15"/>
      <c r="RJ419" s="15"/>
      <c r="RK419" s="15"/>
      <c r="RL419" s="15"/>
      <c r="RM419" s="15"/>
      <c r="RN419" s="15"/>
      <c r="RO419" s="15"/>
      <c r="RP419" s="15"/>
      <c r="RQ419" s="15"/>
      <c r="RR419" s="15"/>
      <c r="RS419" s="15"/>
      <c r="RT419" s="15"/>
      <c r="RU419" s="15"/>
      <c r="RV419" s="15"/>
      <c r="RW419" s="15"/>
      <c r="RX419" s="15"/>
      <c r="RY419" s="15"/>
      <c r="RZ419" s="15"/>
      <c r="SA419" s="15"/>
      <c r="SB419" s="15"/>
      <c r="SC419" s="15"/>
      <c r="SD419" s="15"/>
      <c r="SE419" s="15"/>
      <c r="SF419" s="15"/>
      <c r="SG419" s="15"/>
      <c r="SH419" s="15"/>
      <c r="SI419" s="15"/>
      <c r="SJ419" s="15"/>
      <c r="SK419" s="15"/>
      <c r="SL419" s="15"/>
      <c r="SM419" s="15"/>
      <c r="SN419" s="15"/>
      <c r="SO419" s="15"/>
      <c r="SP419" s="15"/>
      <c r="SQ419" s="15"/>
      <c r="SR419" s="15"/>
      <c r="SS419" s="15"/>
      <c r="ST419" s="15"/>
      <c r="SU419" s="15"/>
      <c r="SV419" s="15"/>
      <c r="SW419" s="15"/>
      <c r="SX419" s="15"/>
      <c r="SY419" s="15"/>
      <c r="SZ419" s="15"/>
      <c r="TA419" s="15"/>
      <c r="TB419" s="15"/>
      <c r="TC419" s="15"/>
      <c r="TD419" s="15"/>
      <c r="TE419" s="15"/>
      <c r="TF419" s="15"/>
      <c r="TG419" s="15"/>
      <c r="TH419" s="15"/>
      <c r="TI419" s="15"/>
      <c r="TJ419" s="15"/>
      <c r="TK419" s="15"/>
      <c r="TL419" s="15"/>
      <c r="TM419" s="15"/>
      <c r="TN419" s="15"/>
      <c r="TO419" s="15"/>
      <c r="TP419" s="15"/>
      <c r="TQ419" s="15"/>
      <c r="TR419" s="15"/>
      <c r="TS419" s="15"/>
      <c r="TT419" s="15"/>
      <c r="TU419" s="15"/>
      <c r="TV419" s="15"/>
      <c r="TW419" s="15"/>
      <c r="TX419" s="15"/>
      <c r="TY419" s="15"/>
      <c r="TZ419" s="15"/>
      <c r="UA419" s="15"/>
      <c r="UB419" s="15"/>
      <c r="UC419" s="15"/>
      <c r="UD419" s="15"/>
      <c r="UE419" s="15"/>
      <c r="UF419" s="15"/>
      <c r="UG419" s="15"/>
      <c r="UH419" s="15"/>
      <c r="UI419" s="15"/>
      <c r="UJ419" s="15"/>
      <c r="UK419" s="15"/>
      <c r="UL419" s="15"/>
      <c r="UM419" s="15"/>
      <c r="UN419" s="15"/>
      <c r="UO419" s="15"/>
      <c r="UP419" s="15"/>
      <c r="UQ419" s="15"/>
      <c r="UR419" s="15"/>
      <c r="US419" s="15"/>
      <c r="UT419" s="15"/>
      <c r="UU419" s="15"/>
      <c r="UV419" s="15"/>
      <c r="UW419" s="15"/>
      <c r="UX419" s="15"/>
      <c r="UY419" s="15"/>
      <c r="UZ419" s="15"/>
      <c r="VA419" s="15"/>
      <c r="VB419" s="15"/>
      <c r="VC419" s="15"/>
      <c r="VD419" s="15"/>
      <c r="VE419" s="15"/>
      <c r="VF419" s="15"/>
      <c r="VG419" s="15"/>
      <c r="VH419" s="15"/>
      <c r="VI419" s="15"/>
      <c r="VJ419" s="15"/>
      <c r="VK419" s="15"/>
      <c r="VL419" s="15"/>
      <c r="VM419" s="15"/>
      <c r="VN419" s="15"/>
      <c r="VO419" s="15"/>
      <c r="VP419" s="15"/>
      <c r="VQ419" s="15"/>
      <c r="VR419" s="15"/>
      <c r="VS419" s="15"/>
      <c r="VT419" s="15"/>
      <c r="VU419" s="15"/>
      <c r="VV419" s="15"/>
      <c r="VW419" s="15"/>
      <c r="VX419" s="15"/>
      <c r="VY419" s="15"/>
      <c r="VZ419" s="15"/>
      <c r="WA419" s="15"/>
      <c r="WB419" s="15"/>
      <c r="WC419" s="15"/>
      <c r="WD419" s="15"/>
      <c r="WE419" s="15"/>
      <c r="WF419" s="15"/>
      <c r="WG419" s="15"/>
      <c r="WH419" s="15"/>
      <c r="WI419" s="15"/>
      <c r="WJ419" s="15"/>
      <c r="WK419" s="15"/>
      <c r="WL419" s="15"/>
      <c r="WM419" s="15"/>
      <c r="WN419" s="15"/>
      <c r="WO419" s="15"/>
      <c r="WP419" s="15"/>
      <c r="WQ419" s="15"/>
      <c r="WR419" s="15"/>
      <c r="WS419" s="15"/>
      <c r="WT419" s="15"/>
      <c r="WU419" s="15"/>
      <c r="WV419" s="15"/>
      <c r="WW419" s="15"/>
      <c r="WX419" s="15"/>
      <c r="WY419" s="15"/>
      <c r="WZ419" s="15"/>
      <c r="XA419" s="15"/>
      <c r="XB419" s="15"/>
      <c r="XC419" s="15"/>
      <c r="XD419" s="15"/>
      <c r="XE419" s="15"/>
      <c r="XF419" s="15"/>
      <c r="XG419" s="15"/>
      <c r="XH419" s="15"/>
      <c r="XI419" s="15"/>
      <c r="XJ419" s="15"/>
      <c r="XK419" s="15"/>
      <c r="XL419" s="15"/>
      <c r="XM419" s="15"/>
      <c r="XN419" s="15"/>
      <c r="XO419" s="15"/>
      <c r="XP419" s="15"/>
      <c r="XQ419" s="15"/>
      <c r="XR419" s="15"/>
      <c r="XS419" s="15"/>
      <c r="XT419" s="15"/>
      <c r="XU419" s="15"/>
      <c r="XV419" s="15"/>
      <c r="XW419" s="15"/>
      <c r="XX419" s="15"/>
      <c r="XY419" s="15"/>
      <c r="XZ419" s="15"/>
      <c r="YA419" s="15"/>
      <c r="YB419" s="15"/>
      <c r="YC419" s="15"/>
      <c r="YD419" s="15"/>
      <c r="YE419" s="15"/>
      <c r="YF419" s="15"/>
      <c r="YG419" s="15"/>
      <c r="YH419" s="15"/>
      <c r="YI419" s="15"/>
      <c r="YJ419" s="15"/>
      <c r="YK419" s="15"/>
      <c r="YL419" s="15"/>
      <c r="YM419" s="15"/>
      <c r="YN419" s="15"/>
      <c r="YO419" s="15"/>
      <c r="YP419" s="15"/>
      <c r="YQ419" s="15"/>
      <c r="YR419" s="15"/>
      <c r="YS419" s="15"/>
      <c r="YT419" s="15"/>
      <c r="YU419" s="15"/>
      <c r="YV419" s="15"/>
      <c r="YW419" s="15"/>
      <c r="YX419" s="15"/>
      <c r="YY419" s="15"/>
      <c r="YZ419" s="15"/>
      <c r="ZA419" s="15"/>
      <c r="ZB419" s="15"/>
      <c r="ZC419" s="15"/>
      <c r="ZD419" s="15"/>
      <c r="ZE419" s="15"/>
      <c r="ZF419" s="15"/>
      <c r="ZG419" s="15"/>
      <c r="ZH419" s="15"/>
      <c r="ZI419" s="15"/>
      <c r="ZJ419" s="15"/>
      <c r="ZK419" s="15"/>
      <c r="ZL419" s="15"/>
      <c r="ZM419" s="15"/>
      <c r="ZN419" s="15"/>
      <c r="ZO419" s="15"/>
      <c r="ZP419" s="15"/>
      <c r="ZQ419" s="15"/>
      <c r="ZR419" s="15"/>
      <c r="ZS419" s="15"/>
      <c r="ZT419" s="15"/>
      <c r="ZU419" s="15"/>
      <c r="ZV419" s="15"/>
      <c r="ZW419" s="15"/>
      <c r="ZX419" s="15"/>
      <c r="ZY419" s="15"/>
      <c r="ZZ419" s="15"/>
      <c r="AAA419" s="15"/>
      <c r="AAB419" s="15"/>
      <c r="AAC419" s="15"/>
      <c r="AAD419" s="15"/>
      <c r="AAE419" s="15"/>
      <c r="AAF419" s="15"/>
      <c r="AAG419" s="15"/>
      <c r="AAH419" s="15"/>
      <c r="AAI419" s="15"/>
      <c r="AAJ419" s="15"/>
      <c r="AAK419" s="15"/>
      <c r="AAL419" s="15"/>
      <c r="AAM419" s="15"/>
      <c r="AAN419" s="15"/>
      <c r="AAO419" s="15"/>
      <c r="AAP419" s="15"/>
      <c r="AAQ419" s="15"/>
      <c r="AAR419" s="15"/>
      <c r="AAS419" s="15"/>
      <c r="AAT419" s="15"/>
      <c r="AAU419" s="15"/>
      <c r="AAV419" s="15"/>
      <c r="AAW419" s="15"/>
      <c r="AAX419" s="15"/>
      <c r="AAY419" s="15"/>
      <c r="AAZ419" s="15"/>
      <c r="ABA419" s="15"/>
      <c r="ABB419" s="15"/>
      <c r="ABC419" s="15"/>
      <c r="ABD419" s="15"/>
      <c r="ABE419" s="15"/>
      <c r="ABF419" s="15"/>
      <c r="ABG419" s="15"/>
      <c r="ABH419" s="15"/>
      <c r="ABI419" s="15"/>
      <c r="ABJ419" s="15"/>
      <c r="ABK419" s="15"/>
      <c r="ABL419" s="15"/>
      <c r="ABM419" s="15"/>
      <c r="ABN419" s="15"/>
      <c r="ABO419" s="15"/>
      <c r="ABP419" s="15"/>
      <c r="ABQ419" s="15"/>
      <c r="ABR419" s="15"/>
      <c r="ABS419" s="15"/>
      <c r="ABT419" s="15"/>
      <c r="ABU419" s="15"/>
      <c r="ABV419" s="15"/>
      <c r="ABW419" s="15"/>
      <c r="ABX419" s="15"/>
      <c r="ABY419" s="15"/>
      <c r="ABZ419" s="15"/>
      <c r="ACA419" s="15"/>
      <c r="ACB419" s="15"/>
      <c r="ACC419" s="15"/>
      <c r="ACD419" s="15"/>
      <c r="ACE419" s="15"/>
      <c r="ACF419" s="15"/>
      <c r="ACG419" s="15"/>
      <c r="ACH419" s="15"/>
      <c r="ACI419" s="15"/>
      <c r="ACJ419" s="15"/>
      <c r="ACK419" s="15"/>
      <c r="ACL419" s="15"/>
      <c r="ACM419" s="15"/>
      <c r="ACN419" s="15"/>
      <c r="ACO419" s="15"/>
      <c r="ACP419" s="15"/>
      <c r="ACQ419" s="15"/>
      <c r="ACR419" s="15"/>
      <c r="ACS419" s="15"/>
      <c r="ACT419" s="15"/>
      <c r="ACU419" s="15"/>
      <c r="ACV419" s="15"/>
      <c r="ACW419" s="15"/>
      <c r="ACX419" s="15"/>
      <c r="ACY419" s="15"/>
      <c r="ACZ419" s="15"/>
      <c r="ADA419" s="15"/>
      <c r="ADB419" s="15"/>
      <c r="ADC419" s="15"/>
      <c r="ADD419" s="15"/>
      <c r="ADE419" s="15"/>
      <c r="ADF419" s="15"/>
      <c r="ADG419" s="15"/>
      <c r="ADH419" s="15"/>
      <c r="ADI419" s="15"/>
      <c r="ADJ419" s="15"/>
      <c r="ADK419" s="15"/>
      <c r="ADL419" s="15"/>
      <c r="ADM419" s="15"/>
      <c r="ADN419" s="15"/>
      <c r="ADO419" s="15"/>
      <c r="ADP419" s="15"/>
      <c r="ADQ419" s="15"/>
      <c r="ADR419" s="15"/>
      <c r="ADS419" s="15"/>
      <c r="ADT419" s="15"/>
      <c r="ADU419" s="15"/>
      <c r="ADV419" s="15"/>
      <c r="ADW419" s="15"/>
      <c r="ADX419" s="15"/>
      <c r="ADY419" s="15"/>
      <c r="ADZ419" s="15"/>
      <c r="AEA419" s="15"/>
      <c r="AEB419" s="15"/>
      <c r="AEC419" s="15"/>
      <c r="AED419" s="15"/>
      <c r="AEE419" s="15"/>
      <c r="AEF419" s="15"/>
      <c r="AEG419" s="15"/>
      <c r="AEH419" s="15"/>
      <c r="AEI419" s="15"/>
      <c r="AEJ419" s="15"/>
      <c r="AEK419" s="15"/>
      <c r="AEL419" s="15"/>
      <c r="AEM419" s="15"/>
      <c r="AEN419" s="15"/>
      <c r="AEO419" s="15"/>
      <c r="AEP419" s="15"/>
      <c r="AEQ419" s="15"/>
      <c r="AER419" s="15"/>
      <c r="AES419" s="15"/>
      <c r="AET419" s="15"/>
      <c r="AEU419" s="15"/>
      <c r="AEV419" s="15"/>
      <c r="AEW419" s="15"/>
      <c r="AEX419" s="15"/>
      <c r="AEY419" s="15"/>
      <c r="AEZ419" s="15"/>
      <c r="AFA419" s="15"/>
      <c r="AFB419" s="15"/>
      <c r="AFC419" s="15"/>
      <c r="AFD419" s="15"/>
      <c r="AFE419" s="15"/>
      <c r="AFF419" s="15"/>
      <c r="AFG419" s="15"/>
      <c r="AFH419" s="15"/>
      <c r="AFI419" s="15"/>
      <c r="AFJ419" s="15"/>
      <c r="AFK419" s="15"/>
      <c r="AFL419" s="15"/>
      <c r="AFM419" s="15"/>
      <c r="AFN419" s="15"/>
      <c r="AFO419" s="15"/>
      <c r="AFP419" s="15"/>
      <c r="AFQ419" s="15"/>
      <c r="AFR419" s="15"/>
      <c r="AFS419" s="15"/>
      <c r="AFT419" s="15"/>
      <c r="AFU419" s="15"/>
      <c r="AFV419" s="15"/>
      <c r="AFW419" s="15"/>
      <c r="AFX419" s="15"/>
      <c r="AFY419" s="15"/>
      <c r="AFZ419" s="15"/>
      <c r="AGA419" s="15"/>
      <c r="AGB419" s="15"/>
      <c r="AGC419" s="15"/>
      <c r="AGD419" s="15"/>
      <c r="AGE419" s="15"/>
      <c r="AGF419" s="15"/>
      <c r="AGG419" s="15"/>
      <c r="AGH419" s="15"/>
      <c r="AGI419" s="15"/>
      <c r="AGJ419" s="15"/>
      <c r="AGK419" s="15"/>
      <c r="AGL419" s="15"/>
      <c r="AGM419" s="15"/>
      <c r="AGN419" s="15"/>
      <c r="AGO419" s="15"/>
      <c r="AGP419" s="15"/>
      <c r="AGQ419" s="15"/>
      <c r="AGR419" s="15"/>
      <c r="AGS419" s="15"/>
      <c r="AGT419" s="15"/>
      <c r="AGU419" s="15"/>
      <c r="AGV419" s="15"/>
      <c r="AGW419" s="15"/>
      <c r="AGX419" s="15"/>
      <c r="AGY419" s="15"/>
      <c r="AGZ419" s="15"/>
      <c r="AHA419" s="15"/>
      <c r="AHB419" s="15"/>
      <c r="AHC419" s="15"/>
      <c r="AHD419" s="15"/>
      <c r="AHE419" s="15"/>
      <c r="AHF419" s="15"/>
      <c r="AHG419" s="15"/>
      <c r="AHH419" s="15"/>
      <c r="AHI419" s="15"/>
      <c r="AHJ419" s="15"/>
      <c r="AHK419" s="15"/>
      <c r="AHL419" s="15"/>
      <c r="AHM419" s="15"/>
      <c r="AHN419" s="15"/>
      <c r="AHO419" s="15"/>
      <c r="AHP419" s="15"/>
      <c r="AHQ419" s="15"/>
      <c r="AHR419" s="15"/>
      <c r="AHS419" s="15"/>
      <c r="AHT419" s="15"/>
      <c r="AHU419" s="15"/>
      <c r="AHV419" s="15"/>
      <c r="AHW419" s="15"/>
      <c r="AHX419" s="15"/>
      <c r="AHY419" s="15"/>
      <c r="AHZ419" s="15"/>
      <c r="AIA419" s="15"/>
      <c r="AIB419" s="15"/>
      <c r="AIC419" s="15"/>
      <c r="AID419" s="15"/>
      <c r="AIE419" s="15"/>
      <c r="AIF419" s="15"/>
      <c r="AIG419" s="15"/>
      <c r="AIH419" s="15"/>
      <c r="AII419" s="15"/>
      <c r="AIJ419" s="15"/>
      <c r="AIK419" s="15"/>
      <c r="AIL419" s="15"/>
      <c r="AIM419" s="15"/>
      <c r="AIN419" s="15"/>
      <c r="AIO419" s="15"/>
      <c r="AIP419" s="15"/>
      <c r="AIQ419" s="15"/>
      <c r="AIR419" s="15"/>
      <c r="AIS419" s="15"/>
      <c r="AIT419" s="15"/>
      <c r="AIU419" s="15"/>
      <c r="AIV419" s="15"/>
      <c r="AIW419" s="15"/>
      <c r="AIX419" s="15"/>
      <c r="AIY419" s="15"/>
      <c r="AIZ419" s="15"/>
      <c r="AJA419" s="15"/>
      <c r="AJB419" s="15"/>
      <c r="AJC419" s="15"/>
      <c r="AJD419" s="15"/>
      <c r="AJE419" s="15"/>
      <c r="AJF419" s="15"/>
      <c r="AJG419" s="15"/>
      <c r="AJH419" s="15"/>
      <c r="AJI419" s="15"/>
      <c r="AJJ419" s="15"/>
      <c r="AJK419" s="15"/>
      <c r="AJL419" s="15"/>
      <c r="AJM419" s="15"/>
      <c r="AJN419" s="15"/>
      <c r="AJO419" s="15"/>
      <c r="AJP419" s="15"/>
      <c r="AJQ419" s="15"/>
      <c r="AJR419" s="15"/>
      <c r="AJS419" s="15"/>
      <c r="AJT419" s="15"/>
      <c r="AJU419" s="15"/>
      <c r="AJV419" s="15"/>
      <c r="AJW419" s="15"/>
      <c r="AJX419" s="15"/>
      <c r="AJY419" s="15"/>
      <c r="AJZ419" s="15"/>
      <c r="AKA419" s="15"/>
      <c r="AKB419" s="15"/>
      <c r="AKC419" s="15"/>
      <c r="AKD419" s="15"/>
      <c r="AKE419" s="15"/>
      <c r="AKF419" s="15"/>
      <c r="AKG419" s="15"/>
      <c r="AKH419" s="15"/>
      <c r="AKI419" s="15"/>
      <c r="AKJ419" s="15"/>
      <c r="AKK419" s="15"/>
      <c r="AKL419" s="15"/>
      <c r="AKM419" s="15"/>
      <c r="AKN419" s="15"/>
      <c r="AKO419" s="15"/>
      <c r="AKP419" s="15"/>
      <c r="AKQ419" s="15"/>
      <c r="AKR419" s="15"/>
      <c r="AKS419" s="15"/>
      <c r="AKT419" s="15"/>
      <c r="AKU419" s="15"/>
      <c r="AKV419" s="15"/>
      <c r="AKW419" s="15"/>
      <c r="AKX419" s="15"/>
      <c r="AKY419" s="15"/>
      <c r="AKZ419" s="15"/>
      <c r="ALA419" s="15"/>
      <c r="ALB419" s="15"/>
      <c r="ALC419" s="15"/>
      <c r="ALD419" s="15"/>
      <c r="ALE419" s="15"/>
      <c r="ALF419" s="15"/>
      <c r="ALG419" s="15"/>
      <c r="ALH419" s="15"/>
      <c r="ALI419" s="15"/>
      <c r="ALJ419" s="15"/>
      <c r="ALK419" s="15"/>
      <c r="ALL419" s="15"/>
      <c r="ALM419" s="15"/>
      <c r="ALN419" s="15"/>
      <c r="ALO419" s="15"/>
      <c r="ALP419" s="15"/>
      <c r="ALQ419" s="15"/>
      <c r="ALR419" s="15"/>
      <c r="ALS419" s="15"/>
      <c r="ALT419" s="15"/>
      <c r="ALU419" s="15"/>
      <c r="ALV419" s="15"/>
      <c r="ALW419" s="15"/>
      <c r="ALX419" s="11"/>
      <c r="ALY419" s="11"/>
      <c r="ALZ419" s="11"/>
      <c r="AMA419" s="11"/>
    </row>
    <row r="420" spans="1:1015" ht="12.75" customHeight="1">
      <c r="A420" s="8" t="s">
        <v>229</v>
      </c>
      <c r="B420" s="8" t="s">
        <v>482</v>
      </c>
      <c r="C420" s="9" t="s">
        <v>250</v>
      </c>
      <c r="D420" s="12"/>
      <c r="E420" s="9" t="s">
        <v>16</v>
      </c>
      <c r="F420" s="8" t="s">
        <v>17</v>
      </c>
      <c r="G420" s="8" t="s">
        <v>484</v>
      </c>
      <c r="H420" s="10">
        <v>60.66</v>
      </c>
      <c r="I420" s="10">
        <v>873.32</v>
      </c>
      <c r="J420" s="10">
        <v>0</v>
      </c>
      <c r="K420" s="10">
        <v>7909.09</v>
      </c>
      <c r="L420" s="7">
        <v>1137</v>
      </c>
      <c r="M420" s="10">
        <v>0</v>
      </c>
      <c r="N420" s="10">
        <v>0</v>
      </c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  <c r="JO420" s="15"/>
      <c r="JP420" s="15"/>
      <c r="JQ420" s="15"/>
      <c r="JR420" s="15"/>
      <c r="JS420" s="15"/>
      <c r="JT420" s="15"/>
      <c r="JU420" s="15"/>
      <c r="JV420" s="15"/>
      <c r="JW420" s="15"/>
      <c r="JX420" s="15"/>
      <c r="JY420" s="15"/>
      <c r="JZ420" s="15"/>
      <c r="KA420" s="15"/>
      <c r="KB420" s="15"/>
      <c r="KC420" s="15"/>
      <c r="KD420" s="15"/>
      <c r="KE420" s="15"/>
      <c r="KF420" s="15"/>
      <c r="KG420" s="15"/>
      <c r="KH420" s="15"/>
      <c r="KI420" s="15"/>
      <c r="KJ420" s="15"/>
      <c r="KK420" s="15"/>
      <c r="KL420" s="15"/>
      <c r="KM420" s="15"/>
      <c r="KN420" s="15"/>
      <c r="KO420" s="15"/>
      <c r="KP420" s="15"/>
      <c r="KQ420" s="15"/>
      <c r="KR420" s="15"/>
      <c r="KS420" s="15"/>
      <c r="KT420" s="15"/>
      <c r="KU420" s="15"/>
      <c r="KV420" s="15"/>
      <c r="KW420" s="15"/>
      <c r="KX420" s="15"/>
      <c r="KY420" s="15"/>
      <c r="KZ420" s="15"/>
      <c r="LA420" s="15"/>
      <c r="LB420" s="15"/>
      <c r="LC420" s="15"/>
      <c r="LD420" s="15"/>
      <c r="LE420" s="15"/>
      <c r="LF420" s="15"/>
      <c r="LG420" s="15"/>
      <c r="LH420" s="15"/>
      <c r="LI420" s="15"/>
      <c r="LJ420" s="15"/>
      <c r="LK420" s="15"/>
      <c r="LL420" s="15"/>
      <c r="LM420" s="15"/>
      <c r="LN420" s="15"/>
      <c r="LO420" s="15"/>
      <c r="LP420" s="15"/>
      <c r="LQ420" s="15"/>
      <c r="LR420" s="15"/>
      <c r="LS420" s="15"/>
      <c r="LT420" s="15"/>
      <c r="LU420" s="15"/>
      <c r="LV420" s="15"/>
      <c r="LW420" s="15"/>
      <c r="LX420" s="15"/>
      <c r="LY420" s="15"/>
      <c r="LZ420" s="15"/>
      <c r="MA420" s="15"/>
      <c r="MB420" s="15"/>
      <c r="MC420" s="15"/>
      <c r="MD420" s="15"/>
      <c r="ME420" s="15"/>
      <c r="MF420" s="15"/>
      <c r="MG420" s="15"/>
      <c r="MH420" s="15"/>
      <c r="MI420" s="15"/>
      <c r="MJ420" s="15"/>
      <c r="MK420" s="15"/>
      <c r="ML420" s="15"/>
      <c r="MM420" s="15"/>
      <c r="MN420" s="15"/>
      <c r="MO420" s="15"/>
      <c r="MP420" s="15"/>
      <c r="MQ420" s="15"/>
      <c r="MR420" s="15"/>
      <c r="MS420" s="15"/>
      <c r="MT420" s="15"/>
      <c r="MU420" s="15"/>
      <c r="MV420" s="15"/>
      <c r="MW420" s="15"/>
      <c r="MX420" s="15"/>
      <c r="MY420" s="15"/>
      <c r="MZ420" s="15"/>
      <c r="NA420" s="15"/>
      <c r="NB420" s="15"/>
      <c r="NC420" s="15"/>
      <c r="ND420" s="15"/>
      <c r="NE420" s="15"/>
      <c r="NF420" s="15"/>
      <c r="NG420" s="15"/>
      <c r="NH420" s="15"/>
      <c r="NI420" s="15"/>
      <c r="NJ420" s="15"/>
      <c r="NK420" s="15"/>
      <c r="NL420" s="15"/>
      <c r="NM420" s="15"/>
      <c r="NN420" s="15"/>
      <c r="NO420" s="15"/>
      <c r="NP420" s="15"/>
      <c r="NQ420" s="15"/>
      <c r="NR420" s="15"/>
      <c r="NS420" s="15"/>
      <c r="NT420" s="15"/>
      <c r="NU420" s="15"/>
      <c r="NV420" s="15"/>
      <c r="NW420" s="15"/>
      <c r="NX420" s="15"/>
      <c r="NY420" s="15"/>
      <c r="NZ420" s="15"/>
      <c r="OA420" s="15"/>
      <c r="OB420" s="15"/>
      <c r="OC420" s="15"/>
      <c r="OD420" s="15"/>
      <c r="OE420" s="15"/>
      <c r="OF420" s="15"/>
      <c r="OG420" s="15"/>
      <c r="OH420" s="15"/>
      <c r="OI420" s="15"/>
      <c r="OJ420" s="15"/>
      <c r="OK420" s="15"/>
      <c r="OL420" s="15"/>
      <c r="OM420" s="15"/>
      <c r="ON420" s="15"/>
      <c r="OO420" s="15"/>
      <c r="OP420" s="15"/>
      <c r="OQ420" s="15"/>
      <c r="OR420" s="15"/>
      <c r="OS420" s="15"/>
      <c r="OT420" s="15"/>
      <c r="OU420" s="15"/>
      <c r="OV420" s="15"/>
      <c r="OW420" s="15"/>
      <c r="OX420" s="15"/>
      <c r="OY420" s="15"/>
      <c r="OZ420" s="15"/>
      <c r="PA420" s="15"/>
      <c r="PB420" s="15"/>
      <c r="PC420" s="15"/>
      <c r="PD420" s="15"/>
      <c r="PE420" s="15"/>
      <c r="PF420" s="15"/>
      <c r="PG420" s="15"/>
      <c r="PH420" s="15"/>
      <c r="PI420" s="15"/>
      <c r="PJ420" s="15"/>
      <c r="PK420" s="15"/>
      <c r="PL420" s="15"/>
      <c r="PM420" s="15"/>
      <c r="PN420" s="15"/>
      <c r="PO420" s="15"/>
      <c r="PP420" s="15"/>
      <c r="PQ420" s="15"/>
      <c r="PR420" s="15"/>
      <c r="PS420" s="15"/>
      <c r="PT420" s="15"/>
      <c r="PU420" s="15"/>
      <c r="PV420" s="15"/>
      <c r="PW420" s="15"/>
      <c r="PX420" s="15"/>
      <c r="PY420" s="15"/>
      <c r="PZ420" s="15"/>
      <c r="QA420" s="15"/>
      <c r="QB420" s="15"/>
      <c r="QC420" s="15"/>
      <c r="QD420" s="15"/>
      <c r="QE420" s="15"/>
      <c r="QF420" s="15"/>
      <c r="QG420" s="15"/>
      <c r="QH420" s="15"/>
      <c r="QI420" s="15"/>
      <c r="QJ420" s="15"/>
      <c r="QK420" s="15"/>
      <c r="QL420" s="15"/>
      <c r="QM420" s="15"/>
      <c r="QN420" s="15"/>
      <c r="QO420" s="15"/>
      <c r="QP420" s="15"/>
      <c r="QQ420" s="15"/>
      <c r="QR420" s="15"/>
      <c r="QS420" s="15"/>
      <c r="QT420" s="15"/>
      <c r="QU420" s="15"/>
      <c r="QV420" s="15"/>
      <c r="QW420" s="15"/>
      <c r="QX420" s="15"/>
      <c r="QY420" s="15"/>
      <c r="QZ420" s="15"/>
      <c r="RA420" s="15"/>
      <c r="RB420" s="15"/>
      <c r="RC420" s="15"/>
      <c r="RD420" s="15"/>
      <c r="RE420" s="15"/>
      <c r="RF420" s="15"/>
      <c r="RG420" s="15"/>
      <c r="RH420" s="15"/>
      <c r="RI420" s="15"/>
      <c r="RJ420" s="15"/>
      <c r="RK420" s="15"/>
      <c r="RL420" s="15"/>
      <c r="RM420" s="15"/>
      <c r="RN420" s="15"/>
      <c r="RO420" s="15"/>
      <c r="RP420" s="15"/>
      <c r="RQ420" s="15"/>
      <c r="RR420" s="15"/>
      <c r="RS420" s="15"/>
      <c r="RT420" s="15"/>
      <c r="RU420" s="15"/>
      <c r="RV420" s="15"/>
      <c r="RW420" s="15"/>
      <c r="RX420" s="15"/>
      <c r="RY420" s="15"/>
      <c r="RZ420" s="15"/>
      <c r="SA420" s="15"/>
      <c r="SB420" s="15"/>
      <c r="SC420" s="15"/>
      <c r="SD420" s="15"/>
      <c r="SE420" s="15"/>
      <c r="SF420" s="15"/>
      <c r="SG420" s="15"/>
      <c r="SH420" s="15"/>
      <c r="SI420" s="15"/>
      <c r="SJ420" s="15"/>
      <c r="SK420" s="15"/>
      <c r="SL420" s="15"/>
      <c r="SM420" s="15"/>
      <c r="SN420" s="15"/>
      <c r="SO420" s="15"/>
      <c r="SP420" s="15"/>
      <c r="SQ420" s="15"/>
      <c r="SR420" s="15"/>
      <c r="SS420" s="15"/>
      <c r="ST420" s="15"/>
      <c r="SU420" s="15"/>
      <c r="SV420" s="15"/>
      <c r="SW420" s="15"/>
      <c r="SX420" s="15"/>
      <c r="SY420" s="15"/>
      <c r="SZ420" s="15"/>
      <c r="TA420" s="15"/>
      <c r="TB420" s="15"/>
      <c r="TC420" s="15"/>
      <c r="TD420" s="15"/>
      <c r="TE420" s="15"/>
      <c r="TF420" s="15"/>
      <c r="TG420" s="15"/>
      <c r="TH420" s="15"/>
      <c r="TI420" s="15"/>
      <c r="TJ420" s="15"/>
      <c r="TK420" s="15"/>
      <c r="TL420" s="15"/>
      <c r="TM420" s="15"/>
      <c r="TN420" s="15"/>
      <c r="TO420" s="15"/>
      <c r="TP420" s="15"/>
      <c r="TQ420" s="15"/>
      <c r="TR420" s="15"/>
      <c r="TS420" s="15"/>
      <c r="TT420" s="15"/>
      <c r="TU420" s="15"/>
      <c r="TV420" s="15"/>
      <c r="TW420" s="15"/>
      <c r="TX420" s="15"/>
      <c r="TY420" s="15"/>
      <c r="TZ420" s="15"/>
      <c r="UA420" s="15"/>
      <c r="UB420" s="15"/>
      <c r="UC420" s="15"/>
      <c r="UD420" s="15"/>
      <c r="UE420" s="15"/>
      <c r="UF420" s="15"/>
      <c r="UG420" s="15"/>
      <c r="UH420" s="15"/>
      <c r="UI420" s="15"/>
      <c r="UJ420" s="15"/>
      <c r="UK420" s="15"/>
      <c r="UL420" s="15"/>
      <c r="UM420" s="15"/>
      <c r="UN420" s="15"/>
      <c r="UO420" s="15"/>
      <c r="UP420" s="15"/>
      <c r="UQ420" s="15"/>
      <c r="UR420" s="15"/>
      <c r="US420" s="15"/>
      <c r="UT420" s="15"/>
      <c r="UU420" s="15"/>
      <c r="UV420" s="15"/>
      <c r="UW420" s="15"/>
      <c r="UX420" s="15"/>
      <c r="UY420" s="15"/>
      <c r="UZ420" s="15"/>
      <c r="VA420" s="15"/>
      <c r="VB420" s="15"/>
      <c r="VC420" s="15"/>
      <c r="VD420" s="15"/>
      <c r="VE420" s="15"/>
      <c r="VF420" s="15"/>
      <c r="VG420" s="15"/>
      <c r="VH420" s="15"/>
      <c r="VI420" s="15"/>
      <c r="VJ420" s="15"/>
      <c r="VK420" s="15"/>
      <c r="VL420" s="15"/>
      <c r="VM420" s="15"/>
      <c r="VN420" s="15"/>
      <c r="VO420" s="15"/>
      <c r="VP420" s="15"/>
      <c r="VQ420" s="15"/>
      <c r="VR420" s="15"/>
      <c r="VS420" s="15"/>
      <c r="VT420" s="15"/>
      <c r="VU420" s="15"/>
      <c r="VV420" s="15"/>
      <c r="VW420" s="15"/>
      <c r="VX420" s="15"/>
      <c r="VY420" s="15"/>
      <c r="VZ420" s="15"/>
      <c r="WA420" s="15"/>
      <c r="WB420" s="15"/>
      <c r="WC420" s="15"/>
      <c r="WD420" s="15"/>
      <c r="WE420" s="15"/>
      <c r="WF420" s="15"/>
      <c r="WG420" s="15"/>
      <c r="WH420" s="15"/>
      <c r="WI420" s="15"/>
      <c r="WJ420" s="15"/>
      <c r="WK420" s="15"/>
      <c r="WL420" s="15"/>
      <c r="WM420" s="15"/>
      <c r="WN420" s="15"/>
      <c r="WO420" s="15"/>
      <c r="WP420" s="15"/>
      <c r="WQ420" s="15"/>
      <c r="WR420" s="15"/>
      <c r="WS420" s="15"/>
      <c r="WT420" s="15"/>
      <c r="WU420" s="15"/>
      <c r="WV420" s="15"/>
      <c r="WW420" s="15"/>
      <c r="WX420" s="15"/>
      <c r="WY420" s="15"/>
      <c r="WZ420" s="15"/>
      <c r="XA420" s="15"/>
      <c r="XB420" s="15"/>
      <c r="XC420" s="15"/>
      <c r="XD420" s="15"/>
      <c r="XE420" s="15"/>
      <c r="XF420" s="15"/>
      <c r="XG420" s="15"/>
      <c r="XH420" s="15"/>
      <c r="XI420" s="15"/>
      <c r="XJ420" s="15"/>
      <c r="XK420" s="15"/>
      <c r="XL420" s="15"/>
      <c r="XM420" s="15"/>
      <c r="XN420" s="15"/>
      <c r="XO420" s="15"/>
      <c r="XP420" s="15"/>
      <c r="XQ420" s="15"/>
      <c r="XR420" s="15"/>
      <c r="XS420" s="15"/>
      <c r="XT420" s="15"/>
      <c r="XU420" s="15"/>
      <c r="XV420" s="15"/>
      <c r="XW420" s="15"/>
      <c r="XX420" s="15"/>
      <c r="XY420" s="15"/>
      <c r="XZ420" s="15"/>
      <c r="YA420" s="15"/>
      <c r="YB420" s="15"/>
      <c r="YC420" s="15"/>
      <c r="YD420" s="15"/>
      <c r="YE420" s="15"/>
      <c r="YF420" s="15"/>
      <c r="YG420" s="15"/>
      <c r="YH420" s="15"/>
      <c r="YI420" s="15"/>
      <c r="YJ420" s="15"/>
      <c r="YK420" s="15"/>
      <c r="YL420" s="15"/>
      <c r="YM420" s="15"/>
      <c r="YN420" s="15"/>
      <c r="YO420" s="15"/>
      <c r="YP420" s="15"/>
      <c r="YQ420" s="15"/>
      <c r="YR420" s="15"/>
      <c r="YS420" s="15"/>
      <c r="YT420" s="15"/>
      <c r="YU420" s="15"/>
      <c r="YV420" s="15"/>
      <c r="YW420" s="15"/>
      <c r="YX420" s="15"/>
      <c r="YY420" s="15"/>
      <c r="YZ420" s="15"/>
      <c r="ZA420" s="15"/>
      <c r="ZB420" s="15"/>
      <c r="ZC420" s="15"/>
      <c r="ZD420" s="15"/>
      <c r="ZE420" s="15"/>
      <c r="ZF420" s="15"/>
      <c r="ZG420" s="15"/>
      <c r="ZH420" s="15"/>
      <c r="ZI420" s="15"/>
      <c r="ZJ420" s="15"/>
      <c r="ZK420" s="15"/>
      <c r="ZL420" s="15"/>
      <c r="ZM420" s="15"/>
      <c r="ZN420" s="15"/>
      <c r="ZO420" s="15"/>
      <c r="ZP420" s="15"/>
      <c r="ZQ420" s="15"/>
      <c r="ZR420" s="15"/>
      <c r="ZS420" s="15"/>
      <c r="ZT420" s="15"/>
      <c r="ZU420" s="15"/>
      <c r="ZV420" s="15"/>
      <c r="ZW420" s="15"/>
      <c r="ZX420" s="15"/>
      <c r="ZY420" s="15"/>
      <c r="ZZ420" s="15"/>
      <c r="AAA420" s="15"/>
      <c r="AAB420" s="15"/>
      <c r="AAC420" s="15"/>
      <c r="AAD420" s="15"/>
      <c r="AAE420" s="15"/>
      <c r="AAF420" s="15"/>
      <c r="AAG420" s="15"/>
      <c r="AAH420" s="15"/>
      <c r="AAI420" s="15"/>
      <c r="AAJ420" s="15"/>
      <c r="AAK420" s="15"/>
      <c r="AAL420" s="15"/>
      <c r="AAM420" s="15"/>
      <c r="AAN420" s="15"/>
      <c r="AAO420" s="15"/>
      <c r="AAP420" s="15"/>
      <c r="AAQ420" s="15"/>
      <c r="AAR420" s="15"/>
      <c r="AAS420" s="15"/>
      <c r="AAT420" s="15"/>
      <c r="AAU420" s="15"/>
      <c r="AAV420" s="15"/>
      <c r="AAW420" s="15"/>
      <c r="AAX420" s="15"/>
      <c r="AAY420" s="15"/>
      <c r="AAZ420" s="15"/>
      <c r="ABA420" s="15"/>
      <c r="ABB420" s="15"/>
      <c r="ABC420" s="15"/>
      <c r="ABD420" s="15"/>
      <c r="ABE420" s="15"/>
      <c r="ABF420" s="15"/>
      <c r="ABG420" s="15"/>
      <c r="ABH420" s="15"/>
      <c r="ABI420" s="15"/>
      <c r="ABJ420" s="15"/>
      <c r="ABK420" s="15"/>
      <c r="ABL420" s="15"/>
      <c r="ABM420" s="15"/>
      <c r="ABN420" s="15"/>
      <c r="ABO420" s="15"/>
      <c r="ABP420" s="15"/>
      <c r="ABQ420" s="15"/>
      <c r="ABR420" s="15"/>
      <c r="ABS420" s="15"/>
      <c r="ABT420" s="15"/>
      <c r="ABU420" s="15"/>
      <c r="ABV420" s="15"/>
      <c r="ABW420" s="15"/>
      <c r="ABX420" s="15"/>
      <c r="ABY420" s="15"/>
      <c r="ABZ420" s="15"/>
      <c r="ACA420" s="15"/>
      <c r="ACB420" s="15"/>
      <c r="ACC420" s="15"/>
      <c r="ACD420" s="15"/>
      <c r="ACE420" s="15"/>
      <c r="ACF420" s="15"/>
      <c r="ACG420" s="15"/>
      <c r="ACH420" s="15"/>
      <c r="ACI420" s="15"/>
      <c r="ACJ420" s="15"/>
      <c r="ACK420" s="15"/>
      <c r="ACL420" s="15"/>
      <c r="ACM420" s="15"/>
      <c r="ACN420" s="15"/>
      <c r="ACO420" s="15"/>
      <c r="ACP420" s="15"/>
      <c r="ACQ420" s="15"/>
      <c r="ACR420" s="15"/>
      <c r="ACS420" s="15"/>
      <c r="ACT420" s="15"/>
      <c r="ACU420" s="15"/>
      <c r="ACV420" s="15"/>
      <c r="ACW420" s="15"/>
      <c r="ACX420" s="15"/>
      <c r="ACY420" s="15"/>
      <c r="ACZ420" s="15"/>
      <c r="ADA420" s="15"/>
      <c r="ADB420" s="15"/>
      <c r="ADC420" s="15"/>
      <c r="ADD420" s="15"/>
      <c r="ADE420" s="15"/>
      <c r="ADF420" s="15"/>
      <c r="ADG420" s="15"/>
      <c r="ADH420" s="15"/>
      <c r="ADI420" s="15"/>
      <c r="ADJ420" s="15"/>
      <c r="ADK420" s="15"/>
      <c r="ADL420" s="15"/>
      <c r="ADM420" s="15"/>
      <c r="ADN420" s="15"/>
      <c r="ADO420" s="15"/>
      <c r="ADP420" s="15"/>
      <c r="ADQ420" s="15"/>
      <c r="ADR420" s="15"/>
      <c r="ADS420" s="15"/>
      <c r="ADT420" s="15"/>
      <c r="ADU420" s="15"/>
      <c r="ADV420" s="15"/>
      <c r="ADW420" s="15"/>
      <c r="ADX420" s="15"/>
      <c r="ADY420" s="15"/>
      <c r="ADZ420" s="15"/>
      <c r="AEA420" s="15"/>
      <c r="AEB420" s="15"/>
      <c r="AEC420" s="15"/>
      <c r="AED420" s="15"/>
      <c r="AEE420" s="15"/>
      <c r="AEF420" s="15"/>
      <c r="AEG420" s="15"/>
      <c r="AEH420" s="15"/>
      <c r="AEI420" s="15"/>
      <c r="AEJ420" s="15"/>
      <c r="AEK420" s="15"/>
      <c r="AEL420" s="15"/>
      <c r="AEM420" s="15"/>
      <c r="AEN420" s="15"/>
      <c r="AEO420" s="15"/>
      <c r="AEP420" s="15"/>
      <c r="AEQ420" s="15"/>
      <c r="AER420" s="15"/>
      <c r="AES420" s="15"/>
      <c r="AET420" s="15"/>
      <c r="AEU420" s="15"/>
      <c r="AEV420" s="15"/>
      <c r="AEW420" s="15"/>
      <c r="AEX420" s="15"/>
      <c r="AEY420" s="15"/>
      <c r="AEZ420" s="15"/>
      <c r="AFA420" s="15"/>
      <c r="AFB420" s="15"/>
      <c r="AFC420" s="15"/>
      <c r="AFD420" s="15"/>
      <c r="AFE420" s="15"/>
      <c r="AFF420" s="15"/>
      <c r="AFG420" s="15"/>
      <c r="AFH420" s="15"/>
      <c r="AFI420" s="15"/>
      <c r="AFJ420" s="15"/>
      <c r="AFK420" s="15"/>
      <c r="AFL420" s="15"/>
      <c r="AFM420" s="15"/>
      <c r="AFN420" s="15"/>
      <c r="AFO420" s="15"/>
      <c r="AFP420" s="15"/>
      <c r="AFQ420" s="15"/>
      <c r="AFR420" s="15"/>
      <c r="AFS420" s="15"/>
      <c r="AFT420" s="15"/>
      <c r="AFU420" s="15"/>
      <c r="AFV420" s="15"/>
      <c r="AFW420" s="15"/>
      <c r="AFX420" s="15"/>
      <c r="AFY420" s="15"/>
      <c r="AFZ420" s="15"/>
      <c r="AGA420" s="15"/>
      <c r="AGB420" s="15"/>
      <c r="AGC420" s="15"/>
      <c r="AGD420" s="15"/>
      <c r="AGE420" s="15"/>
      <c r="AGF420" s="15"/>
      <c r="AGG420" s="15"/>
      <c r="AGH420" s="15"/>
      <c r="AGI420" s="15"/>
      <c r="AGJ420" s="15"/>
      <c r="AGK420" s="15"/>
      <c r="AGL420" s="15"/>
      <c r="AGM420" s="15"/>
      <c r="AGN420" s="15"/>
      <c r="AGO420" s="15"/>
      <c r="AGP420" s="15"/>
      <c r="AGQ420" s="15"/>
      <c r="AGR420" s="15"/>
      <c r="AGS420" s="15"/>
      <c r="AGT420" s="15"/>
      <c r="AGU420" s="15"/>
      <c r="AGV420" s="15"/>
      <c r="AGW420" s="15"/>
      <c r="AGX420" s="15"/>
      <c r="AGY420" s="15"/>
      <c r="AGZ420" s="15"/>
      <c r="AHA420" s="15"/>
      <c r="AHB420" s="15"/>
      <c r="AHC420" s="15"/>
      <c r="AHD420" s="15"/>
      <c r="AHE420" s="15"/>
      <c r="AHF420" s="15"/>
      <c r="AHG420" s="15"/>
      <c r="AHH420" s="15"/>
      <c r="AHI420" s="15"/>
      <c r="AHJ420" s="15"/>
      <c r="AHK420" s="15"/>
      <c r="AHL420" s="15"/>
      <c r="AHM420" s="15"/>
      <c r="AHN420" s="15"/>
      <c r="AHO420" s="15"/>
      <c r="AHP420" s="15"/>
      <c r="AHQ420" s="15"/>
      <c r="AHR420" s="15"/>
      <c r="AHS420" s="15"/>
      <c r="AHT420" s="15"/>
      <c r="AHU420" s="15"/>
      <c r="AHV420" s="15"/>
      <c r="AHW420" s="15"/>
      <c r="AHX420" s="15"/>
      <c r="AHY420" s="15"/>
      <c r="AHZ420" s="15"/>
      <c r="AIA420" s="15"/>
      <c r="AIB420" s="15"/>
      <c r="AIC420" s="15"/>
      <c r="AID420" s="15"/>
      <c r="AIE420" s="15"/>
      <c r="AIF420" s="15"/>
      <c r="AIG420" s="15"/>
      <c r="AIH420" s="15"/>
      <c r="AII420" s="15"/>
      <c r="AIJ420" s="15"/>
      <c r="AIK420" s="15"/>
      <c r="AIL420" s="15"/>
      <c r="AIM420" s="15"/>
      <c r="AIN420" s="15"/>
      <c r="AIO420" s="15"/>
      <c r="AIP420" s="15"/>
      <c r="AIQ420" s="15"/>
      <c r="AIR420" s="15"/>
      <c r="AIS420" s="15"/>
      <c r="AIT420" s="15"/>
      <c r="AIU420" s="15"/>
      <c r="AIV420" s="15"/>
      <c r="AIW420" s="15"/>
      <c r="AIX420" s="15"/>
      <c r="AIY420" s="15"/>
      <c r="AIZ420" s="15"/>
      <c r="AJA420" s="15"/>
      <c r="AJB420" s="15"/>
      <c r="AJC420" s="15"/>
      <c r="AJD420" s="15"/>
      <c r="AJE420" s="15"/>
      <c r="AJF420" s="15"/>
      <c r="AJG420" s="15"/>
      <c r="AJH420" s="15"/>
      <c r="AJI420" s="15"/>
      <c r="AJJ420" s="15"/>
      <c r="AJK420" s="15"/>
      <c r="AJL420" s="15"/>
      <c r="AJM420" s="15"/>
      <c r="AJN420" s="15"/>
      <c r="AJO420" s="15"/>
      <c r="AJP420" s="15"/>
      <c r="AJQ420" s="15"/>
      <c r="AJR420" s="15"/>
      <c r="AJS420" s="15"/>
      <c r="AJT420" s="15"/>
      <c r="AJU420" s="15"/>
      <c r="AJV420" s="15"/>
      <c r="AJW420" s="15"/>
      <c r="AJX420" s="15"/>
      <c r="AJY420" s="15"/>
      <c r="AJZ420" s="15"/>
      <c r="AKA420" s="15"/>
      <c r="AKB420" s="15"/>
      <c r="AKC420" s="15"/>
      <c r="AKD420" s="15"/>
      <c r="AKE420" s="15"/>
      <c r="AKF420" s="15"/>
      <c r="AKG420" s="15"/>
      <c r="AKH420" s="15"/>
      <c r="AKI420" s="15"/>
      <c r="AKJ420" s="15"/>
      <c r="AKK420" s="15"/>
      <c r="AKL420" s="15"/>
      <c r="AKM420" s="15"/>
      <c r="AKN420" s="15"/>
      <c r="AKO420" s="15"/>
      <c r="AKP420" s="15"/>
      <c r="AKQ420" s="15"/>
      <c r="AKR420" s="15"/>
      <c r="AKS420" s="15"/>
      <c r="AKT420" s="15"/>
      <c r="AKU420" s="15"/>
      <c r="AKV420" s="15"/>
      <c r="AKW420" s="15"/>
      <c r="AKX420" s="15"/>
      <c r="AKY420" s="15"/>
      <c r="AKZ420" s="15"/>
      <c r="ALA420" s="15"/>
      <c r="ALB420" s="15"/>
      <c r="ALC420" s="15"/>
      <c r="ALD420" s="15"/>
      <c r="ALE420" s="15"/>
      <c r="ALF420" s="15"/>
      <c r="ALG420" s="15"/>
      <c r="ALH420" s="15"/>
      <c r="ALI420" s="15"/>
      <c r="ALJ420" s="15"/>
      <c r="ALK420" s="15"/>
      <c r="ALL420" s="15"/>
      <c r="ALM420" s="15"/>
      <c r="ALN420" s="15"/>
      <c r="ALO420" s="15"/>
      <c r="ALP420" s="15"/>
      <c r="ALQ420" s="15"/>
      <c r="ALR420" s="15"/>
      <c r="ALS420" s="15"/>
      <c r="ALT420" s="15"/>
      <c r="ALU420" s="15"/>
      <c r="ALV420" s="15"/>
      <c r="ALW420" s="15"/>
      <c r="ALX420" s="11"/>
      <c r="ALY420" s="11"/>
      <c r="ALZ420" s="11"/>
      <c r="AMA420" s="11"/>
    </row>
    <row r="421" spans="1:1015" ht="12.75" customHeight="1">
      <c r="A421" s="8" t="s">
        <v>229</v>
      </c>
      <c r="B421" s="8" t="s">
        <v>482</v>
      </c>
      <c r="C421" s="9" t="s">
        <v>250</v>
      </c>
      <c r="D421" s="32"/>
      <c r="E421" s="40" t="s">
        <v>152</v>
      </c>
      <c r="F421" s="32" t="s">
        <v>17</v>
      </c>
      <c r="G421" s="32" t="s">
        <v>485</v>
      </c>
      <c r="H421" s="10">
        <v>0</v>
      </c>
      <c r="I421" s="10">
        <v>0</v>
      </c>
      <c r="J421" s="10">
        <v>19300</v>
      </c>
      <c r="K421" s="34">
        <v>19300</v>
      </c>
      <c r="L421" s="31">
        <v>0</v>
      </c>
      <c r="M421" s="10">
        <v>0</v>
      </c>
      <c r="N421" s="10">
        <v>0</v>
      </c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  <c r="JO421" s="15"/>
      <c r="JP421" s="15"/>
      <c r="JQ421" s="15"/>
      <c r="JR421" s="15"/>
      <c r="JS421" s="15"/>
      <c r="JT421" s="15"/>
      <c r="JU421" s="15"/>
      <c r="JV421" s="15"/>
      <c r="JW421" s="15"/>
      <c r="JX421" s="15"/>
      <c r="JY421" s="15"/>
      <c r="JZ421" s="15"/>
      <c r="KA421" s="15"/>
      <c r="KB421" s="15"/>
      <c r="KC421" s="15"/>
      <c r="KD421" s="15"/>
      <c r="KE421" s="15"/>
      <c r="KF421" s="15"/>
      <c r="KG421" s="15"/>
      <c r="KH421" s="15"/>
      <c r="KI421" s="15"/>
      <c r="KJ421" s="15"/>
      <c r="KK421" s="15"/>
      <c r="KL421" s="15"/>
      <c r="KM421" s="15"/>
      <c r="KN421" s="15"/>
      <c r="KO421" s="15"/>
      <c r="KP421" s="15"/>
      <c r="KQ421" s="15"/>
      <c r="KR421" s="15"/>
      <c r="KS421" s="15"/>
      <c r="KT421" s="15"/>
      <c r="KU421" s="15"/>
      <c r="KV421" s="15"/>
      <c r="KW421" s="15"/>
      <c r="KX421" s="15"/>
      <c r="KY421" s="15"/>
      <c r="KZ421" s="15"/>
      <c r="LA421" s="15"/>
      <c r="LB421" s="15"/>
      <c r="LC421" s="15"/>
      <c r="LD421" s="15"/>
      <c r="LE421" s="15"/>
      <c r="LF421" s="15"/>
      <c r="LG421" s="15"/>
      <c r="LH421" s="15"/>
      <c r="LI421" s="15"/>
      <c r="LJ421" s="15"/>
      <c r="LK421" s="15"/>
      <c r="LL421" s="15"/>
      <c r="LM421" s="15"/>
      <c r="LN421" s="15"/>
      <c r="LO421" s="15"/>
      <c r="LP421" s="15"/>
      <c r="LQ421" s="15"/>
      <c r="LR421" s="15"/>
      <c r="LS421" s="15"/>
      <c r="LT421" s="15"/>
      <c r="LU421" s="15"/>
      <c r="LV421" s="15"/>
      <c r="LW421" s="15"/>
      <c r="LX421" s="15"/>
      <c r="LY421" s="15"/>
      <c r="LZ421" s="15"/>
      <c r="MA421" s="15"/>
      <c r="MB421" s="15"/>
      <c r="MC421" s="15"/>
      <c r="MD421" s="15"/>
      <c r="ME421" s="15"/>
      <c r="MF421" s="15"/>
      <c r="MG421" s="15"/>
      <c r="MH421" s="15"/>
      <c r="MI421" s="15"/>
      <c r="MJ421" s="15"/>
      <c r="MK421" s="15"/>
      <c r="ML421" s="15"/>
      <c r="MM421" s="15"/>
      <c r="MN421" s="15"/>
      <c r="MO421" s="15"/>
      <c r="MP421" s="15"/>
      <c r="MQ421" s="15"/>
      <c r="MR421" s="15"/>
      <c r="MS421" s="15"/>
      <c r="MT421" s="15"/>
      <c r="MU421" s="15"/>
      <c r="MV421" s="15"/>
      <c r="MW421" s="15"/>
      <c r="MX421" s="15"/>
      <c r="MY421" s="15"/>
      <c r="MZ421" s="15"/>
      <c r="NA421" s="15"/>
      <c r="NB421" s="15"/>
      <c r="NC421" s="15"/>
      <c r="ND421" s="15"/>
      <c r="NE421" s="15"/>
      <c r="NF421" s="15"/>
      <c r="NG421" s="15"/>
      <c r="NH421" s="15"/>
      <c r="NI421" s="15"/>
      <c r="NJ421" s="15"/>
      <c r="NK421" s="15"/>
      <c r="NL421" s="15"/>
      <c r="NM421" s="15"/>
      <c r="NN421" s="15"/>
      <c r="NO421" s="15"/>
      <c r="NP421" s="15"/>
      <c r="NQ421" s="15"/>
      <c r="NR421" s="15"/>
      <c r="NS421" s="15"/>
      <c r="NT421" s="15"/>
      <c r="NU421" s="15"/>
      <c r="NV421" s="15"/>
      <c r="NW421" s="15"/>
      <c r="NX421" s="15"/>
      <c r="NY421" s="15"/>
      <c r="NZ421" s="15"/>
      <c r="OA421" s="15"/>
      <c r="OB421" s="15"/>
      <c r="OC421" s="15"/>
      <c r="OD421" s="15"/>
      <c r="OE421" s="15"/>
      <c r="OF421" s="15"/>
      <c r="OG421" s="15"/>
      <c r="OH421" s="15"/>
      <c r="OI421" s="15"/>
      <c r="OJ421" s="15"/>
      <c r="OK421" s="15"/>
      <c r="OL421" s="15"/>
      <c r="OM421" s="15"/>
      <c r="ON421" s="15"/>
      <c r="OO421" s="15"/>
      <c r="OP421" s="15"/>
      <c r="OQ421" s="15"/>
      <c r="OR421" s="15"/>
      <c r="OS421" s="15"/>
      <c r="OT421" s="15"/>
      <c r="OU421" s="15"/>
      <c r="OV421" s="15"/>
      <c r="OW421" s="15"/>
      <c r="OX421" s="15"/>
      <c r="OY421" s="15"/>
      <c r="OZ421" s="15"/>
      <c r="PA421" s="15"/>
      <c r="PB421" s="15"/>
      <c r="PC421" s="15"/>
      <c r="PD421" s="15"/>
      <c r="PE421" s="15"/>
      <c r="PF421" s="15"/>
      <c r="PG421" s="15"/>
      <c r="PH421" s="15"/>
      <c r="PI421" s="15"/>
      <c r="PJ421" s="15"/>
      <c r="PK421" s="15"/>
      <c r="PL421" s="15"/>
      <c r="PM421" s="15"/>
      <c r="PN421" s="15"/>
      <c r="PO421" s="15"/>
      <c r="PP421" s="15"/>
      <c r="PQ421" s="15"/>
      <c r="PR421" s="15"/>
      <c r="PS421" s="15"/>
      <c r="PT421" s="15"/>
      <c r="PU421" s="15"/>
      <c r="PV421" s="15"/>
      <c r="PW421" s="15"/>
      <c r="PX421" s="15"/>
      <c r="PY421" s="15"/>
      <c r="PZ421" s="15"/>
      <c r="QA421" s="15"/>
      <c r="QB421" s="15"/>
      <c r="QC421" s="15"/>
      <c r="QD421" s="15"/>
      <c r="QE421" s="15"/>
      <c r="QF421" s="15"/>
      <c r="QG421" s="15"/>
      <c r="QH421" s="15"/>
      <c r="QI421" s="15"/>
      <c r="QJ421" s="15"/>
      <c r="QK421" s="15"/>
      <c r="QL421" s="15"/>
      <c r="QM421" s="15"/>
      <c r="QN421" s="15"/>
      <c r="QO421" s="15"/>
      <c r="QP421" s="15"/>
      <c r="QQ421" s="15"/>
      <c r="QR421" s="15"/>
      <c r="QS421" s="15"/>
      <c r="QT421" s="15"/>
      <c r="QU421" s="15"/>
      <c r="QV421" s="15"/>
      <c r="QW421" s="15"/>
      <c r="QX421" s="15"/>
      <c r="QY421" s="15"/>
      <c r="QZ421" s="15"/>
      <c r="RA421" s="15"/>
      <c r="RB421" s="15"/>
      <c r="RC421" s="15"/>
      <c r="RD421" s="15"/>
      <c r="RE421" s="15"/>
      <c r="RF421" s="15"/>
      <c r="RG421" s="15"/>
      <c r="RH421" s="15"/>
      <c r="RI421" s="15"/>
      <c r="RJ421" s="15"/>
      <c r="RK421" s="15"/>
      <c r="RL421" s="15"/>
      <c r="RM421" s="15"/>
      <c r="RN421" s="15"/>
      <c r="RO421" s="15"/>
      <c r="RP421" s="15"/>
      <c r="RQ421" s="15"/>
      <c r="RR421" s="15"/>
      <c r="RS421" s="15"/>
      <c r="RT421" s="15"/>
      <c r="RU421" s="15"/>
      <c r="RV421" s="15"/>
      <c r="RW421" s="15"/>
      <c r="RX421" s="15"/>
      <c r="RY421" s="15"/>
      <c r="RZ421" s="15"/>
      <c r="SA421" s="15"/>
      <c r="SB421" s="15"/>
      <c r="SC421" s="15"/>
      <c r="SD421" s="15"/>
      <c r="SE421" s="15"/>
      <c r="SF421" s="15"/>
      <c r="SG421" s="15"/>
      <c r="SH421" s="15"/>
      <c r="SI421" s="15"/>
      <c r="SJ421" s="15"/>
      <c r="SK421" s="15"/>
      <c r="SL421" s="15"/>
      <c r="SM421" s="15"/>
      <c r="SN421" s="15"/>
      <c r="SO421" s="15"/>
      <c r="SP421" s="15"/>
      <c r="SQ421" s="15"/>
      <c r="SR421" s="15"/>
      <c r="SS421" s="15"/>
      <c r="ST421" s="15"/>
      <c r="SU421" s="15"/>
      <c r="SV421" s="15"/>
      <c r="SW421" s="15"/>
      <c r="SX421" s="15"/>
      <c r="SY421" s="15"/>
      <c r="SZ421" s="15"/>
      <c r="TA421" s="15"/>
      <c r="TB421" s="15"/>
      <c r="TC421" s="15"/>
      <c r="TD421" s="15"/>
      <c r="TE421" s="15"/>
      <c r="TF421" s="15"/>
      <c r="TG421" s="15"/>
      <c r="TH421" s="15"/>
      <c r="TI421" s="15"/>
      <c r="TJ421" s="15"/>
      <c r="TK421" s="15"/>
      <c r="TL421" s="15"/>
      <c r="TM421" s="15"/>
      <c r="TN421" s="15"/>
      <c r="TO421" s="15"/>
      <c r="TP421" s="15"/>
      <c r="TQ421" s="15"/>
      <c r="TR421" s="15"/>
      <c r="TS421" s="15"/>
      <c r="TT421" s="15"/>
      <c r="TU421" s="15"/>
      <c r="TV421" s="15"/>
      <c r="TW421" s="15"/>
      <c r="TX421" s="15"/>
      <c r="TY421" s="15"/>
      <c r="TZ421" s="15"/>
      <c r="UA421" s="15"/>
      <c r="UB421" s="15"/>
      <c r="UC421" s="15"/>
      <c r="UD421" s="15"/>
      <c r="UE421" s="15"/>
      <c r="UF421" s="15"/>
      <c r="UG421" s="15"/>
      <c r="UH421" s="15"/>
      <c r="UI421" s="15"/>
      <c r="UJ421" s="15"/>
      <c r="UK421" s="15"/>
      <c r="UL421" s="15"/>
      <c r="UM421" s="15"/>
      <c r="UN421" s="15"/>
      <c r="UO421" s="15"/>
      <c r="UP421" s="15"/>
      <c r="UQ421" s="15"/>
      <c r="UR421" s="15"/>
      <c r="US421" s="15"/>
      <c r="UT421" s="15"/>
      <c r="UU421" s="15"/>
      <c r="UV421" s="15"/>
      <c r="UW421" s="15"/>
      <c r="UX421" s="15"/>
      <c r="UY421" s="15"/>
      <c r="UZ421" s="15"/>
      <c r="VA421" s="15"/>
      <c r="VB421" s="15"/>
      <c r="VC421" s="15"/>
      <c r="VD421" s="15"/>
      <c r="VE421" s="15"/>
      <c r="VF421" s="15"/>
      <c r="VG421" s="15"/>
      <c r="VH421" s="15"/>
      <c r="VI421" s="15"/>
      <c r="VJ421" s="15"/>
      <c r="VK421" s="15"/>
      <c r="VL421" s="15"/>
      <c r="VM421" s="15"/>
      <c r="VN421" s="15"/>
      <c r="VO421" s="15"/>
      <c r="VP421" s="15"/>
      <c r="VQ421" s="15"/>
      <c r="VR421" s="15"/>
      <c r="VS421" s="15"/>
      <c r="VT421" s="15"/>
      <c r="VU421" s="15"/>
      <c r="VV421" s="15"/>
      <c r="VW421" s="15"/>
      <c r="VX421" s="15"/>
      <c r="VY421" s="15"/>
      <c r="VZ421" s="15"/>
      <c r="WA421" s="15"/>
      <c r="WB421" s="15"/>
      <c r="WC421" s="15"/>
      <c r="WD421" s="15"/>
      <c r="WE421" s="15"/>
      <c r="WF421" s="15"/>
      <c r="WG421" s="15"/>
      <c r="WH421" s="15"/>
      <c r="WI421" s="15"/>
      <c r="WJ421" s="15"/>
      <c r="WK421" s="15"/>
      <c r="WL421" s="15"/>
      <c r="WM421" s="15"/>
      <c r="WN421" s="15"/>
      <c r="WO421" s="15"/>
      <c r="WP421" s="15"/>
      <c r="WQ421" s="15"/>
      <c r="WR421" s="15"/>
      <c r="WS421" s="15"/>
      <c r="WT421" s="15"/>
      <c r="WU421" s="15"/>
      <c r="WV421" s="15"/>
      <c r="WW421" s="15"/>
      <c r="WX421" s="15"/>
      <c r="WY421" s="15"/>
      <c r="WZ421" s="15"/>
      <c r="XA421" s="15"/>
      <c r="XB421" s="15"/>
      <c r="XC421" s="15"/>
      <c r="XD421" s="15"/>
      <c r="XE421" s="15"/>
      <c r="XF421" s="15"/>
      <c r="XG421" s="15"/>
      <c r="XH421" s="15"/>
      <c r="XI421" s="15"/>
      <c r="XJ421" s="15"/>
      <c r="XK421" s="15"/>
      <c r="XL421" s="15"/>
      <c r="XM421" s="15"/>
      <c r="XN421" s="15"/>
      <c r="XO421" s="15"/>
      <c r="XP421" s="15"/>
      <c r="XQ421" s="15"/>
      <c r="XR421" s="15"/>
      <c r="XS421" s="15"/>
      <c r="XT421" s="15"/>
      <c r="XU421" s="15"/>
      <c r="XV421" s="15"/>
      <c r="XW421" s="15"/>
      <c r="XX421" s="15"/>
      <c r="XY421" s="15"/>
      <c r="XZ421" s="15"/>
      <c r="YA421" s="15"/>
      <c r="YB421" s="15"/>
      <c r="YC421" s="15"/>
      <c r="YD421" s="15"/>
      <c r="YE421" s="15"/>
      <c r="YF421" s="15"/>
      <c r="YG421" s="15"/>
      <c r="YH421" s="15"/>
      <c r="YI421" s="15"/>
      <c r="YJ421" s="15"/>
      <c r="YK421" s="15"/>
      <c r="YL421" s="15"/>
      <c r="YM421" s="15"/>
      <c r="YN421" s="15"/>
      <c r="YO421" s="15"/>
      <c r="YP421" s="15"/>
      <c r="YQ421" s="15"/>
      <c r="YR421" s="15"/>
      <c r="YS421" s="15"/>
      <c r="YT421" s="15"/>
      <c r="YU421" s="15"/>
      <c r="YV421" s="15"/>
      <c r="YW421" s="15"/>
      <c r="YX421" s="15"/>
      <c r="YY421" s="15"/>
      <c r="YZ421" s="15"/>
      <c r="ZA421" s="15"/>
      <c r="ZB421" s="15"/>
      <c r="ZC421" s="15"/>
      <c r="ZD421" s="15"/>
      <c r="ZE421" s="15"/>
      <c r="ZF421" s="15"/>
      <c r="ZG421" s="15"/>
      <c r="ZH421" s="15"/>
      <c r="ZI421" s="15"/>
      <c r="ZJ421" s="15"/>
      <c r="ZK421" s="15"/>
      <c r="ZL421" s="15"/>
      <c r="ZM421" s="15"/>
      <c r="ZN421" s="15"/>
      <c r="ZO421" s="15"/>
      <c r="ZP421" s="15"/>
      <c r="ZQ421" s="15"/>
      <c r="ZR421" s="15"/>
      <c r="ZS421" s="15"/>
      <c r="ZT421" s="15"/>
      <c r="ZU421" s="15"/>
      <c r="ZV421" s="15"/>
      <c r="ZW421" s="15"/>
      <c r="ZX421" s="15"/>
      <c r="ZY421" s="15"/>
      <c r="ZZ421" s="15"/>
      <c r="AAA421" s="15"/>
      <c r="AAB421" s="15"/>
      <c r="AAC421" s="15"/>
      <c r="AAD421" s="15"/>
      <c r="AAE421" s="15"/>
      <c r="AAF421" s="15"/>
      <c r="AAG421" s="15"/>
      <c r="AAH421" s="15"/>
      <c r="AAI421" s="15"/>
      <c r="AAJ421" s="15"/>
      <c r="AAK421" s="15"/>
      <c r="AAL421" s="15"/>
      <c r="AAM421" s="15"/>
      <c r="AAN421" s="15"/>
      <c r="AAO421" s="15"/>
      <c r="AAP421" s="15"/>
      <c r="AAQ421" s="15"/>
      <c r="AAR421" s="15"/>
      <c r="AAS421" s="15"/>
      <c r="AAT421" s="15"/>
      <c r="AAU421" s="15"/>
      <c r="AAV421" s="15"/>
      <c r="AAW421" s="15"/>
      <c r="AAX421" s="15"/>
      <c r="AAY421" s="15"/>
      <c r="AAZ421" s="15"/>
      <c r="ABA421" s="15"/>
      <c r="ABB421" s="15"/>
      <c r="ABC421" s="15"/>
      <c r="ABD421" s="15"/>
      <c r="ABE421" s="15"/>
      <c r="ABF421" s="15"/>
      <c r="ABG421" s="15"/>
      <c r="ABH421" s="15"/>
      <c r="ABI421" s="15"/>
      <c r="ABJ421" s="15"/>
      <c r="ABK421" s="15"/>
      <c r="ABL421" s="15"/>
      <c r="ABM421" s="15"/>
      <c r="ABN421" s="15"/>
      <c r="ABO421" s="15"/>
      <c r="ABP421" s="15"/>
      <c r="ABQ421" s="15"/>
      <c r="ABR421" s="15"/>
      <c r="ABS421" s="15"/>
      <c r="ABT421" s="15"/>
      <c r="ABU421" s="15"/>
      <c r="ABV421" s="15"/>
      <c r="ABW421" s="15"/>
      <c r="ABX421" s="15"/>
      <c r="ABY421" s="15"/>
      <c r="ABZ421" s="15"/>
      <c r="ACA421" s="15"/>
      <c r="ACB421" s="15"/>
      <c r="ACC421" s="15"/>
      <c r="ACD421" s="15"/>
      <c r="ACE421" s="15"/>
      <c r="ACF421" s="15"/>
      <c r="ACG421" s="15"/>
      <c r="ACH421" s="15"/>
      <c r="ACI421" s="15"/>
      <c r="ACJ421" s="15"/>
      <c r="ACK421" s="15"/>
      <c r="ACL421" s="15"/>
      <c r="ACM421" s="15"/>
      <c r="ACN421" s="15"/>
      <c r="ACO421" s="15"/>
      <c r="ACP421" s="15"/>
      <c r="ACQ421" s="15"/>
      <c r="ACR421" s="15"/>
      <c r="ACS421" s="15"/>
      <c r="ACT421" s="15"/>
      <c r="ACU421" s="15"/>
      <c r="ACV421" s="15"/>
      <c r="ACW421" s="15"/>
      <c r="ACX421" s="15"/>
      <c r="ACY421" s="15"/>
      <c r="ACZ421" s="15"/>
      <c r="ADA421" s="15"/>
      <c r="ADB421" s="15"/>
      <c r="ADC421" s="15"/>
      <c r="ADD421" s="15"/>
      <c r="ADE421" s="15"/>
      <c r="ADF421" s="15"/>
      <c r="ADG421" s="15"/>
      <c r="ADH421" s="15"/>
      <c r="ADI421" s="15"/>
      <c r="ADJ421" s="15"/>
      <c r="ADK421" s="15"/>
      <c r="ADL421" s="15"/>
      <c r="ADM421" s="15"/>
      <c r="ADN421" s="15"/>
      <c r="ADO421" s="15"/>
      <c r="ADP421" s="15"/>
      <c r="ADQ421" s="15"/>
      <c r="ADR421" s="15"/>
      <c r="ADS421" s="15"/>
      <c r="ADT421" s="15"/>
      <c r="ADU421" s="15"/>
      <c r="ADV421" s="15"/>
      <c r="ADW421" s="15"/>
      <c r="ADX421" s="15"/>
      <c r="ADY421" s="15"/>
      <c r="ADZ421" s="15"/>
      <c r="AEA421" s="15"/>
      <c r="AEB421" s="15"/>
      <c r="AEC421" s="15"/>
      <c r="AED421" s="15"/>
      <c r="AEE421" s="15"/>
      <c r="AEF421" s="15"/>
      <c r="AEG421" s="15"/>
      <c r="AEH421" s="15"/>
      <c r="AEI421" s="15"/>
      <c r="AEJ421" s="15"/>
      <c r="AEK421" s="15"/>
      <c r="AEL421" s="15"/>
      <c r="AEM421" s="15"/>
      <c r="AEN421" s="15"/>
      <c r="AEO421" s="15"/>
      <c r="AEP421" s="15"/>
      <c r="AEQ421" s="15"/>
      <c r="AER421" s="15"/>
      <c r="AES421" s="15"/>
      <c r="AET421" s="15"/>
      <c r="AEU421" s="15"/>
      <c r="AEV421" s="15"/>
      <c r="AEW421" s="15"/>
      <c r="AEX421" s="15"/>
      <c r="AEY421" s="15"/>
      <c r="AEZ421" s="15"/>
      <c r="AFA421" s="15"/>
      <c r="AFB421" s="15"/>
      <c r="AFC421" s="15"/>
      <c r="AFD421" s="15"/>
      <c r="AFE421" s="15"/>
      <c r="AFF421" s="15"/>
      <c r="AFG421" s="15"/>
      <c r="AFH421" s="15"/>
      <c r="AFI421" s="15"/>
      <c r="AFJ421" s="15"/>
      <c r="AFK421" s="15"/>
      <c r="AFL421" s="15"/>
      <c r="AFM421" s="15"/>
      <c r="AFN421" s="15"/>
      <c r="AFO421" s="15"/>
      <c r="AFP421" s="15"/>
      <c r="AFQ421" s="15"/>
      <c r="AFR421" s="15"/>
      <c r="AFS421" s="15"/>
      <c r="AFT421" s="15"/>
      <c r="AFU421" s="15"/>
      <c r="AFV421" s="15"/>
      <c r="AFW421" s="15"/>
      <c r="AFX421" s="15"/>
      <c r="AFY421" s="15"/>
      <c r="AFZ421" s="15"/>
      <c r="AGA421" s="15"/>
      <c r="AGB421" s="15"/>
      <c r="AGC421" s="15"/>
      <c r="AGD421" s="15"/>
      <c r="AGE421" s="15"/>
      <c r="AGF421" s="15"/>
      <c r="AGG421" s="15"/>
      <c r="AGH421" s="15"/>
      <c r="AGI421" s="15"/>
      <c r="AGJ421" s="15"/>
      <c r="AGK421" s="15"/>
      <c r="AGL421" s="15"/>
      <c r="AGM421" s="15"/>
      <c r="AGN421" s="15"/>
      <c r="AGO421" s="15"/>
      <c r="AGP421" s="15"/>
      <c r="AGQ421" s="15"/>
      <c r="AGR421" s="15"/>
      <c r="AGS421" s="15"/>
      <c r="AGT421" s="15"/>
      <c r="AGU421" s="15"/>
      <c r="AGV421" s="15"/>
      <c r="AGW421" s="15"/>
      <c r="AGX421" s="15"/>
      <c r="AGY421" s="15"/>
      <c r="AGZ421" s="15"/>
      <c r="AHA421" s="15"/>
      <c r="AHB421" s="15"/>
      <c r="AHC421" s="15"/>
      <c r="AHD421" s="15"/>
      <c r="AHE421" s="15"/>
      <c r="AHF421" s="15"/>
      <c r="AHG421" s="15"/>
      <c r="AHH421" s="15"/>
      <c r="AHI421" s="15"/>
      <c r="AHJ421" s="15"/>
      <c r="AHK421" s="15"/>
      <c r="AHL421" s="15"/>
      <c r="AHM421" s="15"/>
      <c r="AHN421" s="15"/>
      <c r="AHO421" s="15"/>
      <c r="AHP421" s="15"/>
      <c r="AHQ421" s="15"/>
      <c r="AHR421" s="15"/>
      <c r="AHS421" s="15"/>
      <c r="AHT421" s="15"/>
      <c r="AHU421" s="15"/>
      <c r="AHV421" s="15"/>
      <c r="AHW421" s="15"/>
      <c r="AHX421" s="15"/>
      <c r="AHY421" s="15"/>
      <c r="AHZ421" s="15"/>
      <c r="AIA421" s="15"/>
      <c r="AIB421" s="15"/>
      <c r="AIC421" s="15"/>
      <c r="AID421" s="15"/>
      <c r="AIE421" s="15"/>
      <c r="AIF421" s="15"/>
      <c r="AIG421" s="15"/>
      <c r="AIH421" s="15"/>
      <c r="AII421" s="15"/>
      <c r="AIJ421" s="15"/>
      <c r="AIK421" s="15"/>
      <c r="AIL421" s="15"/>
      <c r="AIM421" s="15"/>
      <c r="AIN421" s="15"/>
      <c r="AIO421" s="15"/>
      <c r="AIP421" s="15"/>
      <c r="AIQ421" s="15"/>
      <c r="AIR421" s="15"/>
      <c r="AIS421" s="15"/>
      <c r="AIT421" s="15"/>
      <c r="AIU421" s="15"/>
      <c r="AIV421" s="15"/>
      <c r="AIW421" s="15"/>
      <c r="AIX421" s="15"/>
      <c r="AIY421" s="15"/>
      <c r="AIZ421" s="15"/>
      <c r="AJA421" s="15"/>
      <c r="AJB421" s="15"/>
      <c r="AJC421" s="15"/>
      <c r="AJD421" s="15"/>
      <c r="AJE421" s="15"/>
      <c r="AJF421" s="15"/>
      <c r="AJG421" s="15"/>
      <c r="AJH421" s="15"/>
      <c r="AJI421" s="15"/>
      <c r="AJJ421" s="15"/>
      <c r="AJK421" s="15"/>
      <c r="AJL421" s="15"/>
      <c r="AJM421" s="15"/>
      <c r="AJN421" s="15"/>
      <c r="AJO421" s="15"/>
      <c r="AJP421" s="15"/>
      <c r="AJQ421" s="15"/>
      <c r="AJR421" s="15"/>
      <c r="AJS421" s="15"/>
      <c r="AJT421" s="15"/>
      <c r="AJU421" s="15"/>
      <c r="AJV421" s="15"/>
      <c r="AJW421" s="15"/>
      <c r="AJX421" s="15"/>
      <c r="AJY421" s="15"/>
      <c r="AJZ421" s="15"/>
      <c r="AKA421" s="15"/>
      <c r="AKB421" s="15"/>
      <c r="AKC421" s="15"/>
      <c r="AKD421" s="15"/>
      <c r="AKE421" s="15"/>
      <c r="AKF421" s="15"/>
      <c r="AKG421" s="15"/>
      <c r="AKH421" s="15"/>
      <c r="AKI421" s="15"/>
      <c r="AKJ421" s="15"/>
      <c r="AKK421" s="15"/>
      <c r="AKL421" s="15"/>
      <c r="AKM421" s="15"/>
      <c r="AKN421" s="15"/>
      <c r="AKO421" s="15"/>
      <c r="AKP421" s="15"/>
      <c r="AKQ421" s="15"/>
      <c r="AKR421" s="15"/>
      <c r="AKS421" s="15"/>
      <c r="AKT421" s="15"/>
      <c r="AKU421" s="15"/>
      <c r="AKV421" s="15"/>
      <c r="AKW421" s="15"/>
      <c r="AKX421" s="15"/>
      <c r="AKY421" s="15"/>
      <c r="AKZ421" s="15"/>
      <c r="ALA421" s="15"/>
      <c r="ALB421" s="15"/>
      <c r="ALC421" s="15"/>
      <c r="ALD421" s="15"/>
      <c r="ALE421" s="15"/>
      <c r="ALF421" s="15"/>
      <c r="ALG421" s="15"/>
      <c r="ALH421" s="15"/>
      <c r="ALI421" s="15"/>
      <c r="ALJ421" s="15"/>
      <c r="ALK421" s="15"/>
      <c r="ALL421" s="15"/>
      <c r="ALM421" s="15"/>
      <c r="ALN421" s="15"/>
      <c r="ALO421" s="15"/>
      <c r="ALP421" s="15"/>
      <c r="ALQ421" s="15"/>
      <c r="ALR421" s="15"/>
      <c r="ALS421" s="15"/>
      <c r="ALT421" s="15"/>
      <c r="ALU421" s="15"/>
      <c r="ALV421" s="15"/>
      <c r="ALW421" s="15"/>
      <c r="ALX421" s="11"/>
      <c r="ALY421" s="11"/>
      <c r="ALZ421" s="11"/>
      <c r="AMA421" s="11"/>
    </row>
    <row r="422" spans="1:1015" ht="12.75" customHeight="1">
      <c r="A422" s="8" t="s">
        <v>229</v>
      </c>
      <c r="B422" s="8" t="s">
        <v>482</v>
      </c>
      <c r="C422" s="9" t="s">
        <v>333</v>
      </c>
      <c r="D422" s="8"/>
      <c r="E422" s="9" t="s">
        <v>16</v>
      </c>
      <c r="F422" s="8" t="s">
        <v>17</v>
      </c>
      <c r="G422" s="8" t="s">
        <v>486</v>
      </c>
      <c r="H422" s="10">
        <v>0</v>
      </c>
      <c r="I422" s="10">
        <v>489.37</v>
      </c>
      <c r="J422" s="10">
        <v>500</v>
      </c>
      <c r="K422" s="10">
        <v>696.25</v>
      </c>
      <c r="L422" s="7">
        <v>0</v>
      </c>
      <c r="M422" s="10">
        <f>L422</f>
        <v>0</v>
      </c>
      <c r="N422" s="10">
        <f>M422</f>
        <v>0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  <c r="ABM422" s="11"/>
      <c r="ABN422" s="11"/>
      <c r="ABO422" s="11"/>
      <c r="ABP422" s="11"/>
      <c r="ABQ422" s="11"/>
      <c r="ABR422" s="11"/>
      <c r="ABS422" s="11"/>
      <c r="ABT422" s="11"/>
      <c r="ABU422" s="11"/>
      <c r="ABV422" s="11"/>
      <c r="ABW422" s="11"/>
      <c r="ABX422" s="11"/>
      <c r="ABY422" s="11"/>
      <c r="ABZ422" s="11"/>
      <c r="ACA422" s="11"/>
      <c r="ACB422" s="11"/>
      <c r="ACC422" s="11"/>
      <c r="ACD422" s="11"/>
      <c r="ACE422" s="11"/>
      <c r="ACF422" s="11"/>
      <c r="ACG422" s="11"/>
      <c r="ACH422" s="11"/>
      <c r="ACI422" s="11"/>
      <c r="ACJ422" s="11"/>
      <c r="ACK422" s="11"/>
      <c r="ACL422" s="11"/>
      <c r="ACM422" s="11"/>
      <c r="ACN422" s="11"/>
      <c r="ACO422" s="11"/>
      <c r="ACP422" s="11"/>
      <c r="ACQ422" s="11"/>
      <c r="ACR422" s="11"/>
      <c r="ACS422" s="11"/>
      <c r="ACT422" s="11"/>
      <c r="ACU422" s="11"/>
      <c r="ACV422" s="11"/>
      <c r="ACW422" s="11"/>
      <c r="ACX422" s="11"/>
      <c r="ACY422" s="11"/>
      <c r="ACZ422" s="11"/>
      <c r="ADA422" s="11"/>
      <c r="ADB422" s="11"/>
      <c r="ADC422" s="11"/>
      <c r="ADD422" s="11"/>
      <c r="ADE422" s="11"/>
      <c r="ADF422" s="11"/>
      <c r="ADG422" s="11"/>
      <c r="ADH422" s="11"/>
      <c r="ADI422" s="11"/>
      <c r="ADJ422" s="11"/>
      <c r="ADK422" s="11"/>
      <c r="ADL422" s="11"/>
      <c r="ADM422" s="11"/>
      <c r="ADN422" s="11"/>
      <c r="ADO422" s="11"/>
      <c r="ADP422" s="11"/>
      <c r="ADQ422" s="11"/>
      <c r="ADR422" s="11"/>
      <c r="ADS422" s="11"/>
      <c r="ADT422" s="11"/>
      <c r="ADU422" s="11"/>
      <c r="ADV422" s="11"/>
      <c r="ADW422" s="11"/>
      <c r="ADX422" s="11"/>
      <c r="ADY422" s="11"/>
      <c r="ADZ422" s="11"/>
      <c r="AEA422" s="11"/>
      <c r="AEB422" s="11"/>
      <c r="AEC422" s="11"/>
      <c r="AED422" s="11"/>
      <c r="AEE422" s="11"/>
      <c r="AEF422" s="11"/>
      <c r="AEG422" s="11"/>
      <c r="AEH422" s="11"/>
      <c r="AEI422" s="11"/>
      <c r="AEJ422" s="11"/>
      <c r="AEK422" s="11"/>
      <c r="AEL422" s="11"/>
      <c r="AEM422" s="11"/>
      <c r="AEN422" s="11"/>
      <c r="AEO422" s="11"/>
      <c r="AEP422" s="11"/>
      <c r="AEQ422" s="11"/>
      <c r="AER422" s="11"/>
      <c r="AES422" s="11"/>
      <c r="AET422" s="11"/>
      <c r="AEU422" s="11"/>
      <c r="AEV422" s="11"/>
      <c r="AEW422" s="11"/>
      <c r="AEX422" s="11"/>
      <c r="AEY422" s="11"/>
      <c r="AEZ422" s="11"/>
      <c r="AFA422" s="11"/>
      <c r="AFB422" s="11"/>
      <c r="AFC422" s="11"/>
      <c r="AFD422" s="11"/>
      <c r="AFE422" s="11"/>
      <c r="AFF422" s="11"/>
      <c r="AFG422" s="11"/>
      <c r="AFH422" s="11"/>
      <c r="AFI422" s="11"/>
      <c r="AFJ422" s="11"/>
      <c r="AFK422" s="11"/>
      <c r="AFL422" s="11"/>
      <c r="AFM422" s="11"/>
      <c r="AFN422" s="11"/>
      <c r="AFO422" s="11"/>
      <c r="AFP422" s="11"/>
      <c r="AFQ422" s="11"/>
      <c r="AFR422" s="11"/>
      <c r="AFS422" s="11"/>
      <c r="AFT422" s="11"/>
      <c r="AFU422" s="11"/>
      <c r="AFV422" s="11"/>
      <c r="AFW422" s="11"/>
      <c r="AFX422" s="11"/>
      <c r="AFY422" s="11"/>
      <c r="AFZ422" s="11"/>
      <c r="AGA422" s="11"/>
      <c r="AGB422" s="11"/>
      <c r="AGC422" s="11"/>
      <c r="AGD422" s="11"/>
      <c r="AGE422" s="11"/>
      <c r="AGF422" s="11"/>
      <c r="AGG422" s="11"/>
      <c r="AGH422" s="11"/>
      <c r="AGI422" s="11"/>
      <c r="AGJ422" s="11"/>
      <c r="AGK422" s="11"/>
      <c r="AGL422" s="11"/>
      <c r="AGM422" s="11"/>
      <c r="AGN422" s="11"/>
      <c r="AGO422" s="11"/>
      <c r="AGP422" s="11"/>
      <c r="AGQ422" s="11"/>
      <c r="AGR422" s="11"/>
      <c r="AGS422" s="11"/>
      <c r="AGT422" s="11"/>
      <c r="AGU422" s="11"/>
      <c r="AGV422" s="11"/>
      <c r="AGW422" s="11"/>
      <c r="AGX422" s="11"/>
      <c r="AGY422" s="11"/>
      <c r="AGZ422" s="11"/>
      <c r="AHA422" s="11"/>
      <c r="AHB422" s="11"/>
      <c r="AHC422" s="11"/>
      <c r="AHD422" s="11"/>
      <c r="AHE422" s="11"/>
      <c r="AHF422" s="11"/>
      <c r="AHG422" s="11"/>
      <c r="AHH422" s="11"/>
      <c r="AHI422" s="11"/>
      <c r="AHJ422" s="11"/>
      <c r="AHK422" s="11"/>
      <c r="AHL422" s="11"/>
      <c r="AHM422" s="11"/>
      <c r="AHN422" s="11"/>
      <c r="AHO422" s="11"/>
      <c r="AHP422" s="11"/>
      <c r="AHQ422" s="11"/>
      <c r="AHR422" s="11"/>
      <c r="AHS422" s="11"/>
      <c r="AHT422" s="11"/>
      <c r="AHU422" s="11"/>
      <c r="AHV422" s="11"/>
      <c r="AHW422" s="11"/>
      <c r="AHX422" s="11"/>
      <c r="AHY422" s="11"/>
      <c r="AHZ422" s="11"/>
      <c r="AIA422" s="11"/>
      <c r="AIB422" s="11"/>
      <c r="AIC422" s="11"/>
      <c r="AID422" s="11"/>
      <c r="AIE422" s="11"/>
      <c r="AIF422" s="11"/>
      <c r="AIG422" s="11"/>
      <c r="AIH422" s="11"/>
      <c r="AII422" s="11"/>
      <c r="AIJ422" s="11"/>
      <c r="AIK422" s="11"/>
      <c r="AIL422" s="11"/>
      <c r="AIM422" s="11"/>
      <c r="AIN422" s="11"/>
      <c r="AIO422" s="11"/>
      <c r="AIP422" s="11"/>
      <c r="AIQ422" s="11"/>
      <c r="AIR422" s="11"/>
      <c r="AIS422" s="11"/>
      <c r="AIT422" s="11"/>
      <c r="AIU422" s="11"/>
      <c r="AIV422" s="11"/>
      <c r="AIW422" s="11"/>
      <c r="AIX422" s="11"/>
      <c r="AIY422" s="11"/>
      <c r="AIZ422" s="11"/>
      <c r="AJA422" s="11"/>
      <c r="AJB422" s="11"/>
      <c r="AJC422" s="11"/>
      <c r="AJD422" s="11"/>
      <c r="AJE422" s="11"/>
      <c r="AJF422" s="11"/>
      <c r="AJG422" s="11"/>
      <c r="AJH422" s="11"/>
      <c r="AJI422" s="11"/>
      <c r="AJJ422" s="11"/>
      <c r="AJK422" s="11"/>
      <c r="AJL422" s="11"/>
      <c r="AJM422" s="11"/>
      <c r="AJN422" s="11"/>
      <c r="AJO422" s="11"/>
      <c r="AJP422" s="11"/>
      <c r="AJQ422" s="11"/>
      <c r="AJR422" s="11"/>
      <c r="AJS422" s="11"/>
      <c r="AJT422" s="11"/>
      <c r="AJU422" s="11"/>
      <c r="AJV422" s="11"/>
      <c r="AJW422" s="11"/>
      <c r="AJX422" s="11"/>
      <c r="AJY422" s="11"/>
      <c r="AJZ422" s="11"/>
      <c r="AKA422" s="11"/>
      <c r="AKB422" s="11"/>
      <c r="AKC422" s="11"/>
      <c r="AKD422" s="11"/>
      <c r="AKE422" s="11"/>
      <c r="AKF422" s="11"/>
      <c r="AKG422" s="11"/>
      <c r="AKH422" s="11"/>
      <c r="AKI422" s="11"/>
      <c r="AKJ422" s="11"/>
      <c r="AKK422" s="11"/>
      <c r="AKL422" s="11"/>
      <c r="AKM422" s="11"/>
      <c r="AKN422" s="11"/>
      <c r="AKO422" s="11"/>
      <c r="AKP422" s="11"/>
      <c r="AKQ422" s="11"/>
      <c r="AKR422" s="11"/>
      <c r="AKS422" s="11"/>
      <c r="AKT422" s="11"/>
      <c r="AKU422" s="11"/>
      <c r="AKV422" s="11"/>
      <c r="AKW422" s="11"/>
      <c r="AKX422" s="11"/>
      <c r="AKY422" s="11"/>
      <c r="AKZ422" s="11"/>
      <c r="ALA422" s="11"/>
      <c r="ALB422" s="11"/>
      <c r="ALC422" s="11"/>
      <c r="ALD422" s="11"/>
      <c r="ALE422" s="11"/>
      <c r="ALF422" s="11"/>
      <c r="ALG422" s="11"/>
      <c r="ALH422" s="11"/>
      <c r="ALI422" s="11"/>
      <c r="ALJ422" s="11"/>
      <c r="ALK422" s="11"/>
      <c r="ALL422" s="11"/>
      <c r="ALM422" s="11"/>
      <c r="ALN422" s="11"/>
      <c r="ALO422" s="11"/>
      <c r="ALP422" s="11"/>
      <c r="ALQ422" s="11"/>
      <c r="ALR422" s="11"/>
      <c r="ALS422" s="11"/>
      <c r="ALT422" s="11"/>
      <c r="ALU422" s="11"/>
      <c r="ALV422" s="11"/>
      <c r="ALW422" s="11"/>
      <c r="ALX422" s="11"/>
      <c r="ALY422" s="11"/>
      <c r="ALZ422" s="11"/>
      <c r="AMA422" s="11"/>
    </row>
    <row r="423" spans="1:1015" s="11" customFormat="1" ht="12.75" customHeight="1">
      <c r="A423" s="8" t="s">
        <v>229</v>
      </c>
      <c r="B423" s="8" t="s">
        <v>482</v>
      </c>
      <c r="C423" s="9" t="s">
        <v>276</v>
      </c>
      <c r="D423" s="8"/>
      <c r="E423" s="9" t="s">
        <v>16</v>
      </c>
      <c r="F423" s="8" t="s">
        <v>17</v>
      </c>
      <c r="G423" s="8" t="s">
        <v>487</v>
      </c>
      <c r="H423" s="10">
        <v>0</v>
      </c>
      <c r="I423" s="10">
        <v>0</v>
      </c>
      <c r="J423" s="10">
        <v>0</v>
      </c>
      <c r="K423" s="10">
        <v>0</v>
      </c>
      <c r="L423" s="7">
        <v>500</v>
      </c>
      <c r="M423" s="10">
        <f>L423</f>
        <v>500</v>
      </c>
      <c r="N423" s="10">
        <f>M423</f>
        <v>500</v>
      </c>
    </row>
    <row r="424" spans="1:1015" ht="12.75" customHeight="1">
      <c r="A424" s="8" t="s">
        <v>229</v>
      </c>
      <c r="B424" s="8" t="s">
        <v>482</v>
      </c>
      <c r="C424" s="9" t="s">
        <v>214</v>
      </c>
      <c r="D424" s="8"/>
      <c r="E424" s="9" t="s">
        <v>16</v>
      </c>
      <c r="F424" s="8" t="s">
        <v>17</v>
      </c>
      <c r="G424" s="8" t="s">
        <v>215</v>
      </c>
      <c r="H424" s="10">
        <v>0</v>
      </c>
      <c r="I424" s="10">
        <v>952</v>
      </c>
      <c r="J424" s="10">
        <v>0</v>
      </c>
      <c r="K424" s="10">
        <v>0</v>
      </c>
      <c r="L424" s="7">
        <v>0</v>
      </c>
      <c r="M424" s="10">
        <v>0</v>
      </c>
      <c r="N424" s="10">
        <v>0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  <c r="AFS424" s="11"/>
      <c r="AFT424" s="11"/>
      <c r="AFU424" s="11"/>
      <c r="AFV424" s="11"/>
      <c r="AFW424" s="11"/>
      <c r="AFX424" s="11"/>
      <c r="AFY424" s="11"/>
      <c r="AFZ424" s="11"/>
      <c r="AGA424" s="11"/>
      <c r="AGB424" s="11"/>
      <c r="AGC424" s="11"/>
      <c r="AGD424" s="11"/>
      <c r="AGE424" s="11"/>
      <c r="AGF424" s="11"/>
      <c r="AGG424" s="11"/>
      <c r="AGH424" s="11"/>
      <c r="AGI424" s="11"/>
      <c r="AGJ424" s="11"/>
      <c r="AGK424" s="11"/>
      <c r="AGL424" s="11"/>
      <c r="AGM424" s="11"/>
      <c r="AGN424" s="11"/>
      <c r="AGO424" s="11"/>
      <c r="AGP424" s="11"/>
      <c r="AGQ424" s="11"/>
      <c r="AGR424" s="11"/>
      <c r="AGS424" s="11"/>
      <c r="AGT424" s="11"/>
      <c r="AGU424" s="11"/>
      <c r="AGV424" s="11"/>
      <c r="AGW424" s="11"/>
      <c r="AGX424" s="11"/>
      <c r="AGY424" s="11"/>
      <c r="AGZ424" s="11"/>
      <c r="AHA424" s="11"/>
      <c r="AHB424" s="11"/>
      <c r="AHC424" s="11"/>
      <c r="AHD424" s="11"/>
      <c r="AHE424" s="11"/>
      <c r="AHF424" s="11"/>
      <c r="AHG424" s="11"/>
      <c r="AHH424" s="11"/>
      <c r="AHI424" s="11"/>
      <c r="AHJ424" s="11"/>
      <c r="AHK424" s="11"/>
      <c r="AHL424" s="11"/>
      <c r="AHM424" s="11"/>
      <c r="AHN424" s="11"/>
      <c r="AHO424" s="11"/>
      <c r="AHP424" s="11"/>
      <c r="AHQ424" s="11"/>
      <c r="AHR424" s="11"/>
      <c r="AHS424" s="11"/>
      <c r="AHT424" s="11"/>
      <c r="AHU424" s="11"/>
      <c r="AHV424" s="11"/>
      <c r="AHW424" s="11"/>
      <c r="AHX424" s="11"/>
      <c r="AHY424" s="11"/>
      <c r="AHZ424" s="11"/>
      <c r="AIA424" s="11"/>
      <c r="AIB424" s="11"/>
      <c r="AIC424" s="11"/>
      <c r="AID424" s="11"/>
      <c r="AIE424" s="11"/>
      <c r="AIF424" s="11"/>
      <c r="AIG424" s="11"/>
      <c r="AIH424" s="11"/>
      <c r="AII424" s="11"/>
      <c r="AIJ424" s="11"/>
      <c r="AIK424" s="11"/>
      <c r="AIL424" s="11"/>
      <c r="AIM424" s="11"/>
      <c r="AIN424" s="11"/>
      <c r="AIO424" s="11"/>
      <c r="AIP424" s="11"/>
      <c r="AIQ424" s="11"/>
      <c r="AIR424" s="11"/>
      <c r="AIS424" s="11"/>
      <c r="AIT424" s="11"/>
      <c r="AIU424" s="11"/>
      <c r="AIV424" s="11"/>
      <c r="AIW424" s="11"/>
      <c r="AIX424" s="11"/>
      <c r="AIY424" s="11"/>
      <c r="AIZ424" s="11"/>
      <c r="AJA424" s="11"/>
      <c r="AJB424" s="11"/>
      <c r="AJC424" s="11"/>
      <c r="AJD424" s="11"/>
      <c r="AJE424" s="11"/>
      <c r="AJF424" s="11"/>
      <c r="AJG424" s="11"/>
      <c r="AJH424" s="11"/>
      <c r="AJI424" s="11"/>
      <c r="AJJ424" s="11"/>
      <c r="AJK424" s="11"/>
      <c r="AJL424" s="11"/>
      <c r="AJM424" s="11"/>
      <c r="AJN424" s="11"/>
      <c r="AJO424" s="11"/>
      <c r="AJP424" s="11"/>
      <c r="AJQ424" s="11"/>
      <c r="AJR424" s="11"/>
      <c r="AJS424" s="11"/>
      <c r="AJT424" s="11"/>
      <c r="AJU424" s="11"/>
      <c r="AJV424" s="11"/>
      <c r="AJW424" s="11"/>
      <c r="AJX424" s="11"/>
      <c r="AJY424" s="11"/>
      <c r="AJZ424" s="11"/>
      <c r="AKA424" s="11"/>
      <c r="AKB424" s="11"/>
      <c r="AKC424" s="11"/>
      <c r="AKD424" s="11"/>
      <c r="AKE424" s="11"/>
      <c r="AKF424" s="11"/>
      <c r="AKG424" s="11"/>
      <c r="AKH424" s="11"/>
      <c r="AKI424" s="11"/>
      <c r="AKJ424" s="11"/>
      <c r="AKK424" s="11"/>
      <c r="AKL424" s="11"/>
      <c r="AKM424" s="11"/>
      <c r="AKN424" s="11"/>
      <c r="AKO424" s="11"/>
      <c r="AKP424" s="11"/>
      <c r="AKQ424" s="11"/>
      <c r="AKR424" s="11"/>
      <c r="AKS424" s="11"/>
      <c r="AKT424" s="11"/>
      <c r="AKU424" s="11"/>
      <c r="AKV424" s="11"/>
      <c r="AKW424" s="11"/>
      <c r="AKX424" s="11"/>
      <c r="AKY424" s="11"/>
      <c r="AKZ424" s="11"/>
      <c r="ALA424" s="11"/>
      <c r="ALB424" s="11"/>
      <c r="ALC424" s="11"/>
      <c r="ALD424" s="11"/>
      <c r="ALE424" s="11"/>
      <c r="ALF424" s="11"/>
      <c r="ALG424" s="11"/>
      <c r="ALH424" s="11"/>
      <c r="ALI424" s="11"/>
      <c r="ALJ424" s="11"/>
      <c r="ALK424" s="11"/>
      <c r="ALL424" s="11"/>
      <c r="ALM424" s="11"/>
      <c r="ALN424" s="11"/>
      <c r="ALO424" s="11"/>
      <c r="ALP424" s="11"/>
      <c r="ALQ424" s="11"/>
      <c r="ALR424" s="11"/>
      <c r="ALS424" s="11"/>
      <c r="ALT424" s="11"/>
      <c r="ALU424" s="11"/>
      <c r="ALV424" s="11"/>
      <c r="ALW424" s="11"/>
      <c r="ALX424" s="11"/>
      <c r="ALY424" s="11"/>
      <c r="ALZ424" s="11"/>
      <c r="AMA424" s="11"/>
    </row>
    <row r="425" spans="1:1015" ht="12.75" customHeight="1">
      <c r="A425" s="8" t="s">
        <v>229</v>
      </c>
      <c r="B425" s="8" t="s">
        <v>482</v>
      </c>
      <c r="C425" s="9" t="s">
        <v>240</v>
      </c>
      <c r="D425" s="8"/>
      <c r="E425" s="9" t="s">
        <v>118</v>
      </c>
      <c r="F425" s="8" t="s">
        <v>17</v>
      </c>
      <c r="G425" s="8" t="s">
        <v>488</v>
      </c>
      <c r="H425" s="10">
        <v>996</v>
      </c>
      <c r="I425" s="10">
        <v>1245</v>
      </c>
      <c r="J425" s="10">
        <v>1245</v>
      </c>
      <c r="K425" s="10">
        <v>1162</v>
      </c>
      <c r="L425" s="7">
        <f>L58</f>
        <v>1200</v>
      </c>
      <c r="M425" s="10">
        <f t="shared" ref="M425:N428" si="63">L425</f>
        <v>1200</v>
      </c>
      <c r="N425" s="10">
        <f t="shared" si="63"/>
        <v>1200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  <c r="AFS425" s="11"/>
      <c r="AFT425" s="11"/>
      <c r="AFU425" s="11"/>
      <c r="AFV425" s="11"/>
      <c r="AFW425" s="11"/>
      <c r="AFX425" s="11"/>
      <c r="AFY425" s="11"/>
      <c r="AFZ425" s="11"/>
      <c r="AGA425" s="11"/>
      <c r="AGB425" s="11"/>
      <c r="AGC425" s="11"/>
      <c r="AGD425" s="11"/>
      <c r="AGE425" s="11"/>
      <c r="AGF425" s="11"/>
      <c r="AGG425" s="11"/>
      <c r="AGH425" s="11"/>
      <c r="AGI425" s="11"/>
      <c r="AGJ425" s="11"/>
      <c r="AGK425" s="11"/>
      <c r="AGL425" s="11"/>
      <c r="AGM425" s="11"/>
      <c r="AGN425" s="11"/>
      <c r="AGO425" s="11"/>
      <c r="AGP425" s="11"/>
      <c r="AGQ425" s="11"/>
      <c r="AGR425" s="11"/>
      <c r="AGS425" s="11"/>
      <c r="AGT425" s="11"/>
      <c r="AGU425" s="11"/>
      <c r="AGV425" s="11"/>
      <c r="AGW425" s="11"/>
      <c r="AGX425" s="11"/>
      <c r="AGY425" s="11"/>
      <c r="AGZ425" s="11"/>
      <c r="AHA425" s="11"/>
      <c r="AHB425" s="11"/>
      <c r="AHC425" s="11"/>
      <c r="AHD425" s="11"/>
      <c r="AHE425" s="11"/>
      <c r="AHF425" s="11"/>
      <c r="AHG425" s="11"/>
      <c r="AHH425" s="11"/>
      <c r="AHI425" s="11"/>
      <c r="AHJ425" s="11"/>
      <c r="AHK425" s="11"/>
      <c r="AHL425" s="11"/>
      <c r="AHM425" s="11"/>
      <c r="AHN425" s="11"/>
      <c r="AHO425" s="11"/>
      <c r="AHP425" s="11"/>
      <c r="AHQ425" s="11"/>
      <c r="AHR425" s="11"/>
      <c r="AHS425" s="11"/>
      <c r="AHT425" s="11"/>
      <c r="AHU425" s="11"/>
      <c r="AHV425" s="11"/>
      <c r="AHW425" s="11"/>
      <c r="AHX425" s="11"/>
      <c r="AHY425" s="11"/>
      <c r="AHZ425" s="11"/>
      <c r="AIA425" s="11"/>
      <c r="AIB425" s="11"/>
      <c r="AIC425" s="11"/>
      <c r="AID425" s="11"/>
      <c r="AIE425" s="11"/>
      <c r="AIF425" s="11"/>
      <c r="AIG425" s="11"/>
      <c r="AIH425" s="11"/>
      <c r="AII425" s="11"/>
      <c r="AIJ425" s="11"/>
      <c r="AIK425" s="11"/>
      <c r="AIL425" s="11"/>
      <c r="AIM425" s="11"/>
      <c r="AIN425" s="11"/>
      <c r="AIO425" s="11"/>
      <c r="AIP425" s="11"/>
      <c r="AIQ425" s="11"/>
      <c r="AIR425" s="11"/>
      <c r="AIS425" s="11"/>
      <c r="AIT425" s="11"/>
      <c r="AIU425" s="11"/>
      <c r="AIV425" s="11"/>
      <c r="AIW425" s="11"/>
      <c r="AIX425" s="11"/>
      <c r="AIY425" s="11"/>
      <c r="AIZ425" s="11"/>
      <c r="AJA425" s="11"/>
      <c r="AJB425" s="11"/>
      <c r="AJC425" s="11"/>
      <c r="AJD425" s="11"/>
      <c r="AJE425" s="11"/>
      <c r="AJF425" s="11"/>
      <c r="AJG425" s="11"/>
      <c r="AJH425" s="11"/>
      <c r="AJI425" s="11"/>
      <c r="AJJ425" s="11"/>
      <c r="AJK425" s="11"/>
      <c r="AJL425" s="11"/>
      <c r="AJM425" s="11"/>
      <c r="AJN425" s="11"/>
      <c r="AJO425" s="11"/>
      <c r="AJP425" s="11"/>
      <c r="AJQ425" s="11"/>
      <c r="AJR425" s="11"/>
      <c r="AJS425" s="11"/>
      <c r="AJT425" s="11"/>
      <c r="AJU425" s="11"/>
      <c r="AJV425" s="11"/>
      <c r="AJW425" s="11"/>
      <c r="AJX425" s="11"/>
      <c r="AJY425" s="11"/>
      <c r="AJZ425" s="11"/>
      <c r="AKA425" s="11"/>
      <c r="AKB425" s="11"/>
      <c r="AKC425" s="11"/>
      <c r="AKD425" s="11"/>
      <c r="AKE425" s="11"/>
      <c r="AKF425" s="11"/>
      <c r="AKG425" s="11"/>
      <c r="AKH425" s="11"/>
      <c r="AKI425" s="11"/>
      <c r="AKJ425" s="11"/>
      <c r="AKK425" s="11"/>
      <c r="AKL425" s="11"/>
      <c r="AKM425" s="11"/>
      <c r="AKN425" s="11"/>
      <c r="AKO425" s="11"/>
      <c r="AKP425" s="11"/>
      <c r="AKQ425" s="11"/>
      <c r="AKR425" s="11"/>
      <c r="AKS425" s="11"/>
      <c r="AKT425" s="11"/>
      <c r="AKU425" s="11"/>
      <c r="AKV425" s="11"/>
      <c r="AKW425" s="11"/>
      <c r="AKX425" s="11"/>
      <c r="AKY425" s="11"/>
      <c r="AKZ425" s="11"/>
      <c r="ALA425" s="11"/>
      <c r="ALB425" s="11"/>
      <c r="ALC425" s="11"/>
      <c r="ALD425" s="11"/>
      <c r="ALE425" s="11"/>
      <c r="ALF425" s="11"/>
      <c r="ALG425" s="11"/>
      <c r="ALH425" s="11"/>
      <c r="ALI425" s="11"/>
      <c r="ALJ425" s="11"/>
      <c r="ALK425" s="11"/>
      <c r="ALL425" s="11"/>
      <c r="ALM425" s="11"/>
      <c r="ALN425" s="11"/>
      <c r="ALO425" s="11"/>
      <c r="ALP425" s="11"/>
      <c r="ALQ425" s="11"/>
      <c r="ALR425" s="11"/>
      <c r="ALS425" s="11"/>
      <c r="ALT425" s="11"/>
      <c r="ALU425" s="11"/>
      <c r="ALV425" s="11"/>
      <c r="ALW425" s="11"/>
      <c r="ALX425" s="11"/>
      <c r="ALY425" s="11"/>
      <c r="ALZ425" s="11"/>
      <c r="AMA425" s="11"/>
    </row>
    <row r="426" spans="1:1015" ht="12.75" customHeight="1">
      <c r="A426" s="8" t="s">
        <v>229</v>
      </c>
      <c r="B426" s="8" t="s">
        <v>482</v>
      </c>
      <c r="C426" s="9" t="s">
        <v>240</v>
      </c>
      <c r="D426" s="9" t="s">
        <v>36</v>
      </c>
      <c r="E426" s="9" t="s">
        <v>16</v>
      </c>
      <c r="F426" s="8" t="s">
        <v>17</v>
      </c>
      <c r="G426" s="8" t="s">
        <v>489</v>
      </c>
      <c r="H426" s="10">
        <v>670.73</v>
      </c>
      <c r="I426" s="10">
        <v>675</v>
      </c>
      <c r="J426" s="10">
        <v>1000</v>
      </c>
      <c r="K426" s="10">
        <v>650.1</v>
      </c>
      <c r="L426" s="7">
        <v>1000</v>
      </c>
      <c r="M426" s="10">
        <f t="shared" si="63"/>
        <v>1000</v>
      </c>
      <c r="N426" s="10">
        <f t="shared" si="63"/>
        <v>1000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  <c r="AFS426" s="11"/>
      <c r="AFT426" s="11"/>
      <c r="AFU426" s="11"/>
      <c r="AFV426" s="11"/>
      <c r="AFW426" s="11"/>
      <c r="AFX426" s="11"/>
      <c r="AFY426" s="11"/>
      <c r="AFZ426" s="11"/>
      <c r="AGA426" s="11"/>
      <c r="AGB426" s="11"/>
      <c r="AGC426" s="11"/>
      <c r="AGD426" s="11"/>
      <c r="AGE426" s="11"/>
      <c r="AGF426" s="11"/>
      <c r="AGG426" s="11"/>
      <c r="AGH426" s="11"/>
      <c r="AGI426" s="11"/>
      <c r="AGJ426" s="11"/>
      <c r="AGK426" s="11"/>
      <c r="AGL426" s="11"/>
      <c r="AGM426" s="11"/>
      <c r="AGN426" s="11"/>
      <c r="AGO426" s="11"/>
      <c r="AGP426" s="11"/>
      <c r="AGQ426" s="11"/>
      <c r="AGR426" s="11"/>
      <c r="AGS426" s="11"/>
      <c r="AGT426" s="11"/>
      <c r="AGU426" s="11"/>
      <c r="AGV426" s="11"/>
      <c r="AGW426" s="11"/>
      <c r="AGX426" s="11"/>
      <c r="AGY426" s="11"/>
      <c r="AGZ426" s="11"/>
      <c r="AHA426" s="11"/>
      <c r="AHB426" s="11"/>
      <c r="AHC426" s="11"/>
      <c r="AHD426" s="11"/>
      <c r="AHE426" s="11"/>
      <c r="AHF426" s="11"/>
      <c r="AHG426" s="11"/>
      <c r="AHH426" s="11"/>
      <c r="AHI426" s="11"/>
      <c r="AHJ426" s="11"/>
      <c r="AHK426" s="11"/>
      <c r="AHL426" s="11"/>
      <c r="AHM426" s="11"/>
      <c r="AHN426" s="11"/>
      <c r="AHO426" s="11"/>
      <c r="AHP426" s="11"/>
      <c r="AHQ426" s="11"/>
      <c r="AHR426" s="11"/>
      <c r="AHS426" s="11"/>
      <c r="AHT426" s="11"/>
      <c r="AHU426" s="11"/>
      <c r="AHV426" s="11"/>
      <c r="AHW426" s="11"/>
      <c r="AHX426" s="11"/>
      <c r="AHY426" s="11"/>
      <c r="AHZ426" s="11"/>
      <c r="AIA426" s="11"/>
      <c r="AIB426" s="11"/>
      <c r="AIC426" s="11"/>
      <c r="AID426" s="11"/>
      <c r="AIE426" s="11"/>
      <c r="AIF426" s="11"/>
      <c r="AIG426" s="11"/>
      <c r="AIH426" s="11"/>
      <c r="AII426" s="11"/>
      <c r="AIJ426" s="11"/>
      <c r="AIK426" s="11"/>
      <c r="AIL426" s="11"/>
      <c r="AIM426" s="11"/>
      <c r="AIN426" s="11"/>
      <c r="AIO426" s="11"/>
      <c r="AIP426" s="11"/>
      <c r="AIQ426" s="11"/>
      <c r="AIR426" s="11"/>
      <c r="AIS426" s="11"/>
      <c r="AIT426" s="11"/>
      <c r="AIU426" s="11"/>
      <c r="AIV426" s="11"/>
      <c r="AIW426" s="11"/>
      <c r="AIX426" s="11"/>
      <c r="AIY426" s="11"/>
      <c r="AIZ426" s="11"/>
      <c r="AJA426" s="11"/>
      <c r="AJB426" s="11"/>
      <c r="AJC426" s="11"/>
      <c r="AJD426" s="11"/>
      <c r="AJE426" s="11"/>
      <c r="AJF426" s="11"/>
      <c r="AJG426" s="11"/>
      <c r="AJH426" s="11"/>
      <c r="AJI426" s="11"/>
      <c r="AJJ426" s="11"/>
      <c r="AJK426" s="11"/>
      <c r="AJL426" s="11"/>
      <c r="AJM426" s="11"/>
      <c r="AJN426" s="11"/>
      <c r="AJO426" s="11"/>
      <c r="AJP426" s="11"/>
      <c r="AJQ426" s="11"/>
      <c r="AJR426" s="11"/>
      <c r="AJS426" s="11"/>
      <c r="AJT426" s="11"/>
      <c r="AJU426" s="11"/>
      <c r="AJV426" s="11"/>
      <c r="AJW426" s="11"/>
      <c r="AJX426" s="11"/>
      <c r="AJY426" s="11"/>
      <c r="AJZ426" s="11"/>
      <c r="AKA426" s="11"/>
      <c r="AKB426" s="11"/>
      <c r="AKC426" s="11"/>
      <c r="AKD426" s="11"/>
      <c r="AKE426" s="11"/>
      <c r="AKF426" s="11"/>
      <c r="AKG426" s="11"/>
      <c r="AKH426" s="11"/>
      <c r="AKI426" s="11"/>
      <c r="AKJ426" s="11"/>
      <c r="AKK426" s="11"/>
      <c r="AKL426" s="11"/>
      <c r="AKM426" s="11"/>
      <c r="AKN426" s="11"/>
      <c r="AKO426" s="11"/>
      <c r="AKP426" s="11"/>
      <c r="AKQ426" s="11"/>
      <c r="AKR426" s="11"/>
      <c r="AKS426" s="11"/>
      <c r="AKT426" s="11"/>
      <c r="AKU426" s="11"/>
      <c r="AKV426" s="11"/>
      <c r="AKW426" s="11"/>
      <c r="AKX426" s="11"/>
      <c r="AKY426" s="11"/>
      <c r="AKZ426" s="11"/>
      <c r="ALA426" s="11"/>
      <c r="ALB426" s="11"/>
      <c r="ALC426" s="11"/>
      <c r="ALD426" s="11"/>
      <c r="ALE426" s="11"/>
      <c r="ALF426" s="11"/>
      <c r="ALG426" s="11"/>
      <c r="ALH426" s="11"/>
      <c r="ALI426" s="11"/>
      <c r="ALJ426" s="11"/>
      <c r="ALK426" s="11"/>
      <c r="ALL426" s="11"/>
      <c r="ALM426" s="11"/>
      <c r="ALN426" s="11"/>
      <c r="ALO426" s="11"/>
      <c r="ALP426" s="11"/>
      <c r="ALQ426" s="11"/>
      <c r="ALR426" s="11"/>
      <c r="ALS426" s="11"/>
      <c r="ALT426" s="11"/>
      <c r="ALU426" s="11"/>
      <c r="ALV426" s="11"/>
      <c r="ALW426" s="11"/>
      <c r="ALX426" s="11"/>
      <c r="ALY426" s="11"/>
      <c r="ALZ426" s="11"/>
      <c r="AMA426" s="11"/>
    </row>
    <row r="427" spans="1:1015" ht="12.75" customHeight="1">
      <c r="A427" s="8" t="s">
        <v>229</v>
      </c>
      <c r="B427" s="8" t="s">
        <v>482</v>
      </c>
      <c r="C427" s="9" t="s">
        <v>240</v>
      </c>
      <c r="D427" s="9" t="s">
        <v>38</v>
      </c>
      <c r="E427" s="9" t="s">
        <v>16</v>
      </c>
      <c r="F427" s="8" t="s">
        <v>17</v>
      </c>
      <c r="G427" s="8" t="s">
        <v>490</v>
      </c>
      <c r="H427" s="10">
        <v>0</v>
      </c>
      <c r="I427" s="10">
        <v>746.58</v>
      </c>
      <c r="J427" s="10">
        <v>600</v>
      </c>
      <c r="K427" s="10">
        <v>398.82</v>
      </c>
      <c r="L427" s="7">
        <v>400</v>
      </c>
      <c r="M427" s="10">
        <f t="shared" si="63"/>
        <v>400</v>
      </c>
      <c r="N427" s="10">
        <f t="shared" si="63"/>
        <v>400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  <c r="AFS427" s="11"/>
      <c r="AFT427" s="11"/>
      <c r="AFU427" s="11"/>
      <c r="AFV427" s="11"/>
      <c r="AFW427" s="11"/>
      <c r="AFX427" s="11"/>
      <c r="AFY427" s="11"/>
      <c r="AFZ427" s="11"/>
      <c r="AGA427" s="11"/>
      <c r="AGB427" s="11"/>
      <c r="AGC427" s="11"/>
      <c r="AGD427" s="11"/>
      <c r="AGE427" s="11"/>
      <c r="AGF427" s="11"/>
      <c r="AGG427" s="11"/>
      <c r="AGH427" s="11"/>
      <c r="AGI427" s="11"/>
      <c r="AGJ427" s="11"/>
      <c r="AGK427" s="11"/>
      <c r="AGL427" s="11"/>
      <c r="AGM427" s="11"/>
      <c r="AGN427" s="11"/>
      <c r="AGO427" s="11"/>
      <c r="AGP427" s="11"/>
      <c r="AGQ427" s="11"/>
      <c r="AGR427" s="11"/>
      <c r="AGS427" s="11"/>
      <c r="AGT427" s="11"/>
      <c r="AGU427" s="11"/>
      <c r="AGV427" s="11"/>
      <c r="AGW427" s="11"/>
      <c r="AGX427" s="11"/>
      <c r="AGY427" s="11"/>
      <c r="AGZ427" s="11"/>
      <c r="AHA427" s="11"/>
      <c r="AHB427" s="11"/>
      <c r="AHC427" s="11"/>
      <c r="AHD427" s="11"/>
      <c r="AHE427" s="11"/>
      <c r="AHF427" s="11"/>
      <c r="AHG427" s="11"/>
      <c r="AHH427" s="11"/>
      <c r="AHI427" s="11"/>
      <c r="AHJ427" s="11"/>
      <c r="AHK427" s="11"/>
      <c r="AHL427" s="11"/>
      <c r="AHM427" s="11"/>
      <c r="AHN427" s="11"/>
      <c r="AHO427" s="11"/>
      <c r="AHP427" s="11"/>
      <c r="AHQ427" s="11"/>
      <c r="AHR427" s="11"/>
      <c r="AHS427" s="11"/>
      <c r="AHT427" s="11"/>
      <c r="AHU427" s="11"/>
      <c r="AHV427" s="11"/>
      <c r="AHW427" s="11"/>
      <c r="AHX427" s="11"/>
      <c r="AHY427" s="11"/>
      <c r="AHZ427" s="11"/>
      <c r="AIA427" s="11"/>
      <c r="AIB427" s="11"/>
      <c r="AIC427" s="11"/>
      <c r="AID427" s="11"/>
      <c r="AIE427" s="11"/>
      <c r="AIF427" s="11"/>
      <c r="AIG427" s="11"/>
      <c r="AIH427" s="11"/>
      <c r="AII427" s="11"/>
      <c r="AIJ427" s="11"/>
      <c r="AIK427" s="11"/>
      <c r="AIL427" s="11"/>
      <c r="AIM427" s="11"/>
      <c r="AIN427" s="11"/>
      <c r="AIO427" s="11"/>
      <c r="AIP427" s="11"/>
      <c r="AIQ427" s="11"/>
      <c r="AIR427" s="11"/>
      <c r="AIS427" s="11"/>
      <c r="AIT427" s="11"/>
      <c r="AIU427" s="11"/>
      <c r="AIV427" s="11"/>
      <c r="AIW427" s="11"/>
      <c r="AIX427" s="11"/>
      <c r="AIY427" s="11"/>
      <c r="AIZ427" s="11"/>
      <c r="AJA427" s="11"/>
      <c r="AJB427" s="11"/>
      <c r="AJC427" s="11"/>
      <c r="AJD427" s="11"/>
      <c r="AJE427" s="11"/>
      <c r="AJF427" s="11"/>
      <c r="AJG427" s="11"/>
      <c r="AJH427" s="11"/>
      <c r="AJI427" s="11"/>
      <c r="AJJ427" s="11"/>
      <c r="AJK427" s="11"/>
      <c r="AJL427" s="11"/>
      <c r="AJM427" s="11"/>
      <c r="AJN427" s="11"/>
      <c r="AJO427" s="11"/>
      <c r="AJP427" s="11"/>
      <c r="AJQ427" s="11"/>
      <c r="AJR427" s="11"/>
      <c r="AJS427" s="11"/>
      <c r="AJT427" s="11"/>
      <c r="AJU427" s="11"/>
      <c r="AJV427" s="11"/>
      <c r="AJW427" s="11"/>
      <c r="AJX427" s="11"/>
      <c r="AJY427" s="11"/>
      <c r="AJZ427" s="11"/>
      <c r="AKA427" s="11"/>
      <c r="AKB427" s="11"/>
      <c r="AKC427" s="11"/>
      <c r="AKD427" s="11"/>
      <c r="AKE427" s="11"/>
      <c r="AKF427" s="11"/>
      <c r="AKG427" s="11"/>
      <c r="AKH427" s="11"/>
      <c r="AKI427" s="11"/>
      <c r="AKJ427" s="11"/>
      <c r="AKK427" s="11"/>
      <c r="AKL427" s="11"/>
      <c r="AKM427" s="11"/>
      <c r="AKN427" s="11"/>
      <c r="AKO427" s="11"/>
      <c r="AKP427" s="11"/>
      <c r="AKQ427" s="11"/>
      <c r="AKR427" s="11"/>
      <c r="AKS427" s="11"/>
      <c r="AKT427" s="11"/>
      <c r="AKU427" s="11"/>
      <c r="AKV427" s="11"/>
      <c r="AKW427" s="11"/>
      <c r="AKX427" s="11"/>
      <c r="AKY427" s="11"/>
      <c r="AKZ427" s="11"/>
      <c r="ALA427" s="11"/>
      <c r="ALB427" s="11"/>
      <c r="ALC427" s="11"/>
      <c r="ALD427" s="11"/>
      <c r="ALE427" s="11"/>
      <c r="ALF427" s="11"/>
      <c r="ALG427" s="11"/>
      <c r="ALH427" s="11"/>
      <c r="ALI427" s="11"/>
      <c r="ALJ427" s="11"/>
      <c r="ALK427" s="11"/>
      <c r="ALL427" s="11"/>
      <c r="ALM427" s="11"/>
      <c r="ALN427" s="11"/>
      <c r="ALO427" s="11"/>
      <c r="ALP427" s="11"/>
      <c r="ALQ427" s="11"/>
      <c r="ALR427" s="11"/>
      <c r="ALS427" s="11"/>
      <c r="ALT427" s="11"/>
      <c r="ALU427" s="11"/>
      <c r="ALV427" s="11"/>
      <c r="ALW427" s="11"/>
      <c r="ALX427" s="11"/>
      <c r="ALY427" s="11"/>
      <c r="ALZ427" s="11"/>
      <c r="AMA427" s="11"/>
    </row>
    <row r="428" spans="1:1015" ht="12.75" customHeight="1">
      <c r="A428" s="8" t="s">
        <v>229</v>
      </c>
      <c r="B428" s="8" t="s">
        <v>482</v>
      </c>
      <c r="C428" s="9" t="s">
        <v>240</v>
      </c>
      <c r="D428" s="9" t="s">
        <v>50</v>
      </c>
      <c r="E428" s="9" t="s">
        <v>16</v>
      </c>
      <c r="F428" s="8" t="s">
        <v>17</v>
      </c>
      <c r="G428" s="8" t="s">
        <v>491</v>
      </c>
      <c r="H428" s="10">
        <v>0</v>
      </c>
      <c r="I428" s="10">
        <v>191.82</v>
      </c>
      <c r="J428" s="10">
        <v>200</v>
      </c>
      <c r="K428" s="10">
        <v>0</v>
      </c>
      <c r="L428" s="7">
        <v>0</v>
      </c>
      <c r="M428" s="10">
        <f t="shared" si="63"/>
        <v>0</v>
      </c>
      <c r="N428" s="10">
        <f t="shared" si="63"/>
        <v>0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  <c r="AFS428" s="11"/>
      <c r="AFT428" s="11"/>
      <c r="AFU428" s="11"/>
      <c r="AFV428" s="11"/>
      <c r="AFW428" s="11"/>
      <c r="AFX428" s="11"/>
      <c r="AFY428" s="11"/>
      <c r="AFZ428" s="11"/>
      <c r="AGA428" s="11"/>
      <c r="AGB428" s="11"/>
      <c r="AGC428" s="11"/>
      <c r="AGD428" s="11"/>
      <c r="AGE428" s="11"/>
      <c r="AGF428" s="11"/>
      <c r="AGG428" s="11"/>
      <c r="AGH428" s="11"/>
      <c r="AGI428" s="11"/>
      <c r="AGJ428" s="11"/>
      <c r="AGK428" s="11"/>
      <c r="AGL428" s="11"/>
      <c r="AGM428" s="11"/>
      <c r="AGN428" s="11"/>
      <c r="AGO428" s="11"/>
      <c r="AGP428" s="11"/>
      <c r="AGQ428" s="11"/>
      <c r="AGR428" s="11"/>
      <c r="AGS428" s="11"/>
      <c r="AGT428" s="11"/>
      <c r="AGU428" s="11"/>
      <c r="AGV428" s="11"/>
      <c r="AGW428" s="11"/>
      <c r="AGX428" s="11"/>
      <c r="AGY428" s="11"/>
      <c r="AGZ428" s="11"/>
      <c r="AHA428" s="11"/>
      <c r="AHB428" s="11"/>
      <c r="AHC428" s="11"/>
      <c r="AHD428" s="11"/>
      <c r="AHE428" s="11"/>
      <c r="AHF428" s="11"/>
      <c r="AHG428" s="11"/>
      <c r="AHH428" s="11"/>
      <c r="AHI428" s="11"/>
      <c r="AHJ428" s="11"/>
      <c r="AHK428" s="11"/>
      <c r="AHL428" s="11"/>
      <c r="AHM428" s="11"/>
      <c r="AHN428" s="11"/>
      <c r="AHO428" s="11"/>
      <c r="AHP428" s="11"/>
      <c r="AHQ428" s="11"/>
      <c r="AHR428" s="11"/>
      <c r="AHS428" s="11"/>
      <c r="AHT428" s="11"/>
      <c r="AHU428" s="11"/>
      <c r="AHV428" s="11"/>
      <c r="AHW428" s="11"/>
      <c r="AHX428" s="11"/>
      <c r="AHY428" s="11"/>
      <c r="AHZ428" s="11"/>
      <c r="AIA428" s="11"/>
      <c r="AIB428" s="11"/>
      <c r="AIC428" s="11"/>
      <c r="AID428" s="11"/>
      <c r="AIE428" s="11"/>
      <c r="AIF428" s="11"/>
      <c r="AIG428" s="11"/>
      <c r="AIH428" s="11"/>
      <c r="AII428" s="11"/>
      <c r="AIJ428" s="11"/>
      <c r="AIK428" s="11"/>
      <c r="AIL428" s="11"/>
      <c r="AIM428" s="11"/>
      <c r="AIN428" s="11"/>
      <c r="AIO428" s="11"/>
      <c r="AIP428" s="11"/>
      <c r="AIQ428" s="11"/>
      <c r="AIR428" s="11"/>
      <c r="AIS428" s="11"/>
      <c r="AIT428" s="11"/>
      <c r="AIU428" s="11"/>
      <c r="AIV428" s="11"/>
      <c r="AIW428" s="11"/>
      <c r="AIX428" s="11"/>
      <c r="AIY428" s="11"/>
      <c r="AIZ428" s="11"/>
      <c r="AJA428" s="11"/>
      <c r="AJB428" s="11"/>
      <c r="AJC428" s="11"/>
      <c r="AJD428" s="11"/>
      <c r="AJE428" s="11"/>
      <c r="AJF428" s="11"/>
      <c r="AJG428" s="11"/>
      <c r="AJH428" s="11"/>
      <c r="AJI428" s="11"/>
      <c r="AJJ428" s="11"/>
      <c r="AJK428" s="11"/>
      <c r="AJL428" s="11"/>
      <c r="AJM428" s="11"/>
      <c r="AJN428" s="11"/>
      <c r="AJO428" s="11"/>
      <c r="AJP428" s="11"/>
      <c r="AJQ428" s="11"/>
      <c r="AJR428" s="11"/>
      <c r="AJS428" s="11"/>
      <c r="AJT428" s="11"/>
      <c r="AJU428" s="11"/>
      <c r="AJV428" s="11"/>
      <c r="AJW428" s="11"/>
      <c r="AJX428" s="11"/>
      <c r="AJY428" s="11"/>
      <c r="AJZ428" s="11"/>
      <c r="AKA428" s="11"/>
      <c r="AKB428" s="11"/>
      <c r="AKC428" s="11"/>
      <c r="AKD428" s="11"/>
      <c r="AKE428" s="11"/>
      <c r="AKF428" s="11"/>
      <c r="AKG428" s="11"/>
      <c r="AKH428" s="11"/>
      <c r="AKI428" s="11"/>
      <c r="AKJ428" s="11"/>
      <c r="AKK428" s="11"/>
      <c r="AKL428" s="11"/>
      <c r="AKM428" s="11"/>
      <c r="AKN428" s="11"/>
      <c r="AKO428" s="11"/>
      <c r="AKP428" s="11"/>
      <c r="AKQ428" s="11"/>
      <c r="AKR428" s="11"/>
      <c r="AKS428" s="11"/>
      <c r="AKT428" s="11"/>
      <c r="AKU428" s="11"/>
      <c r="AKV428" s="11"/>
      <c r="AKW428" s="11"/>
      <c r="AKX428" s="11"/>
      <c r="AKY428" s="11"/>
      <c r="AKZ428" s="11"/>
      <c r="ALA428" s="11"/>
      <c r="ALB428" s="11"/>
      <c r="ALC428" s="11"/>
      <c r="ALD428" s="11"/>
      <c r="ALE428" s="11"/>
      <c r="ALF428" s="11"/>
      <c r="ALG428" s="11"/>
      <c r="ALH428" s="11"/>
      <c r="ALI428" s="11"/>
      <c r="ALJ428" s="11"/>
      <c r="ALK428" s="11"/>
      <c r="ALL428" s="11"/>
      <c r="ALM428" s="11"/>
      <c r="ALN428" s="11"/>
      <c r="ALO428" s="11"/>
      <c r="ALP428" s="11"/>
      <c r="ALQ428" s="11"/>
      <c r="ALR428" s="11"/>
      <c r="ALS428" s="11"/>
      <c r="ALT428" s="11"/>
      <c r="ALU428" s="11"/>
      <c r="ALV428" s="11"/>
      <c r="ALW428" s="11"/>
      <c r="ALX428" s="11"/>
      <c r="ALY428" s="11"/>
      <c r="ALZ428" s="11"/>
      <c r="AMA428" s="11"/>
    </row>
    <row r="429" spans="1:1015" ht="12.75" customHeight="1">
      <c r="A429" s="8" t="s">
        <v>229</v>
      </c>
      <c r="B429" s="8" t="s">
        <v>482</v>
      </c>
      <c r="C429" s="9" t="s">
        <v>447</v>
      </c>
      <c r="D429" s="9"/>
      <c r="E429" s="9" t="s">
        <v>16</v>
      </c>
      <c r="F429" s="8" t="s">
        <v>99</v>
      </c>
      <c r="G429" s="8" t="s">
        <v>492</v>
      </c>
      <c r="H429" s="10">
        <v>0</v>
      </c>
      <c r="I429" s="10">
        <v>0</v>
      </c>
      <c r="J429" s="10">
        <v>0</v>
      </c>
      <c r="K429" s="10">
        <v>0</v>
      </c>
      <c r="L429" s="7">
        <v>2000</v>
      </c>
      <c r="M429" s="10">
        <v>0</v>
      </c>
      <c r="N429" s="10">
        <v>0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  <c r="AFS429" s="11"/>
      <c r="AFT429" s="11"/>
      <c r="AFU429" s="11"/>
      <c r="AFV429" s="11"/>
      <c r="AFW429" s="11"/>
      <c r="AFX429" s="11"/>
      <c r="AFY429" s="11"/>
      <c r="AFZ429" s="11"/>
      <c r="AGA429" s="11"/>
      <c r="AGB429" s="11"/>
      <c r="AGC429" s="11"/>
      <c r="AGD429" s="11"/>
      <c r="AGE429" s="11"/>
      <c r="AGF429" s="11"/>
      <c r="AGG429" s="11"/>
      <c r="AGH429" s="11"/>
      <c r="AGI429" s="11"/>
      <c r="AGJ429" s="11"/>
      <c r="AGK429" s="11"/>
      <c r="AGL429" s="11"/>
      <c r="AGM429" s="11"/>
      <c r="AGN429" s="11"/>
      <c r="AGO429" s="11"/>
      <c r="AGP429" s="11"/>
      <c r="AGQ429" s="11"/>
      <c r="AGR429" s="11"/>
      <c r="AGS429" s="11"/>
      <c r="AGT429" s="11"/>
      <c r="AGU429" s="11"/>
      <c r="AGV429" s="11"/>
      <c r="AGW429" s="11"/>
      <c r="AGX429" s="11"/>
      <c r="AGY429" s="11"/>
      <c r="AGZ429" s="11"/>
      <c r="AHA429" s="11"/>
      <c r="AHB429" s="11"/>
      <c r="AHC429" s="11"/>
      <c r="AHD429" s="11"/>
      <c r="AHE429" s="11"/>
      <c r="AHF429" s="11"/>
      <c r="AHG429" s="11"/>
      <c r="AHH429" s="11"/>
      <c r="AHI429" s="11"/>
      <c r="AHJ429" s="11"/>
      <c r="AHK429" s="11"/>
      <c r="AHL429" s="11"/>
      <c r="AHM429" s="11"/>
      <c r="AHN429" s="11"/>
      <c r="AHO429" s="11"/>
      <c r="AHP429" s="11"/>
      <c r="AHQ429" s="11"/>
      <c r="AHR429" s="11"/>
      <c r="AHS429" s="11"/>
      <c r="AHT429" s="11"/>
      <c r="AHU429" s="11"/>
      <c r="AHV429" s="11"/>
      <c r="AHW429" s="11"/>
      <c r="AHX429" s="11"/>
      <c r="AHY429" s="11"/>
      <c r="AHZ429" s="11"/>
      <c r="AIA429" s="11"/>
      <c r="AIB429" s="11"/>
      <c r="AIC429" s="11"/>
      <c r="AID429" s="11"/>
      <c r="AIE429" s="11"/>
      <c r="AIF429" s="11"/>
      <c r="AIG429" s="11"/>
      <c r="AIH429" s="11"/>
      <c r="AII429" s="11"/>
      <c r="AIJ429" s="11"/>
      <c r="AIK429" s="11"/>
      <c r="AIL429" s="11"/>
      <c r="AIM429" s="11"/>
      <c r="AIN429" s="11"/>
      <c r="AIO429" s="11"/>
      <c r="AIP429" s="11"/>
      <c r="AIQ429" s="11"/>
      <c r="AIR429" s="11"/>
      <c r="AIS429" s="11"/>
      <c r="AIT429" s="11"/>
      <c r="AIU429" s="11"/>
      <c r="AIV429" s="11"/>
      <c r="AIW429" s="11"/>
      <c r="AIX429" s="11"/>
      <c r="AIY429" s="11"/>
      <c r="AIZ429" s="11"/>
      <c r="AJA429" s="11"/>
      <c r="AJB429" s="11"/>
      <c r="AJC429" s="11"/>
      <c r="AJD429" s="11"/>
      <c r="AJE429" s="11"/>
      <c r="AJF429" s="11"/>
      <c r="AJG429" s="11"/>
      <c r="AJH429" s="11"/>
      <c r="AJI429" s="11"/>
      <c r="AJJ429" s="11"/>
      <c r="AJK429" s="11"/>
      <c r="AJL429" s="11"/>
      <c r="AJM429" s="11"/>
      <c r="AJN429" s="11"/>
      <c r="AJO429" s="11"/>
      <c r="AJP429" s="11"/>
      <c r="AJQ429" s="11"/>
      <c r="AJR429" s="11"/>
      <c r="AJS429" s="11"/>
      <c r="AJT429" s="11"/>
      <c r="AJU429" s="11"/>
      <c r="AJV429" s="11"/>
      <c r="AJW429" s="11"/>
      <c r="AJX429" s="11"/>
      <c r="AJY429" s="11"/>
      <c r="AJZ429" s="11"/>
      <c r="AKA429" s="11"/>
      <c r="AKB429" s="11"/>
      <c r="AKC429" s="11"/>
      <c r="AKD429" s="11"/>
      <c r="AKE429" s="11"/>
      <c r="AKF429" s="11"/>
      <c r="AKG429" s="11"/>
      <c r="AKH429" s="11"/>
      <c r="AKI429" s="11"/>
      <c r="AKJ429" s="11"/>
      <c r="AKK429" s="11"/>
      <c r="AKL429" s="11"/>
      <c r="AKM429" s="11"/>
      <c r="AKN429" s="11"/>
      <c r="AKO429" s="11"/>
      <c r="AKP429" s="11"/>
      <c r="AKQ429" s="11"/>
      <c r="AKR429" s="11"/>
      <c r="AKS429" s="11"/>
      <c r="AKT429" s="11"/>
      <c r="AKU429" s="11"/>
      <c r="AKV429" s="11"/>
      <c r="AKW429" s="11"/>
      <c r="AKX429" s="11"/>
      <c r="AKY429" s="11"/>
      <c r="AKZ429" s="11"/>
      <c r="ALA429" s="11"/>
      <c r="ALB429" s="11"/>
      <c r="ALC429" s="11"/>
      <c r="ALD429" s="11"/>
      <c r="ALE429" s="11"/>
      <c r="ALF429" s="11"/>
      <c r="ALG429" s="11"/>
      <c r="ALH429" s="11"/>
      <c r="ALI429" s="11"/>
      <c r="ALJ429" s="11"/>
      <c r="ALK429" s="11"/>
      <c r="ALL429" s="11"/>
      <c r="ALM429" s="11"/>
      <c r="ALN429" s="11"/>
      <c r="ALO429" s="11"/>
      <c r="ALP429" s="11"/>
      <c r="ALQ429" s="11"/>
      <c r="ALR429" s="11"/>
      <c r="ALS429" s="11"/>
      <c r="ALT429" s="11"/>
      <c r="ALU429" s="11"/>
      <c r="ALV429" s="11"/>
      <c r="ALW429" s="11"/>
      <c r="ALX429" s="11"/>
      <c r="ALY429" s="11"/>
      <c r="ALZ429" s="11"/>
      <c r="AMA429" s="11"/>
    </row>
    <row r="430" spans="1:1015" ht="12.75" customHeight="1">
      <c r="A430" s="8" t="s">
        <v>229</v>
      </c>
      <c r="B430" s="8" t="s">
        <v>482</v>
      </c>
      <c r="C430" s="9" t="s">
        <v>283</v>
      </c>
      <c r="D430" s="8"/>
      <c r="E430" s="9" t="s">
        <v>16</v>
      </c>
      <c r="F430" s="8" t="s">
        <v>99</v>
      </c>
      <c r="G430" s="8" t="s">
        <v>493</v>
      </c>
      <c r="H430" s="10">
        <v>15771.42</v>
      </c>
      <c r="I430" s="10">
        <v>22467.62</v>
      </c>
      <c r="J430" s="10">
        <v>10000</v>
      </c>
      <c r="K430" s="10">
        <v>0</v>
      </c>
      <c r="L430" s="7">
        <f>21403-L420-L429-L423</f>
        <v>17766</v>
      </c>
      <c r="M430" s="10">
        <v>21403</v>
      </c>
      <c r="N430" s="10">
        <f>M430</f>
        <v>21403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  <c r="AKS430" s="11"/>
      <c r="AKT430" s="11"/>
      <c r="AKU430" s="11"/>
      <c r="AKV430" s="11"/>
      <c r="AKW430" s="11"/>
      <c r="AKX430" s="11"/>
      <c r="AKY430" s="11"/>
      <c r="AKZ430" s="11"/>
      <c r="ALA430" s="11"/>
      <c r="ALB430" s="11"/>
      <c r="ALC430" s="11"/>
      <c r="ALD430" s="11"/>
      <c r="ALE430" s="11"/>
      <c r="ALF430" s="11"/>
      <c r="ALG430" s="11"/>
      <c r="ALH430" s="11"/>
      <c r="ALI430" s="11"/>
      <c r="ALJ430" s="11"/>
      <c r="ALK430" s="11"/>
      <c r="ALL430" s="11"/>
      <c r="ALM430" s="11"/>
      <c r="ALN430" s="11"/>
      <c r="ALO430" s="11"/>
      <c r="ALP430" s="11"/>
      <c r="ALQ430" s="11"/>
      <c r="ALR430" s="11"/>
      <c r="ALS430" s="11"/>
      <c r="ALT430" s="11"/>
      <c r="ALU430" s="11"/>
      <c r="ALV430" s="11"/>
      <c r="ALW430" s="11"/>
      <c r="ALX430" s="11"/>
      <c r="ALY430" s="11"/>
      <c r="ALZ430" s="11"/>
      <c r="AMA430" s="11"/>
    </row>
    <row r="431" spans="1:1015" ht="12.75" customHeight="1">
      <c r="A431" s="8" t="s">
        <v>229</v>
      </c>
      <c r="B431" s="8" t="s">
        <v>482</v>
      </c>
      <c r="C431" s="9" t="s">
        <v>448</v>
      </c>
      <c r="D431" s="8"/>
      <c r="E431" s="9" t="s">
        <v>16</v>
      </c>
      <c r="F431" s="8" t="s">
        <v>99</v>
      </c>
      <c r="G431" s="8" t="s">
        <v>449</v>
      </c>
      <c r="H431" s="10">
        <v>0</v>
      </c>
      <c r="I431" s="10">
        <v>0</v>
      </c>
      <c r="J431" s="10">
        <v>6000</v>
      </c>
      <c r="K431" s="10">
        <v>8407.08</v>
      </c>
      <c r="L431" s="7">
        <v>0</v>
      </c>
      <c r="M431" s="10">
        <f>L431</f>
        <v>0</v>
      </c>
      <c r="N431" s="10">
        <f>M431</f>
        <v>0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  <c r="AKS431" s="11"/>
      <c r="AKT431" s="11"/>
      <c r="AKU431" s="11"/>
      <c r="AKV431" s="11"/>
      <c r="AKW431" s="11"/>
      <c r="AKX431" s="11"/>
      <c r="AKY431" s="11"/>
      <c r="AKZ431" s="11"/>
      <c r="ALA431" s="11"/>
      <c r="ALB431" s="11"/>
      <c r="ALC431" s="11"/>
      <c r="ALD431" s="11"/>
      <c r="ALE431" s="11"/>
      <c r="ALF431" s="11"/>
      <c r="ALG431" s="11"/>
      <c r="ALH431" s="11"/>
      <c r="ALI431" s="11"/>
      <c r="ALJ431" s="11"/>
      <c r="ALK431" s="11"/>
      <c r="ALL431" s="11"/>
      <c r="ALM431" s="11"/>
      <c r="ALN431" s="11"/>
      <c r="ALO431" s="11"/>
      <c r="ALP431" s="11"/>
      <c r="ALQ431" s="11"/>
      <c r="ALR431" s="11"/>
      <c r="ALS431" s="11"/>
      <c r="ALT431" s="11"/>
      <c r="ALU431" s="11"/>
      <c r="ALV431" s="11"/>
      <c r="ALW431" s="11"/>
      <c r="ALX431" s="11"/>
      <c r="ALY431" s="11"/>
      <c r="ALZ431" s="11"/>
      <c r="AMA431" s="11"/>
    </row>
    <row r="432" spans="1:1015" ht="12.75" customHeight="1">
      <c r="A432" s="8" t="s">
        <v>229</v>
      </c>
      <c r="B432" s="8" t="s">
        <v>482</v>
      </c>
      <c r="C432" s="9" t="s">
        <v>494</v>
      </c>
      <c r="D432" s="8"/>
      <c r="E432" s="9" t="s">
        <v>16</v>
      </c>
      <c r="F432" s="8" t="s">
        <v>99</v>
      </c>
      <c r="G432" s="8" t="s">
        <v>312</v>
      </c>
      <c r="H432" s="10">
        <v>0</v>
      </c>
      <c r="I432" s="10">
        <v>0</v>
      </c>
      <c r="J432" s="10">
        <v>4500</v>
      </c>
      <c r="K432" s="10">
        <v>0</v>
      </c>
      <c r="L432" s="7">
        <v>0</v>
      </c>
      <c r="M432" s="10">
        <f>L432</f>
        <v>0</v>
      </c>
      <c r="N432" s="10">
        <f>M432</f>
        <v>0</v>
      </c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  <c r="AKS432" s="11"/>
      <c r="AKT432" s="11"/>
      <c r="AKU432" s="11"/>
      <c r="AKV432" s="11"/>
      <c r="AKW432" s="11"/>
      <c r="AKX432" s="11"/>
      <c r="AKY432" s="11"/>
      <c r="AKZ432" s="11"/>
      <c r="ALA432" s="11"/>
      <c r="ALB432" s="11"/>
      <c r="ALC432" s="11"/>
      <c r="ALD432" s="11"/>
      <c r="ALE432" s="11"/>
      <c r="ALF432" s="11"/>
      <c r="ALG432" s="11"/>
      <c r="ALH432" s="11"/>
      <c r="ALI432" s="11"/>
      <c r="ALJ432" s="11"/>
      <c r="ALK432" s="11"/>
      <c r="ALL432" s="11"/>
      <c r="ALM432" s="11"/>
      <c r="ALN432" s="11"/>
      <c r="ALO432" s="11"/>
      <c r="ALP432" s="11"/>
      <c r="ALQ432" s="11"/>
      <c r="ALR432" s="11"/>
      <c r="ALS432" s="11"/>
      <c r="ALT432" s="11"/>
      <c r="ALU432" s="11"/>
      <c r="ALV432" s="11"/>
      <c r="ALW432" s="11"/>
      <c r="ALX432" s="11"/>
      <c r="ALY432" s="11"/>
      <c r="ALZ432" s="11"/>
      <c r="AMA432" s="11"/>
    </row>
    <row r="433" spans="1:1015" ht="12.75" customHeight="1">
      <c r="A433" s="12" t="s">
        <v>495</v>
      </c>
      <c r="B433" s="12"/>
      <c r="C433" s="12"/>
      <c r="D433" s="12"/>
      <c r="E433" s="13" t="s">
        <v>31</v>
      </c>
      <c r="F433" s="13"/>
      <c r="G433" s="12" t="s">
        <v>496</v>
      </c>
      <c r="H433" s="14">
        <f t="shared" ref="H433:N433" si="64">H415+SUM(H416:H432)</f>
        <v>400009.89</v>
      </c>
      <c r="I433" s="14">
        <f t="shared" si="64"/>
        <v>447784.48000000004</v>
      </c>
      <c r="J433" s="14">
        <f t="shared" si="64"/>
        <v>452673</v>
      </c>
      <c r="K433" s="14">
        <f t="shared" si="64"/>
        <v>485217.18</v>
      </c>
      <c r="L433" s="3">
        <f t="shared" si="64"/>
        <v>479841</v>
      </c>
      <c r="M433" s="14">
        <f t="shared" si="64"/>
        <v>480341</v>
      </c>
      <c r="N433" s="14">
        <f t="shared" si="64"/>
        <v>480341</v>
      </c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  <c r="JO433" s="15"/>
      <c r="JP433" s="15"/>
      <c r="JQ433" s="15"/>
      <c r="JR433" s="15"/>
      <c r="JS433" s="15"/>
      <c r="JT433" s="15"/>
      <c r="JU433" s="15"/>
      <c r="JV433" s="15"/>
      <c r="JW433" s="15"/>
      <c r="JX433" s="15"/>
      <c r="JY433" s="15"/>
      <c r="JZ433" s="15"/>
      <c r="KA433" s="15"/>
      <c r="KB433" s="15"/>
      <c r="KC433" s="15"/>
      <c r="KD433" s="15"/>
      <c r="KE433" s="15"/>
      <c r="KF433" s="15"/>
      <c r="KG433" s="15"/>
      <c r="KH433" s="15"/>
      <c r="KI433" s="15"/>
      <c r="KJ433" s="15"/>
      <c r="KK433" s="15"/>
      <c r="KL433" s="15"/>
      <c r="KM433" s="15"/>
      <c r="KN433" s="15"/>
      <c r="KO433" s="15"/>
      <c r="KP433" s="15"/>
      <c r="KQ433" s="15"/>
      <c r="KR433" s="15"/>
      <c r="KS433" s="15"/>
      <c r="KT433" s="15"/>
      <c r="KU433" s="15"/>
      <c r="KV433" s="15"/>
      <c r="KW433" s="15"/>
      <c r="KX433" s="15"/>
      <c r="KY433" s="15"/>
      <c r="KZ433" s="15"/>
      <c r="LA433" s="15"/>
      <c r="LB433" s="15"/>
      <c r="LC433" s="15"/>
      <c r="LD433" s="15"/>
      <c r="LE433" s="15"/>
      <c r="LF433" s="15"/>
      <c r="LG433" s="15"/>
      <c r="LH433" s="15"/>
      <c r="LI433" s="15"/>
      <c r="LJ433" s="15"/>
      <c r="LK433" s="15"/>
      <c r="LL433" s="15"/>
      <c r="LM433" s="15"/>
      <c r="LN433" s="15"/>
      <c r="LO433" s="15"/>
      <c r="LP433" s="15"/>
      <c r="LQ433" s="15"/>
      <c r="LR433" s="15"/>
      <c r="LS433" s="15"/>
      <c r="LT433" s="15"/>
      <c r="LU433" s="15"/>
      <c r="LV433" s="15"/>
      <c r="LW433" s="15"/>
      <c r="LX433" s="15"/>
      <c r="LY433" s="15"/>
      <c r="LZ433" s="15"/>
      <c r="MA433" s="15"/>
      <c r="MB433" s="15"/>
      <c r="MC433" s="15"/>
      <c r="MD433" s="15"/>
      <c r="ME433" s="15"/>
      <c r="MF433" s="15"/>
      <c r="MG433" s="15"/>
      <c r="MH433" s="15"/>
      <c r="MI433" s="15"/>
      <c r="MJ433" s="15"/>
      <c r="MK433" s="15"/>
      <c r="ML433" s="15"/>
      <c r="MM433" s="15"/>
      <c r="MN433" s="15"/>
      <c r="MO433" s="15"/>
      <c r="MP433" s="15"/>
      <c r="MQ433" s="15"/>
      <c r="MR433" s="15"/>
      <c r="MS433" s="15"/>
      <c r="MT433" s="15"/>
      <c r="MU433" s="15"/>
      <c r="MV433" s="15"/>
      <c r="MW433" s="15"/>
      <c r="MX433" s="15"/>
      <c r="MY433" s="15"/>
      <c r="MZ433" s="15"/>
      <c r="NA433" s="15"/>
      <c r="NB433" s="15"/>
      <c r="NC433" s="15"/>
      <c r="ND433" s="15"/>
      <c r="NE433" s="15"/>
      <c r="NF433" s="15"/>
      <c r="NG433" s="15"/>
      <c r="NH433" s="15"/>
      <c r="NI433" s="15"/>
      <c r="NJ433" s="15"/>
      <c r="NK433" s="15"/>
      <c r="NL433" s="15"/>
      <c r="NM433" s="15"/>
      <c r="NN433" s="15"/>
      <c r="NO433" s="15"/>
      <c r="NP433" s="15"/>
      <c r="NQ433" s="15"/>
      <c r="NR433" s="15"/>
      <c r="NS433" s="15"/>
      <c r="NT433" s="15"/>
      <c r="NU433" s="15"/>
      <c r="NV433" s="15"/>
      <c r="NW433" s="15"/>
      <c r="NX433" s="15"/>
      <c r="NY433" s="15"/>
      <c r="NZ433" s="15"/>
      <c r="OA433" s="15"/>
      <c r="OB433" s="15"/>
      <c r="OC433" s="15"/>
      <c r="OD433" s="15"/>
      <c r="OE433" s="15"/>
      <c r="OF433" s="15"/>
      <c r="OG433" s="15"/>
      <c r="OH433" s="15"/>
      <c r="OI433" s="15"/>
      <c r="OJ433" s="15"/>
      <c r="OK433" s="15"/>
      <c r="OL433" s="15"/>
      <c r="OM433" s="15"/>
      <c r="ON433" s="15"/>
      <c r="OO433" s="15"/>
      <c r="OP433" s="15"/>
      <c r="OQ433" s="15"/>
      <c r="OR433" s="15"/>
      <c r="OS433" s="15"/>
      <c r="OT433" s="15"/>
      <c r="OU433" s="15"/>
      <c r="OV433" s="15"/>
      <c r="OW433" s="15"/>
      <c r="OX433" s="15"/>
      <c r="OY433" s="15"/>
      <c r="OZ433" s="15"/>
      <c r="PA433" s="15"/>
      <c r="PB433" s="15"/>
      <c r="PC433" s="15"/>
      <c r="PD433" s="15"/>
      <c r="PE433" s="15"/>
      <c r="PF433" s="15"/>
      <c r="PG433" s="15"/>
      <c r="PH433" s="15"/>
      <c r="PI433" s="15"/>
      <c r="PJ433" s="15"/>
      <c r="PK433" s="15"/>
      <c r="PL433" s="15"/>
      <c r="PM433" s="15"/>
      <c r="PN433" s="15"/>
      <c r="PO433" s="15"/>
      <c r="PP433" s="15"/>
      <c r="PQ433" s="15"/>
      <c r="PR433" s="15"/>
      <c r="PS433" s="15"/>
      <c r="PT433" s="15"/>
      <c r="PU433" s="15"/>
      <c r="PV433" s="15"/>
      <c r="PW433" s="15"/>
      <c r="PX433" s="15"/>
      <c r="PY433" s="15"/>
      <c r="PZ433" s="15"/>
      <c r="QA433" s="15"/>
      <c r="QB433" s="15"/>
      <c r="QC433" s="15"/>
      <c r="QD433" s="15"/>
      <c r="QE433" s="15"/>
      <c r="QF433" s="15"/>
      <c r="QG433" s="15"/>
      <c r="QH433" s="15"/>
      <c r="QI433" s="15"/>
      <c r="QJ433" s="15"/>
      <c r="QK433" s="15"/>
      <c r="QL433" s="15"/>
      <c r="QM433" s="15"/>
      <c r="QN433" s="15"/>
      <c r="QO433" s="15"/>
      <c r="QP433" s="15"/>
      <c r="QQ433" s="15"/>
      <c r="QR433" s="15"/>
      <c r="QS433" s="15"/>
      <c r="QT433" s="15"/>
      <c r="QU433" s="15"/>
      <c r="QV433" s="15"/>
      <c r="QW433" s="15"/>
      <c r="QX433" s="15"/>
      <c r="QY433" s="15"/>
      <c r="QZ433" s="15"/>
      <c r="RA433" s="15"/>
      <c r="RB433" s="15"/>
      <c r="RC433" s="15"/>
      <c r="RD433" s="15"/>
      <c r="RE433" s="15"/>
      <c r="RF433" s="15"/>
      <c r="RG433" s="15"/>
      <c r="RH433" s="15"/>
      <c r="RI433" s="15"/>
      <c r="RJ433" s="15"/>
      <c r="RK433" s="15"/>
      <c r="RL433" s="15"/>
      <c r="RM433" s="15"/>
      <c r="RN433" s="15"/>
      <c r="RO433" s="15"/>
      <c r="RP433" s="15"/>
      <c r="RQ433" s="15"/>
      <c r="RR433" s="15"/>
      <c r="RS433" s="15"/>
      <c r="RT433" s="15"/>
      <c r="RU433" s="15"/>
      <c r="RV433" s="15"/>
      <c r="RW433" s="15"/>
      <c r="RX433" s="15"/>
      <c r="RY433" s="15"/>
      <c r="RZ433" s="15"/>
      <c r="SA433" s="15"/>
      <c r="SB433" s="15"/>
      <c r="SC433" s="15"/>
      <c r="SD433" s="15"/>
      <c r="SE433" s="15"/>
      <c r="SF433" s="15"/>
      <c r="SG433" s="15"/>
      <c r="SH433" s="15"/>
      <c r="SI433" s="15"/>
      <c r="SJ433" s="15"/>
      <c r="SK433" s="15"/>
      <c r="SL433" s="15"/>
      <c r="SM433" s="15"/>
      <c r="SN433" s="15"/>
      <c r="SO433" s="15"/>
      <c r="SP433" s="15"/>
      <c r="SQ433" s="15"/>
      <c r="SR433" s="15"/>
      <c r="SS433" s="15"/>
      <c r="ST433" s="15"/>
      <c r="SU433" s="15"/>
      <c r="SV433" s="15"/>
      <c r="SW433" s="15"/>
      <c r="SX433" s="15"/>
      <c r="SY433" s="15"/>
      <c r="SZ433" s="15"/>
      <c r="TA433" s="15"/>
      <c r="TB433" s="15"/>
      <c r="TC433" s="15"/>
      <c r="TD433" s="15"/>
      <c r="TE433" s="15"/>
      <c r="TF433" s="15"/>
      <c r="TG433" s="15"/>
      <c r="TH433" s="15"/>
      <c r="TI433" s="15"/>
      <c r="TJ433" s="15"/>
      <c r="TK433" s="15"/>
      <c r="TL433" s="15"/>
      <c r="TM433" s="15"/>
      <c r="TN433" s="15"/>
      <c r="TO433" s="15"/>
      <c r="TP433" s="15"/>
      <c r="TQ433" s="15"/>
      <c r="TR433" s="15"/>
      <c r="TS433" s="15"/>
      <c r="TT433" s="15"/>
      <c r="TU433" s="15"/>
      <c r="TV433" s="15"/>
      <c r="TW433" s="15"/>
      <c r="TX433" s="15"/>
      <c r="TY433" s="15"/>
      <c r="TZ433" s="15"/>
      <c r="UA433" s="15"/>
      <c r="UB433" s="15"/>
      <c r="UC433" s="15"/>
      <c r="UD433" s="15"/>
      <c r="UE433" s="15"/>
      <c r="UF433" s="15"/>
      <c r="UG433" s="15"/>
      <c r="UH433" s="15"/>
      <c r="UI433" s="15"/>
      <c r="UJ433" s="15"/>
      <c r="UK433" s="15"/>
      <c r="UL433" s="15"/>
      <c r="UM433" s="15"/>
      <c r="UN433" s="15"/>
      <c r="UO433" s="15"/>
      <c r="UP433" s="15"/>
      <c r="UQ433" s="15"/>
      <c r="UR433" s="15"/>
      <c r="US433" s="15"/>
      <c r="UT433" s="15"/>
      <c r="UU433" s="15"/>
      <c r="UV433" s="15"/>
      <c r="UW433" s="15"/>
      <c r="UX433" s="15"/>
      <c r="UY433" s="15"/>
      <c r="UZ433" s="15"/>
      <c r="VA433" s="15"/>
      <c r="VB433" s="15"/>
      <c r="VC433" s="15"/>
      <c r="VD433" s="15"/>
      <c r="VE433" s="15"/>
      <c r="VF433" s="15"/>
      <c r="VG433" s="15"/>
      <c r="VH433" s="15"/>
      <c r="VI433" s="15"/>
      <c r="VJ433" s="15"/>
      <c r="VK433" s="15"/>
      <c r="VL433" s="15"/>
      <c r="VM433" s="15"/>
      <c r="VN433" s="15"/>
      <c r="VO433" s="15"/>
      <c r="VP433" s="15"/>
      <c r="VQ433" s="15"/>
      <c r="VR433" s="15"/>
      <c r="VS433" s="15"/>
      <c r="VT433" s="15"/>
      <c r="VU433" s="15"/>
      <c r="VV433" s="15"/>
      <c r="VW433" s="15"/>
      <c r="VX433" s="15"/>
      <c r="VY433" s="15"/>
      <c r="VZ433" s="15"/>
      <c r="WA433" s="15"/>
      <c r="WB433" s="15"/>
      <c r="WC433" s="15"/>
      <c r="WD433" s="15"/>
      <c r="WE433" s="15"/>
      <c r="WF433" s="15"/>
      <c r="WG433" s="15"/>
      <c r="WH433" s="15"/>
      <c r="WI433" s="15"/>
      <c r="WJ433" s="15"/>
      <c r="WK433" s="15"/>
      <c r="WL433" s="15"/>
      <c r="WM433" s="15"/>
      <c r="WN433" s="15"/>
      <c r="WO433" s="15"/>
      <c r="WP433" s="15"/>
      <c r="WQ433" s="15"/>
      <c r="WR433" s="15"/>
      <c r="WS433" s="15"/>
      <c r="WT433" s="15"/>
      <c r="WU433" s="15"/>
      <c r="WV433" s="15"/>
      <c r="WW433" s="15"/>
      <c r="WX433" s="15"/>
      <c r="WY433" s="15"/>
      <c r="WZ433" s="15"/>
      <c r="XA433" s="15"/>
      <c r="XB433" s="15"/>
      <c r="XC433" s="15"/>
      <c r="XD433" s="15"/>
      <c r="XE433" s="15"/>
      <c r="XF433" s="15"/>
      <c r="XG433" s="15"/>
      <c r="XH433" s="15"/>
      <c r="XI433" s="15"/>
      <c r="XJ433" s="15"/>
      <c r="XK433" s="15"/>
      <c r="XL433" s="15"/>
      <c r="XM433" s="15"/>
      <c r="XN433" s="15"/>
      <c r="XO433" s="15"/>
      <c r="XP433" s="15"/>
      <c r="XQ433" s="15"/>
      <c r="XR433" s="15"/>
      <c r="XS433" s="15"/>
      <c r="XT433" s="15"/>
      <c r="XU433" s="15"/>
      <c r="XV433" s="15"/>
      <c r="XW433" s="15"/>
      <c r="XX433" s="15"/>
      <c r="XY433" s="15"/>
      <c r="XZ433" s="15"/>
      <c r="YA433" s="15"/>
      <c r="YB433" s="15"/>
      <c r="YC433" s="15"/>
      <c r="YD433" s="15"/>
      <c r="YE433" s="15"/>
      <c r="YF433" s="15"/>
      <c r="YG433" s="15"/>
      <c r="YH433" s="15"/>
      <c r="YI433" s="15"/>
      <c r="YJ433" s="15"/>
      <c r="YK433" s="15"/>
      <c r="YL433" s="15"/>
      <c r="YM433" s="15"/>
      <c r="YN433" s="15"/>
      <c r="YO433" s="15"/>
      <c r="YP433" s="15"/>
      <c r="YQ433" s="15"/>
      <c r="YR433" s="15"/>
      <c r="YS433" s="15"/>
      <c r="YT433" s="15"/>
      <c r="YU433" s="15"/>
      <c r="YV433" s="15"/>
      <c r="YW433" s="15"/>
      <c r="YX433" s="15"/>
      <c r="YY433" s="15"/>
      <c r="YZ433" s="15"/>
      <c r="ZA433" s="15"/>
      <c r="ZB433" s="15"/>
      <c r="ZC433" s="15"/>
      <c r="ZD433" s="15"/>
      <c r="ZE433" s="15"/>
      <c r="ZF433" s="15"/>
      <c r="ZG433" s="15"/>
      <c r="ZH433" s="15"/>
      <c r="ZI433" s="15"/>
      <c r="ZJ433" s="15"/>
      <c r="ZK433" s="15"/>
      <c r="ZL433" s="15"/>
      <c r="ZM433" s="15"/>
      <c r="ZN433" s="15"/>
      <c r="ZO433" s="15"/>
      <c r="ZP433" s="15"/>
      <c r="ZQ433" s="15"/>
      <c r="ZR433" s="15"/>
      <c r="ZS433" s="15"/>
      <c r="ZT433" s="15"/>
      <c r="ZU433" s="15"/>
      <c r="ZV433" s="15"/>
      <c r="ZW433" s="15"/>
      <c r="ZX433" s="15"/>
      <c r="ZY433" s="15"/>
      <c r="ZZ433" s="15"/>
      <c r="AAA433" s="15"/>
      <c r="AAB433" s="15"/>
      <c r="AAC433" s="15"/>
      <c r="AAD433" s="15"/>
      <c r="AAE433" s="15"/>
      <c r="AAF433" s="15"/>
      <c r="AAG433" s="15"/>
      <c r="AAH433" s="15"/>
      <c r="AAI433" s="15"/>
      <c r="AAJ433" s="15"/>
      <c r="AAK433" s="15"/>
      <c r="AAL433" s="15"/>
      <c r="AAM433" s="15"/>
      <c r="AAN433" s="15"/>
      <c r="AAO433" s="15"/>
      <c r="AAP433" s="15"/>
      <c r="AAQ433" s="15"/>
      <c r="AAR433" s="15"/>
      <c r="AAS433" s="15"/>
      <c r="AAT433" s="15"/>
      <c r="AAU433" s="15"/>
      <c r="AAV433" s="15"/>
      <c r="AAW433" s="15"/>
      <c r="AAX433" s="15"/>
      <c r="AAY433" s="15"/>
      <c r="AAZ433" s="15"/>
      <c r="ABA433" s="15"/>
      <c r="ABB433" s="15"/>
      <c r="ABC433" s="15"/>
      <c r="ABD433" s="15"/>
      <c r="ABE433" s="15"/>
      <c r="ABF433" s="15"/>
      <c r="ABG433" s="15"/>
      <c r="ABH433" s="15"/>
      <c r="ABI433" s="15"/>
      <c r="ABJ433" s="15"/>
      <c r="ABK433" s="15"/>
      <c r="ABL433" s="15"/>
      <c r="ABM433" s="15"/>
      <c r="ABN433" s="15"/>
      <c r="ABO433" s="15"/>
      <c r="ABP433" s="15"/>
      <c r="ABQ433" s="15"/>
      <c r="ABR433" s="15"/>
      <c r="ABS433" s="15"/>
      <c r="ABT433" s="15"/>
      <c r="ABU433" s="15"/>
      <c r="ABV433" s="15"/>
      <c r="ABW433" s="15"/>
      <c r="ABX433" s="15"/>
      <c r="ABY433" s="15"/>
      <c r="ABZ433" s="15"/>
      <c r="ACA433" s="15"/>
      <c r="ACB433" s="15"/>
      <c r="ACC433" s="15"/>
      <c r="ACD433" s="15"/>
      <c r="ACE433" s="15"/>
      <c r="ACF433" s="15"/>
      <c r="ACG433" s="15"/>
      <c r="ACH433" s="15"/>
      <c r="ACI433" s="15"/>
      <c r="ACJ433" s="15"/>
      <c r="ACK433" s="15"/>
      <c r="ACL433" s="15"/>
      <c r="ACM433" s="15"/>
      <c r="ACN433" s="15"/>
      <c r="ACO433" s="15"/>
      <c r="ACP433" s="15"/>
      <c r="ACQ433" s="15"/>
      <c r="ACR433" s="15"/>
      <c r="ACS433" s="15"/>
      <c r="ACT433" s="15"/>
      <c r="ACU433" s="15"/>
      <c r="ACV433" s="15"/>
      <c r="ACW433" s="15"/>
      <c r="ACX433" s="15"/>
      <c r="ACY433" s="15"/>
      <c r="ACZ433" s="15"/>
      <c r="ADA433" s="15"/>
      <c r="ADB433" s="15"/>
      <c r="ADC433" s="15"/>
      <c r="ADD433" s="15"/>
      <c r="ADE433" s="15"/>
      <c r="ADF433" s="15"/>
      <c r="ADG433" s="15"/>
      <c r="ADH433" s="15"/>
      <c r="ADI433" s="15"/>
      <c r="ADJ433" s="15"/>
      <c r="ADK433" s="15"/>
      <c r="ADL433" s="15"/>
      <c r="ADM433" s="15"/>
      <c r="ADN433" s="15"/>
      <c r="ADO433" s="15"/>
      <c r="ADP433" s="15"/>
      <c r="ADQ433" s="15"/>
      <c r="ADR433" s="15"/>
      <c r="ADS433" s="15"/>
      <c r="ADT433" s="15"/>
      <c r="ADU433" s="15"/>
      <c r="ADV433" s="15"/>
      <c r="ADW433" s="15"/>
      <c r="ADX433" s="15"/>
      <c r="ADY433" s="15"/>
      <c r="ADZ433" s="15"/>
      <c r="AEA433" s="15"/>
      <c r="AEB433" s="15"/>
      <c r="AEC433" s="15"/>
      <c r="AED433" s="15"/>
      <c r="AEE433" s="15"/>
      <c r="AEF433" s="15"/>
      <c r="AEG433" s="15"/>
      <c r="AEH433" s="15"/>
      <c r="AEI433" s="15"/>
      <c r="AEJ433" s="15"/>
      <c r="AEK433" s="15"/>
      <c r="AEL433" s="15"/>
      <c r="AEM433" s="15"/>
      <c r="AEN433" s="15"/>
      <c r="AEO433" s="15"/>
      <c r="AEP433" s="15"/>
      <c r="AEQ433" s="15"/>
      <c r="AER433" s="15"/>
      <c r="AES433" s="15"/>
      <c r="AET433" s="15"/>
      <c r="AEU433" s="15"/>
      <c r="AEV433" s="15"/>
      <c r="AEW433" s="15"/>
      <c r="AEX433" s="15"/>
      <c r="AEY433" s="15"/>
      <c r="AEZ433" s="15"/>
      <c r="AFA433" s="15"/>
      <c r="AFB433" s="15"/>
      <c r="AFC433" s="15"/>
      <c r="AFD433" s="15"/>
      <c r="AFE433" s="15"/>
      <c r="AFF433" s="15"/>
      <c r="AFG433" s="15"/>
      <c r="AFH433" s="15"/>
      <c r="AFI433" s="15"/>
      <c r="AFJ433" s="15"/>
      <c r="AFK433" s="15"/>
      <c r="AFL433" s="15"/>
      <c r="AFM433" s="15"/>
      <c r="AFN433" s="15"/>
      <c r="AFO433" s="15"/>
      <c r="AFP433" s="15"/>
      <c r="AFQ433" s="15"/>
      <c r="AFR433" s="15"/>
      <c r="AFS433" s="15"/>
      <c r="AFT433" s="15"/>
      <c r="AFU433" s="15"/>
      <c r="AFV433" s="15"/>
      <c r="AFW433" s="15"/>
      <c r="AFX433" s="15"/>
      <c r="AFY433" s="15"/>
      <c r="AFZ433" s="15"/>
      <c r="AGA433" s="15"/>
      <c r="AGB433" s="15"/>
      <c r="AGC433" s="15"/>
      <c r="AGD433" s="15"/>
      <c r="AGE433" s="15"/>
      <c r="AGF433" s="15"/>
      <c r="AGG433" s="15"/>
      <c r="AGH433" s="15"/>
      <c r="AGI433" s="15"/>
      <c r="AGJ433" s="15"/>
      <c r="AGK433" s="15"/>
      <c r="AGL433" s="15"/>
      <c r="AGM433" s="15"/>
      <c r="AGN433" s="15"/>
      <c r="AGO433" s="15"/>
      <c r="AGP433" s="15"/>
      <c r="AGQ433" s="15"/>
      <c r="AGR433" s="15"/>
      <c r="AGS433" s="15"/>
      <c r="AGT433" s="15"/>
      <c r="AGU433" s="15"/>
      <c r="AGV433" s="15"/>
      <c r="AGW433" s="15"/>
      <c r="AGX433" s="15"/>
      <c r="AGY433" s="15"/>
      <c r="AGZ433" s="15"/>
      <c r="AHA433" s="15"/>
      <c r="AHB433" s="15"/>
      <c r="AHC433" s="15"/>
      <c r="AHD433" s="15"/>
      <c r="AHE433" s="15"/>
      <c r="AHF433" s="15"/>
      <c r="AHG433" s="15"/>
      <c r="AHH433" s="15"/>
      <c r="AHI433" s="15"/>
      <c r="AHJ433" s="15"/>
      <c r="AHK433" s="15"/>
      <c r="AHL433" s="15"/>
      <c r="AHM433" s="15"/>
      <c r="AHN433" s="15"/>
      <c r="AHO433" s="15"/>
      <c r="AHP433" s="15"/>
      <c r="AHQ433" s="15"/>
      <c r="AHR433" s="15"/>
      <c r="AHS433" s="15"/>
      <c r="AHT433" s="15"/>
      <c r="AHU433" s="15"/>
      <c r="AHV433" s="15"/>
      <c r="AHW433" s="15"/>
      <c r="AHX433" s="15"/>
      <c r="AHY433" s="15"/>
      <c r="AHZ433" s="15"/>
      <c r="AIA433" s="15"/>
      <c r="AIB433" s="15"/>
      <c r="AIC433" s="15"/>
      <c r="AID433" s="15"/>
      <c r="AIE433" s="15"/>
      <c r="AIF433" s="15"/>
      <c r="AIG433" s="15"/>
      <c r="AIH433" s="15"/>
      <c r="AII433" s="15"/>
      <c r="AIJ433" s="15"/>
      <c r="AIK433" s="15"/>
      <c r="AIL433" s="15"/>
      <c r="AIM433" s="15"/>
      <c r="AIN433" s="15"/>
      <c r="AIO433" s="15"/>
      <c r="AIP433" s="15"/>
      <c r="AIQ433" s="15"/>
      <c r="AIR433" s="15"/>
      <c r="AIS433" s="15"/>
      <c r="AIT433" s="15"/>
      <c r="AIU433" s="15"/>
      <c r="AIV433" s="15"/>
      <c r="AIW433" s="15"/>
      <c r="AIX433" s="15"/>
      <c r="AIY433" s="15"/>
      <c r="AIZ433" s="15"/>
      <c r="AJA433" s="15"/>
      <c r="AJB433" s="15"/>
      <c r="AJC433" s="15"/>
      <c r="AJD433" s="15"/>
      <c r="AJE433" s="15"/>
      <c r="AJF433" s="15"/>
      <c r="AJG433" s="15"/>
      <c r="AJH433" s="15"/>
      <c r="AJI433" s="15"/>
      <c r="AJJ433" s="15"/>
      <c r="AJK433" s="15"/>
      <c r="AJL433" s="15"/>
      <c r="AJM433" s="15"/>
      <c r="AJN433" s="15"/>
      <c r="AJO433" s="15"/>
      <c r="AJP433" s="15"/>
      <c r="AJQ433" s="15"/>
      <c r="AJR433" s="15"/>
      <c r="AJS433" s="15"/>
      <c r="AJT433" s="15"/>
      <c r="AJU433" s="15"/>
      <c r="AJV433" s="15"/>
      <c r="AJW433" s="15"/>
      <c r="AJX433" s="15"/>
      <c r="AJY433" s="15"/>
      <c r="AJZ433" s="15"/>
      <c r="AKA433" s="15"/>
      <c r="AKB433" s="15"/>
      <c r="AKC433" s="15"/>
      <c r="AKD433" s="15"/>
      <c r="AKE433" s="15"/>
      <c r="AKF433" s="15"/>
      <c r="AKG433" s="15"/>
      <c r="AKH433" s="15"/>
      <c r="AKI433" s="15"/>
      <c r="AKJ433" s="15"/>
      <c r="AKK433" s="15"/>
      <c r="AKL433" s="15"/>
      <c r="AKM433" s="15"/>
      <c r="AKN433" s="15"/>
      <c r="AKO433" s="15"/>
      <c r="AKP433" s="15"/>
      <c r="AKQ433" s="15"/>
      <c r="AKR433" s="15"/>
      <c r="AKS433" s="15"/>
      <c r="AKT433" s="15"/>
      <c r="AKU433" s="15"/>
      <c r="AKV433" s="15"/>
      <c r="AKW433" s="15"/>
      <c r="AKX433" s="15"/>
      <c r="AKY433" s="15"/>
      <c r="AKZ433" s="15"/>
      <c r="ALA433" s="15"/>
      <c r="ALB433" s="15"/>
      <c r="ALC433" s="15"/>
      <c r="ALD433" s="15"/>
      <c r="ALE433" s="15"/>
      <c r="ALF433" s="15"/>
      <c r="ALG433" s="15"/>
      <c r="ALH433" s="15"/>
      <c r="ALI433" s="15"/>
      <c r="ALJ433" s="15"/>
      <c r="ALK433" s="15"/>
      <c r="ALL433" s="15"/>
      <c r="ALM433" s="15"/>
      <c r="ALN433" s="15"/>
      <c r="ALO433" s="15"/>
      <c r="ALP433" s="15"/>
      <c r="ALQ433" s="15"/>
      <c r="ALR433" s="15"/>
      <c r="ALS433" s="15"/>
      <c r="ALT433" s="15"/>
      <c r="ALU433" s="15"/>
      <c r="ALV433" s="15"/>
      <c r="ALW433" s="15"/>
      <c r="ALX433" s="11"/>
      <c r="ALY433" s="11"/>
      <c r="ALZ433" s="11"/>
      <c r="AMA433" s="11"/>
    </row>
    <row r="434" spans="1:1015" s="50" customFormat="1" ht="12.75" customHeight="1">
      <c r="A434" s="32" t="s">
        <v>497</v>
      </c>
      <c r="B434" s="32" t="s">
        <v>498</v>
      </c>
      <c r="C434" s="49" t="s">
        <v>167</v>
      </c>
      <c r="D434" s="29"/>
      <c r="E434" s="35" t="s">
        <v>16</v>
      </c>
      <c r="F434" s="29" t="s">
        <v>17</v>
      </c>
      <c r="G434" s="29" t="s">
        <v>168</v>
      </c>
      <c r="H434" s="30">
        <v>18259.46</v>
      </c>
      <c r="I434" s="30">
        <v>16652.37</v>
      </c>
      <c r="J434" s="30">
        <v>23768</v>
      </c>
      <c r="K434" s="30">
        <v>23261</v>
      </c>
      <c r="L434" s="31">
        <v>17309</v>
      </c>
      <c r="M434" s="34">
        <v>18174</v>
      </c>
      <c r="N434" s="34">
        <v>19083</v>
      </c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  <c r="QN434" s="36"/>
      <c r="QO434" s="36"/>
      <c r="QP434" s="36"/>
      <c r="QQ434" s="36"/>
      <c r="QR434" s="36"/>
      <c r="QS434" s="36"/>
      <c r="QT434" s="36"/>
      <c r="QU434" s="36"/>
      <c r="QV434" s="36"/>
      <c r="QW434" s="36"/>
      <c r="QX434" s="36"/>
      <c r="QY434" s="36"/>
      <c r="QZ434" s="36"/>
      <c r="RA434" s="36"/>
      <c r="RB434" s="36"/>
      <c r="RC434" s="36"/>
      <c r="RD434" s="36"/>
      <c r="RE434" s="36"/>
      <c r="RF434" s="36"/>
      <c r="RG434" s="36"/>
      <c r="RH434" s="36"/>
      <c r="RI434" s="36"/>
      <c r="RJ434" s="36"/>
      <c r="RK434" s="36"/>
      <c r="RL434" s="36"/>
      <c r="RM434" s="36"/>
      <c r="RN434" s="36"/>
      <c r="RO434" s="36"/>
      <c r="RP434" s="36"/>
      <c r="RQ434" s="36"/>
      <c r="RR434" s="36"/>
      <c r="RS434" s="36"/>
      <c r="RT434" s="36"/>
      <c r="RU434" s="36"/>
      <c r="RV434" s="36"/>
      <c r="RW434" s="36"/>
      <c r="RX434" s="36"/>
      <c r="RY434" s="36"/>
      <c r="RZ434" s="36"/>
      <c r="SA434" s="36"/>
      <c r="SB434" s="36"/>
      <c r="SC434" s="36"/>
      <c r="SD434" s="36"/>
      <c r="SE434" s="36"/>
      <c r="SF434" s="36"/>
      <c r="SG434" s="36"/>
      <c r="SH434" s="36"/>
      <c r="SI434" s="36"/>
      <c r="SJ434" s="36"/>
      <c r="SK434" s="36"/>
      <c r="SL434" s="36"/>
      <c r="SM434" s="36"/>
      <c r="SN434" s="36"/>
      <c r="SO434" s="36"/>
      <c r="SP434" s="36"/>
      <c r="SQ434" s="36"/>
      <c r="SR434" s="36"/>
      <c r="SS434" s="36"/>
      <c r="ST434" s="36"/>
      <c r="SU434" s="36"/>
      <c r="SV434" s="36"/>
      <c r="SW434" s="36"/>
      <c r="SX434" s="36"/>
      <c r="SY434" s="36"/>
      <c r="SZ434" s="36"/>
      <c r="TA434" s="36"/>
      <c r="TB434" s="36"/>
      <c r="TC434" s="36"/>
      <c r="TD434" s="36"/>
      <c r="TE434" s="36"/>
      <c r="TF434" s="36"/>
      <c r="TG434" s="36"/>
      <c r="TH434" s="36"/>
      <c r="TI434" s="36"/>
      <c r="TJ434" s="36"/>
      <c r="TK434" s="36"/>
      <c r="TL434" s="36"/>
      <c r="TM434" s="36"/>
      <c r="TN434" s="36"/>
      <c r="TO434" s="36"/>
      <c r="TP434" s="36"/>
      <c r="TQ434" s="36"/>
      <c r="TR434" s="36"/>
      <c r="TS434" s="36"/>
      <c r="TT434" s="36"/>
      <c r="TU434" s="36"/>
      <c r="TV434" s="36"/>
      <c r="TW434" s="36"/>
      <c r="TX434" s="36"/>
      <c r="TY434" s="36"/>
      <c r="TZ434" s="36"/>
      <c r="UA434" s="36"/>
      <c r="UB434" s="36"/>
      <c r="UC434" s="36"/>
      <c r="UD434" s="36"/>
      <c r="UE434" s="36"/>
      <c r="UF434" s="36"/>
      <c r="UG434" s="36"/>
      <c r="UH434" s="36"/>
      <c r="UI434" s="36"/>
      <c r="UJ434" s="36"/>
      <c r="UK434" s="36"/>
      <c r="UL434" s="36"/>
      <c r="UM434" s="36"/>
      <c r="UN434" s="36"/>
      <c r="UO434" s="36"/>
      <c r="UP434" s="36"/>
      <c r="UQ434" s="36"/>
      <c r="UR434" s="36"/>
      <c r="US434" s="36"/>
      <c r="UT434" s="36"/>
      <c r="UU434" s="36"/>
      <c r="UV434" s="36"/>
      <c r="UW434" s="36"/>
      <c r="UX434" s="36"/>
      <c r="UY434" s="36"/>
      <c r="UZ434" s="36"/>
      <c r="VA434" s="36"/>
      <c r="VB434" s="36"/>
      <c r="VC434" s="36"/>
      <c r="VD434" s="36"/>
      <c r="VE434" s="36"/>
      <c r="VF434" s="36"/>
      <c r="VG434" s="36"/>
      <c r="VH434" s="36"/>
      <c r="VI434" s="36"/>
      <c r="VJ434" s="36"/>
      <c r="VK434" s="36"/>
      <c r="VL434" s="36"/>
      <c r="VM434" s="36"/>
      <c r="VN434" s="36"/>
      <c r="VO434" s="36"/>
      <c r="VP434" s="36"/>
      <c r="VQ434" s="36"/>
      <c r="VR434" s="36"/>
      <c r="VS434" s="36"/>
      <c r="VT434" s="36"/>
      <c r="VU434" s="36"/>
      <c r="VV434" s="36"/>
      <c r="VW434" s="36"/>
      <c r="VX434" s="36"/>
      <c r="VY434" s="36"/>
      <c r="VZ434" s="36"/>
      <c r="WA434" s="36"/>
      <c r="WB434" s="36"/>
      <c r="WC434" s="36"/>
      <c r="WD434" s="36"/>
      <c r="WE434" s="36"/>
      <c r="WF434" s="36"/>
      <c r="WG434" s="36"/>
      <c r="WH434" s="36"/>
      <c r="WI434" s="36"/>
      <c r="WJ434" s="36"/>
      <c r="WK434" s="36"/>
      <c r="WL434" s="36"/>
      <c r="WM434" s="36"/>
      <c r="WN434" s="36"/>
      <c r="WO434" s="36"/>
      <c r="WP434" s="36"/>
      <c r="WQ434" s="36"/>
      <c r="WR434" s="36"/>
      <c r="WS434" s="36"/>
      <c r="WT434" s="36"/>
      <c r="WU434" s="36"/>
      <c r="WV434" s="36"/>
      <c r="WW434" s="36"/>
      <c r="WX434" s="36"/>
      <c r="WY434" s="36"/>
      <c r="WZ434" s="36"/>
      <c r="XA434" s="36"/>
      <c r="XB434" s="36"/>
      <c r="XC434" s="36"/>
      <c r="XD434" s="36"/>
      <c r="XE434" s="36"/>
      <c r="XF434" s="36"/>
      <c r="XG434" s="36"/>
      <c r="XH434" s="36"/>
      <c r="XI434" s="36"/>
      <c r="XJ434" s="36"/>
      <c r="XK434" s="36"/>
      <c r="XL434" s="36"/>
      <c r="XM434" s="36"/>
      <c r="XN434" s="36"/>
      <c r="XO434" s="36"/>
      <c r="XP434" s="36"/>
      <c r="XQ434" s="36"/>
      <c r="XR434" s="36"/>
      <c r="XS434" s="36"/>
      <c r="XT434" s="36"/>
      <c r="XU434" s="36"/>
      <c r="XV434" s="36"/>
      <c r="XW434" s="36"/>
      <c r="XX434" s="36"/>
      <c r="XY434" s="36"/>
      <c r="XZ434" s="36"/>
      <c r="YA434" s="36"/>
      <c r="YB434" s="36"/>
      <c r="YC434" s="36"/>
      <c r="YD434" s="36"/>
      <c r="YE434" s="36"/>
      <c r="YF434" s="36"/>
      <c r="YG434" s="36"/>
      <c r="YH434" s="36"/>
      <c r="YI434" s="36"/>
      <c r="YJ434" s="36"/>
      <c r="YK434" s="36"/>
      <c r="YL434" s="36"/>
      <c r="YM434" s="36"/>
      <c r="YN434" s="36"/>
      <c r="YO434" s="36"/>
      <c r="YP434" s="36"/>
      <c r="YQ434" s="36"/>
      <c r="YR434" s="36"/>
      <c r="YS434" s="36"/>
      <c r="YT434" s="36"/>
      <c r="YU434" s="36"/>
      <c r="YV434" s="36"/>
      <c r="YW434" s="36"/>
      <c r="YX434" s="36"/>
      <c r="YY434" s="36"/>
      <c r="YZ434" s="36"/>
      <c r="ZA434" s="36"/>
      <c r="ZB434" s="36"/>
      <c r="ZC434" s="36"/>
      <c r="ZD434" s="36"/>
      <c r="ZE434" s="36"/>
      <c r="ZF434" s="36"/>
      <c r="ZG434" s="36"/>
      <c r="ZH434" s="36"/>
      <c r="ZI434" s="36"/>
      <c r="ZJ434" s="36"/>
      <c r="ZK434" s="36"/>
      <c r="ZL434" s="36"/>
      <c r="ZM434" s="36"/>
      <c r="ZN434" s="36"/>
      <c r="ZO434" s="36"/>
      <c r="ZP434" s="36"/>
      <c r="ZQ434" s="36"/>
      <c r="ZR434" s="36"/>
      <c r="ZS434" s="36"/>
      <c r="ZT434" s="36"/>
      <c r="ZU434" s="36"/>
      <c r="ZV434" s="36"/>
      <c r="ZW434" s="36"/>
      <c r="ZX434" s="36"/>
      <c r="ZY434" s="36"/>
      <c r="ZZ434" s="36"/>
      <c r="AAA434" s="36"/>
      <c r="AAB434" s="36"/>
      <c r="AAC434" s="36"/>
      <c r="AAD434" s="36"/>
      <c r="AAE434" s="36"/>
      <c r="AAF434" s="36"/>
      <c r="AAG434" s="36"/>
      <c r="AAH434" s="36"/>
      <c r="AAI434" s="36"/>
      <c r="AAJ434" s="36"/>
      <c r="AAK434" s="36"/>
      <c r="AAL434" s="36"/>
      <c r="AAM434" s="36"/>
      <c r="AAN434" s="36"/>
      <c r="AAO434" s="36"/>
      <c r="AAP434" s="36"/>
      <c r="AAQ434" s="36"/>
      <c r="AAR434" s="36"/>
      <c r="AAS434" s="36"/>
      <c r="AAT434" s="36"/>
      <c r="AAU434" s="36"/>
      <c r="AAV434" s="36"/>
      <c r="AAW434" s="36"/>
      <c r="AAX434" s="36"/>
      <c r="AAY434" s="36"/>
      <c r="AAZ434" s="36"/>
      <c r="ABA434" s="36"/>
      <c r="ABB434" s="36"/>
      <c r="ABC434" s="36"/>
      <c r="ABD434" s="36"/>
      <c r="ABE434" s="36"/>
      <c r="ABF434" s="36"/>
      <c r="ABG434" s="36"/>
      <c r="ABH434" s="36"/>
      <c r="ABI434" s="36"/>
      <c r="ABJ434" s="36"/>
      <c r="ABK434" s="36"/>
      <c r="ABL434" s="36"/>
      <c r="ABM434" s="36"/>
      <c r="ABN434" s="36"/>
      <c r="ABO434" s="36"/>
      <c r="ABP434" s="36"/>
      <c r="ABQ434" s="36"/>
      <c r="ABR434" s="36"/>
      <c r="ABS434" s="36"/>
      <c r="ABT434" s="36"/>
      <c r="ABU434" s="36"/>
      <c r="ABV434" s="36"/>
      <c r="ABW434" s="36"/>
      <c r="ABX434" s="36"/>
      <c r="ABY434" s="36"/>
      <c r="ABZ434" s="36"/>
      <c r="ACA434" s="36"/>
      <c r="ACB434" s="36"/>
      <c r="ACC434" s="36"/>
      <c r="ACD434" s="36"/>
      <c r="ACE434" s="36"/>
      <c r="ACF434" s="36"/>
      <c r="ACG434" s="36"/>
      <c r="ACH434" s="36"/>
      <c r="ACI434" s="36"/>
      <c r="ACJ434" s="36"/>
      <c r="ACK434" s="36"/>
      <c r="ACL434" s="36"/>
      <c r="ACM434" s="36"/>
      <c r="ACN434" s="36"/>
      <c r="ACO434" s="36"/>
      <c r="ACP434" s="36"/>
      <c r="ACQ434" s="36"/>
      <c r="ACR434" s="36"/>
      <c r="ACS434" s="36"/>
      <c r="ACT434" s="36"/>
      <c r="ACU434" s="36"/>
      <c r="ACV434" s="36"/>
      <c r="ACW434" s="36"/>
      <c r="ACX434" s="36"/>
      <c r="ACY434" s="36"/>
      <c r="ACZ434" s="36"/>
      <c r="ADA434" s="36"/>
      <c r="ADB434" s="36"/>
      <c r="ADC434" s="36"/>
      <c r="ADD434" s="36"/>
      <c r="ADE434" s="36"/>
      <c r="ADF434" s="36"/>
      <c r="ADG434" s="36"/>
      <c r="ADH434" s="36"/>
      <c r="ADI434" s="36"/>
      <c r="ADJ434" s="36"/>
      <c r="ADK434" s="36"/>
      <c r="ADL434" s="36"/>
      <c r="ADM434" s="36"/>
      <c r="ADN434" s="36"/>
      <c r="ADO434" s="36"/>
      <c r="ADP434" s="36"/>
      <c r="ADQ434" s="36"/>
      <c r="ADR434" s="36"/>
      <c r="ADS434" s="36"/>
      <c r="ADT434" s="36"/>
      <c r="ADU434" s="36"/>
      <c r="ADV434" s="36"/>
      <c r="ADW434" s="36"/>
      <c r="ADX434" s="36"/>
      <c r="ADY434" s="36"/>
      <c r="ADZ434" s="36"/>
      <c r="AEA434" s="36"/>
      <c r="AEB434" s="36"/>
      <c r="AEC434" s="36"/>
      <c r="AED434" s="36"/>
      <c r="AEE434" s="36"/>
      <c r="AEF434" s="36"/>
      <c r="AEG434" s="36"/>
      <c r="AEH434" s="36"/>
      <c r="AEI434" s="36"/>
      <c r="AEJ434" s="36"/>
      <c r="AEK434" s="36"/>
      <c r="AEL434" s="36"/>
      <c r="AEM434" s="36"/>
      <c r="AEN434" s="36"/>
      <c r="AEO434" s="36"/>
      <c r="AEP434" s="36"/>
      <c r="AEQ434" s="36"/>
      <c r="AER434" s="36"/>
      <c r="AES434" s="36"/>
      <c r="AET434" s="36"/>
      <c r="AEU434" s="36"/>
      <c r="AEV434" s="36"/>
      <c r="AEW434" s="36"/>
      <c r="AEX434" s="36"/>
      <c r="AEY434" s="36"/>
      <c r="AEZ434" s="36"/>
      <c r="AFA434" s="36"/>
      <c r="AFB434" s="36"/>
      <c r="AFC434" s="36"/>
      <c r="AFD434" s="36"/>
      <c r="AFE434" s="36"/>
      <c r="AFF434" s="36"/>
      <c r="AFG434" s="36"/>
      <c r="AFH434" s="36"/>
      <c r="AFI434" s="36"/>
      <c r="AFJ434" s="36"/>
      <c r="AFK434" s="36"/>
      <c r="AFL434" s="36"/>
      <c r="AFM434" s="36"/>
      <c r="AFN434" s="36"/>
      <c r="AFO434" s="36"/>
      <c r="AFP434" s="36"/>
      <c r="AFQ434" s="36"/>
      <c r="AFR434" s="36"/>
      <c r="AFS434" s="36"/>
      <c r="AFT434" s="36"/>
      <c r="AFU434" s="36"/>
      <c r="AFV434" s="36"/>
      <c r="AFW434" s="36"/>
      <c r="AFX434" s="36"/>
      <c r="AFY434" s="36"/>
      <c r="AFZ434" s="36"/>
      <c r="AGA434" s="36"/>
      <c r="AGB434" s="36"/>
      <c r="AGC434" s="36"/>
      <c r="AGD434" s="36"/>
      <c r="AGE434" s="36"/>
      <c r="AGF434" s="36"/>
      <c r="AGG434" s="36"/>
      <c r="AGH434" s="36"/>
      <c r="AGI434" s="36"/>
      <c r="AGJ434" s="36"/>
      <c r="AGK434" s="36"/>
      <c r="AGL434" s="36"/>
      <c r="AGM434" s="36"/>
      <c r="AGN434" s="36"/>
      <c r="AGO434" s="36"/>
      <c r="AGP434" s="36"/>
      <c r="AGQ434" s="36"/>
      <c r="AGR434" s="36"/>
      <c r="AGS434" s="36"/>
      <c r="AGT434" s="36"/>
      <c r="AGU434" s="36"/>
      <c r="AGV434" s="36"/>
      <c r="AGW434" s="36"/>
      <c r="AGX434" s="36"/>
      <c r="AGY434" s="36"/>
      <c r="AGZ434" s="36"/>
      <c r="AHA434" s="36"/>
      <c r="AHB434" s="36"/>
      <c r="AHC434" s="36"/>
      <c r="AHD434" s="36"/>
      <c r="AHE434" s="36"/>
      <c r="AHF434" s="36"/>
      <c r="AHG434" s="36"/>
      <c r="AHH434" s="36"/>
      <c r="AHI434" s="36"/>
      <c r="AHJ434" s="36"/>
      <c r="AHK434" s="36"/>
      <c r="AHL434" s="36"/>
      <c r="AHM434" s="36"/>
      <c r="AHN434" s="36"/>
      <c r="AHO434" s="36"/>
      <c r="AHP434" s="36"/>
      <c r="AHQ434" s="36"/>
      <c r="AHR434" s="36"/>
      <c r="AHS434" s="36"/>
      <c r="AHT434" s="36"/>
      <c r="AHU434" s="36"/>
      <c r="AHV434" s="36"/>
      <c r="AHW434" s="36"/>
      <c r="AHX434" s="36"/>
      <c r="AHY434" s="36"/>
      <c r="AHZ434" s="36"/>
      <c r="AIA434" s="36"/>
      <c r="AIB434" s="36"/>
      <c r="AIC434" s="36"/>
      <c r="AID434" s="36"/>
      <c r="AIE434" s="36"/>
      <c r="AIF434" s="36"/>
      <c r="AIG434" s="36"/>
      <c r="AIH434" s="36"/>
      <c r="AII434" s="36"/>
      <c r="AIJ434" s="36"/>
      <c r="AIK434" s="36"/>
      <c r="AIL434" s="36"/>
      <c r="AIM434" s="36"/>
      <c r="AIN434" s="36"/>
      <c r="AIO434" s="36"/>
      <c r="AIP434" s="36"/>
      <c r="AIQ434" s="36"/>
      <c r="AIR434" s="36"/>
      <c r="AIS434" s="36"/>
      <c r="AIT434" s="36"/>
      <c r="AIU434" s="36"/>
      <c r="AIV434" s="36"/>
      <c r="AIW434" s="36"/>
      <c r="AIX434" s="36"/>
      <c r="AIY434" s="36"/>
      <c r="AIZ434" s="36"/>
      <c r="AJA434" s="36"/>
      <c r="AJB434" s="36"/>
      <c r="AJC434" s="36"/>
      <c r="AJD434" s="36"/>
      <c r="AJE434" s="36"/>
      <c r="AJF434" s="36"/>
      <c r="AJG434" s="36"/>
      <c r="AJH434" s="36"/>
      <c r="AJI434" s="36"/>
      <c r="AJJ434" s="36"/>
      <c r="AJK434" s="36"/>
      <c r="AJL434" s="36"/>
      <c r="AJM434" s="36"/>
      <c r="AJN434" s="36"/>
      <c r="AJO434" s="36"/>
      <c r="AJP434" s="36"/>
      <c r="AJQ434" s="36"/>
      <c r="AJR434" s="36"/>
      <c r="AJS434" s="36"/>
      <c r="AJT434" s="36"/>
      <c r="AJU434" s="36"/>
      <c r="AJV434" s="36"/>
      <c r="AJW434" s="36"/>
      <c r="AJX434" s="36"/>
      <c r="AJY434" s="36"/>
      <c r="AJZ434" s="36"/>
      <c r="AKA434" s="36"/>
      <c r="AKB434" s="36"/>
      <c r="AKC434" s="36"/>
      <c r="AKD434" s="36"/>
      <c r="AKE434" s="36"/>
      <c r="AKF434" s="36"/>
      <c r="AKG434" s="36"/>
      <c r="AKH434" s="36"/>
      <c r="AKI434" s="36"/>
      <c r="AKJ434" s="36"/>
      <c r="AKK434" s="36"/>
      <c r="AKL434" s="36"/>
      <c r="AKM434" s="36"/>
      <c r="AKN434" s="36"/>
      <c r="AKO434" s="36"/>
      <c r="AKP434" s="36"/>
      <c r="AKQ434" s="36"/>
      <c r="AKR434" s="36"/>
      <c r="AKS434" s="36"/>
      <c r="AKT434" s="36"/>
      <c r="AKU434" s="36"/>
      <c r="AKV434" s="36"/>
      <c r="AKW434" s="36"/>
      <c r="AKX434" s="36"/>
      <c r="AKY434" s="36"/>
      <c r="AKZ434" s="36"/>
      <c r="ALA434" s="36"/>
      <c r="ALB434" s="36"/>
      <c r="ALC434" s="36"/>
      <c r="ALD434" s="36"/>
      <c r="ALE434" s="36"/>
      <c r="ALF434" s="36"/>
      <c r="ALG434" s="36"/>
      <c r="ALH434" s="36"/>
      <c r="ALI434" s="36"/>
      <c r="ALJ434" s="36"/>
      <c r="ALK434" s="36"/>
      <c r="ALL434" s="36"/>
      <c r="ALM434" s="36"/>
      <c r="ALN434" s="36"/>
      <c r="ALO434" s="36"/>
      <c r="ALP434" s="36"/>
      <c r="ALQ434" s="36"/>
      <c r="ALR434" s="36"/>
      <c r="ALS434" s="36"/>
      <c r="ALT434" s="36"/>
      <c r="ALU434" s="36"/>
      <c r="ALV434" s="36"/>
      <c r="ALW434" s="36"/>
      <c r="ALX434" s="36"/>
      <c r="ALY434" s="36"/>
      <c r="ALZ434" s="36"/>
      <c r="AMA434" s="36"/>
    </row>
    <row r="435" spans="1:1015" s="50" customFormat="1" ht="12.75" customHeight="1">
      <c r="A435" s="32" t="s">
        <v>497</v>
      </c>
      <c r="B435" s="32" t="s">
        <v>498</v>
      </c>
      <c r="C435" s="49" t="s">
        <v>169</v>
      </c>
      <c r="D435" s="29"/>
      <c r="E435" s="35" t="s">
        <v>16</v>
      </c>
      <c r="F435" s="29" t="s">
        <v>17</v>
      </c>
      <c r="G435" s="29" t="s">
        <v>170</v>
      </c>
      <c r="H435" s="30">
        <v>6671.39</v>
      </c>
      <c r="I435" s="30">
        <v>7544.32</v>
      </c>
      <c r="J435" s="30">
        <v>8993</v>
      </c>
      <c r="K435" s="30">
        <v>9113.81</v>
      </c>
      <c r="L435" s="31">
        <v>7046</v>
      </c>
      <c r="M435" s="34">
        <v>7398</v>
      </c>
      <c r="N435" s="34">
        <v>7768</v>
      </c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  <c r="QN435" s="36"/>
      <c r="QO435" s="36"/>
      <c r="QP435" s="36"/>
      <c r="QQ435" s="36"/>
      <c r="QR435" s="36"/>
      <c r="QS435" s="36"/>
      <c r="QT435" s="36"/>
      <c r="QU435" s="36"/>
      <c r="QV435" s="36"/>
      <c r="QW435" s="36"/>
      <c r="QX435" s="36"/>
      <c r="QY435" s="36"/>
      <c r="QZ435" s="36"/>
      <c r="RA435" s="36"/>
      <c r="RB435" s="36"/>
      <c r="RC435" s="36"/>
      <c r="RD435" s="36"/>
      <c r="RE435" s="36"/>
      <c r="RF435" s="36"/>
      <c r="RG435" s="36"/>
      <c r="RH435" s="36"/>
      <c r="RI435" s="36"/>
      <c r="RJ435" s="36"/>
      <c r="RK435" s="36"/>
      <c r="RL435" s="36"/>
      <c r="RM435" s="36"/>
      <c r="RN435" s="36"/>
      <c r="RO435" s="36"/>
      <c r="RP435" s="36"/>
      <c r="RQ435" s="36"/>
      <c r="RR435" s="36"/>
      <c r="RS435" s="36"/>
      <c r="RT435" s="36"/>
      <c r="RU435" s="36"/>
      <c r="RV435" s="36"/>
      <c r="RW435" s="36"/>
      <c r="RX435" s="36"/>
      <c r="RY435" s="36"/>
      <c r="RZ435" s="36"/>
      <c r="SA435" s="36"/>
      <c r="SB435" s="36"/>
      <c r="SC435" s="36"/>
      <c r="SD435" s="36"/>
      <c r="SE435" s="36"/>
      <c r="SF435" s="36"/>
      <c r="SG435" s="36"/>
      <c r="SH435" s="36"/>
      <c r="SI435" s="36"/>
      <c r="SJ435" s="36"/>
      <c r="SK435" s="36"/>
      <c r="SL435" s="36"/>
      <c r="SM435" s="36"/>
      <c r="SN435" s="36"/>
      <c r="SO435" s="36"/>
      <c r="SP435" s="36"/>
      <c r="SQ435" s="36"/>
      <c r="SR435" s="36"/>
      <c r="SS435" s="36"/>
      <c r="ST435" s="36"/>
      <c r="SU435" s="36"/>
      <c r="SV435" s="36"/>
      <c r="SW435" s="36"/>
      <c r="SX435" s="36"/>
      <c r="SY435" s="36"/>
      <c r="SZ435" s="36"/>
      <c r="TA435" s="36"/>
      <c r="TB435" s="36"/>
      <c r="TC435" s="36"/>
      <c r="TD435" s="36"/>
      <c r="TE435" s="36"/>
      <c r="TF435" s="36"/>
      <c r="TG435" s="36"/>
      <c r="TH435" s="36"/>
      <c r="TI435" s="36"/>
      <c r="TJ435" s="36"/>
      <c r="TK435" s="36"/>
      <c r="TL435" s="36"/>
      <c r="TM435" s="36"/>
      <c r="TN435" s="36"/>
      <c r="TO435" s="36"/>
      <c r="TP435" s="36"/>
      <c r="TQ435" s="36"/>
      <c r="TR435" s="36"/>
      <c r="TS435" s="36"/>
      <c r="TT435" s="36"/>
      <c r="TU435" s="36"/>
      <c r="TV435" s="36"/>
      <c r="TW435" s="36"/>
      <c r="TX435" s="36"/>
      <c r="TY435" s="36"/>
      <c r="TZ435" s="36"/>
      <c r="UA435" s="36"/>
      <c r="UB435" s="36"/>
      <c r="UC435" s="36"/>
      <c r="UD435" s="36"/>
      <c r="UE435" s="36"/>
      <c r="UF435" s="36"/>
      <c r="UG435" s="36"/>
      <c r="UH435" s="36"/>
      <c r="UI435" s="36"/>
      <c r="UJ435" s="36"/>
      <c r="UK435" s="36"/>
      <c r="UL435" s="36"/>
      <c r="UM435" s="36"/>
      <c r="UN435" s="36"/>
      <c r="UO435" s="36"/>
      <c r="UP435" s="36"/>
      <c r="UQ435" s="36"/>
      <c r="UR435" s="36"/>
      <c r="US435" s="36"/>
      <c r="UT435" s="36"/>
      <c r="UU435" s="36"/>
      <c r="UV435" s="36"/>
      <c r="UW435" s="36"/>
      <c r="UX435" s="36"/>
      <c r="UY435" s="36"/>
      <c r="UZ435" s="36"/>
      <c r="VA435" s="36"/>
      <c r="VB435" s="36"/>
      <c r="VC435" s="36"/>
      <c r="VD435" s="36"/>
      <c r="VE435" s="36"/>
      <c r="VF435" s="36"/>
      <c r="VG435" s="36"/>
      <c r="VH435" s="36"/>
      <c r="VI435" s="36"/>
      <c r="VJ435" s="36"/>
      <c r="VK435" s="36"/>
      <c r="VL435" s="36"/>
      <c r="VM435" s="36"/>
      <c r="VN435" s="36"/>
      <c r="VO435" s="36"/>
      <c r="VP435" s="36"/>
      <c r="VQ435" s="36"/>
      <c r="VR435" s="36"/>
      <c r="VS435" s="36"/>
      <c r="VT435" s="36"/>
      <c r="VU435" s="36"/>
      <c r="VV435" s="36"/>
      <c r="VW435" s="36"/>
      <c r="VX435" s="36"/>
      <c r="VY435" s="36"/>
      <c r="VZ435" s="36"/>
      <c r="WA435" s="36"/>
      <c r="WB435" s="36"/>
      <c r="WC435" s="36"/>
      <c r="WD435" s="36"/>
      <c r="WE435" s="36"/>
      <c r="WF435" s="36"/>
      <c r="WG435" s="36"/>
      <c r="WH435" s="36"/>
      <c r="WI435" s="36"/>
      <c r="WJ435" s="36"/>
      <c r="WK435" s="36"/>
      <c r="WL435" s="36"/>
      <c r="WM435" s="36"/>
      <c r="WN435" s="36"/>
      <c r="WO435" s="36"/>
      <c r="WP435" s="36"/>
      <c r="WQ435" s="36"/>
      <c r="WR435" s="36"/>
      <c r="WS435" s="36"/>
      <c r="WT435" s="36"/>
      <c r="WU435" s="36"/>
      <c r="WV435" s="36"/>
      <c r="WW435" s="36"/>
      <c r="WX435" s="36"/>
      <c r="WY435" s="36"/>
      <c r="WZ435" s="36"/>
      <c r="XA435" s="36"/>
      <c r="XB435" s="36"/>
      <c r="XC435" s="36"/>
      <c r="XD435" s="36"/>
      <c r="XE435" s="36"/>
      <c r="XF435" s="36"/>
      <c r="XG435" s="36"/>
      <c r="XH435" s="36"/>
      <c r="XI435" s="36"/>
      <c r="XJ435" s="36"/>
      <c r="XK435" s="36"/>
      <c r="XL435" s="36"/>
      <c r="XM435" s="36"/>
      <c r="XN435" s="36"/>
      <c r="XO435" s="36"/>
      <c r="XP435" s="36"/>
      <c r="XQ435" s="36"/>
      <c r="XR435" s="36"/>
      <c r="XS435" s="36"/>
      <c r="XT435" s="36"/>
      <c r="XU435" s="36"/>
      <c r="XV435" s="36"/>
      <c r="XW435" s="36"/>
      <c r="XX435" s="36"/>
      <c r="XY435" s="36"/>
      <c r="XZ435" s="36"/>
      <c r="YA435" s="36"/>
      <c r="YB435" s="36"/>
      <c r="YC435" s="36"/>
      <c r="YD435" s="36"/>
      <c r="YE435" s="36"/>
      <c r="YF435" s="36"/>
      <c r="YG435" s="36"/>
      <c r="YH435" s="36"/>
      <c r="YI435" s="36"/>
      <c r="YJ435" s="36"/>
      <c r="YK435" s="36"/>
      <c r="YL435" s="36"/>
      <c r="YM435" s="36"/>
      <c r="YN435" s="36"/>
      <c r="YO435" s="36"/>
      <c r="YP435" s="36"/>
      <c r="YQ435" s="36"/>
      <c r="YR435" s="36"/>
      <c r="YS435" s="36"/>
      <c r="YT435" s="36"/>
      <c r="YU435" s="36"/>
      <c r="YV435" s="36"/>
      <c r="YW435" s="36"/>
      <c r="YX435" s="36"/>
      <c r="YY435" s="36"/>
      <c r="YZ435" s="36"/>
      <c r="ZA435" s="36"/>
      <c r="ZB435" s="36"/>
      <c r="ZC435" s="36"/>
      <c r="ZD435" s="36"/>
      <c r="ZE435" s="36"/>
      <c r="ZF435" s="36"/>
      <c r="ZG435" s="36"/>
      <c r="ZH435" s="36"/>
      <c r="ZI435" s="36"/>
      <c r="ZJ435" s="36"/>
      <c r="ZK435" s="36"/>
      <c r="ZL435" s="36"/>
      <c r="ZM435" s="36"/>
      <c r="ZN435" s="36"/>
      <c r="ZO435" s="36"/>
      <c r="ZP435" s="36"/>
      <c r="ZQ435" s="36"/>
      <c r="ZR435" s="36"/>
      <c r="ZS435" s="36"/>
      <c r="ZT435" s="36"/>
      <c r="ZU435" s="36"/>
      <c r="ZV435" s="36"/>
      <c r="ZW435" s="36"/>
      <c r="ZX435" s="36"/>
      <c r="ZY435" s="36"/>
      <c r="ZZ435" s="36"/>
      <c r="AAA435" s="36"/>
      <c r="AAB435" s="36"/>
      <c r="AAC435" s="36"/>
      <c r="AAD435" s="36"/>
      <c r="AAE435" s="36"/>
      <c r="AAF435" s="36"/>
      <c r="AAG435" s="36"/>
      <c r="AAH435" s="36"/>
      <c r="AAI435" s="36"/>
      <c r="AAJ435" s="36"/>
      <c r="AAK435" s="36"/>
      <c r="AAL435" s="36"/>
      <c r="AAM435" s="36"/>
      <c r="AAN435" s="36"/>
      <c r="AAO435" s="36"/>
      <c r="AAP435" s="36"/>
      <c r="AAQ435" s="36"/>
      <c r="AAR435" s="36"/>
      <c r="AAS435" s="36"/>
      <c r="AAT435" s="36"/>
      <c r="AAU435" s="36"/>
      <c r="AAV435" s="36"/>
      <c r="AAW435" s="36"/>
      <c r="AAX435" s="36"/>
      <c r="AAY435" s="36"/>
      <c r="AAZ435" s="36"/>
      <c r="ABA435" s="36"/>
      <c r="ABB435" s="36"/>
      <c r="ABC435" s="36"/>
      <c r="ABD435" s="36"/>
      <c r="ABE435" s="36"/>
      <c r="ABF435" s="36"/>
      <c r="ABG435" s="36"/>
      <c r="ABH435" s="36"/>
      <c r="ABI435" s="36"/>
      <c r="ABJ435" s="36"/>
      <c r="ABK435" s="36"/>
      <c r="ABL435" s="36"/>
      <c r="ABM435" s="36"/>
      <c r="ABN435" s="36"/>
      <c r="ABO435" s="36"/>
      <c r="ABP435" s="36"/>
      <c r="ABQ435" s="36"/>
      <c r="ABR435" s="36"/>
      <c r="ABS435" s="36"/>
      <c r="ABT435" s="36"/>
      <c r="ABU435" s="36"/>
      <c r="ABV435" s="36"/>
      <c r="ABW435" s="36"/>
      <c r="ABX435" s="36"/>
      <c r="ABY435" s="36"/>
      <c r="ABZ435" s="36"/>
      <c r="ACA435" s="36"/>
      <c r="ACB435" s="36"/>
      <c r="ACC435" s="36"/>
      <c r="ACD435" s="36"/>
      <c r="ACE435" s="36"/>
      <c r="ACF435" s="36"/>
      <c r="ACG435" s="36"/>
      <c r="ACH435" s="36"/>
      <c r="ACI435" s="36"/>
      <c r="ACJ435" s="36"/>
      <c r="ACK435" s="36"/>
      <c r="ACL435" s="36"/>
      <c r="ACM435" s="36"/>
      <c r="ACN435" s="36"/>
      <c r="ACO435" s="36"/>
      <c r="ACP435" s="36"/>
      <c r="ACQ435" s="36"/>
      <c r="ACR435" s="36"/>
      <c r="ACS435" s="36"/>
      <c r="ACT435" s="36"/>
      <c r="ACU435" s="36"/>
      <c r="ACV435" s="36"/>
      <c r="ACW435" s="36"/>
      <c r="ACX435" s="36"/>
      <c r="ACY435" s="36"/>
      <c r="ACZ435" s="36"/>
      <c r="ADA435" s="36"/>
      <c r="ADB435" s="36"/>
      <c r="ADC435" s="36"/>
      <c r="ADD435" s="36"/>
      <c r="ADE435" s="36"/>
      <c r="ADF435" s="36"/>
      <c r="ADG435" s="36"/>
      <c r="ADH435" s="36"/>
      <c r="ADI435" s="36"/>
      <c r="ADJ435" s="36"/>
      <c r="ADK435" s="36"/>
      <c r="ADL435" s="36"/>
      <c r="ADM435" s="36"/>
      <c r="ADN435" s="36"/>
      <c r="ADO435" s="36"/>
      <c r="ADP435" s="36"/>
      <c r="ADQ435" s="36"/>
      <c r="ADR435" s="36"/>
      <c r="ADS435" s="36"/>
      <c r="ADT435" s="36"/>
      <c r="ADU435" s="36"/>
      <c r="ADV435" s="36"/>
      <c r="ADW435" s="36"/>
      <c r="ADX435" s="36"/>
      <c r="ADY435" s="36"/>
      <c r="ADZ435" s="36"/>
      <c r="AEA435" s="36"/>
      <c r="AEB435" s="36"/>
      <c r="AEC435" s="36"/>
      <c r="AED435" s="36"/>
      <c r="AEE435" s="36"/>
      <c r="AEF435" s="36"/>
      <c r="AEG435" s="36"/>
      <c r="AEH435" s="36"/>
      <c r="AEI435" s="36"/>
      <c r="AEJ435" s="36"/>
      <c r="AEK435" s="36"/>
      <c r="AEL435" s="36"/>
      <c r="AEM435" s="36"/>
      <c r="AEN435" s="36"/>
      <c r="AEO435" s="36"/>
      <c r="AEP435" s="36"/>
      <c r="AEQ435" s="36"/>
      <c r="AER435" s="36"/>
      <c r="AES435" s="36"/>
      <c r="AET435" s="36"/>
      <c r="AEU435" s="36"/>
      <c r="AEV435" s="36"/>
      <c r="AEW435" s="36"/>
      <c r="AEX435" s="36"/>
      <c r="AEY435" s="36"/>
      <c r="AEZ435" s="36"/>
      <c r="AFA435" s="36"/>
      <c r="AFB435" s="36"/>
      <c r="AFC435" s="36"/>
      <c r="AFD435" s="36"/>
      <c r="AFE435" s="36"/>
      <c r="AFF435" s="36"/>
      <c r="AFG435" s="36"/>
      <c r="AFH435" s="36"/>
      <c r="AFI435" s="36"/>
      <c r="AFJ435" s="36"/>
      <c r="AFK435" s="36"/>
      <c r="AFL435" s="36"/>
      <c r="AFM435" s="36"/>
      <c r="AFN435" s="36"/>
      <c r="AFO435" s="36"/>
      <c r="AFP435" s="36"/>
      <c r="AFQ435" s="36"/>
      <c r="AFR435" s="36"/>
      <c r="AFS435" s="36"/>
      <c r="AFT435" s="36"/>
      <c r="AFU435" s="36"/>
      <c r="AFV435" s="36"/>
      <c r="AFW435" s="36"/>
      <c r="AFX435" s="36"/>
      <c r="AFY435" s="36"/>
      <c r="AFZ435" s="36"/>
      <c r="AGA435" s="36"/>
      <c r="AGB435" s="36"/>
      <c r="AGC435" s="36"/>
      <c r="AGD435" s="36"/>
      <c r="AGE435" s="36"/>
      <c r="AGF435" s="36"/>
      <c r="AGG435" s="36"/>
      <c r="AGH435" s="36"/>
      <c r="AGI435" s="36"/>
      <c r="AGJ435" s="36"/>
      <c r="AGK435" s="36"/>
      <c r="AGL435" s="36"/>
      <c r="AGM435" s="36"/>
      <c r="AGN435" s="36"/>
      <c r="AGO435" s="36"/>
      <c r="AGP435" s="36"/>
      <c r="AGQ435" s="36"/>
      <c r="AGR435" s="36"/>
      <c r="AGS435" s="36"/>
      <c r="AGT435" s="36"/>
      <c r="AGU435" s="36"/>
      <c r="AGV435" s="36"/>
      <c r="AGW435" s="36"/>
      <c r="AGX435" s="36"/>
      <c r="AGY435" s="36"/>
      <c r="AGZ435" s="36"/>
      <c r="AHA435" s="36"/>
      <c r="AHB435" s="36"/>
      <c r="AHC435" s="36"/>
      <c r="AHD435" s="36"/>
      <c r="AHE435" s="36"/>
      <c r="AHF435" s="36"/>
      <c r="AHG435" s="36"/>
      <c r="AHH435" s="36"/>
      <c r="AHI435" s="36"/>
      <c r="AHJ435" s="36"/>
      <c r="AHK435" s="36"/>
      <c r="AHL435" s="36"/>
      <c r="AHM435" s="36"/>
      <c r="AHN435" s="36"/>
      <c r="AHO435" s="36"/>
      <c r="AHP435" s="36"/>
      <c r="AHQ435" s="36"/>
      <c r="AHR435" s="36"/>
      <c r="AHS435" s="36"/>
      <c r="AHT435" s="36"/>
      <c r="AHU435" s="36"/>
      <c r="AHV435" s="36"/>
      <c r="AHW435" s="36"/>
      <c r="AHX435" s="36"/>
      <c r="AHY435" s="36"/>
      <c r="AHZ435" s="36"/>
      <c r="AIA435" s="36"/>
      <c r="AIB435" s="36"/>
      <c r="AIC435" s="36"/>
      <c r="AID435" s="36"/>
      <c r="AIE435" s="36"/>
      <c r="AIF435" s="36"/>
      <c r="AIG435" s="36"/>
      <c r="AIH435" s="36"/>
      <c r="AII435" s="36"/>
      <c r="AIJ435" s="36"/>
      <c r="AIK435" s="36"/>
      <c r="AIL435" s="36"/>
      <c r="AIM435" s="36"/>
      <c r="AIN435" s="36"/>
      <c r="AIO435" s="36"/>
      <c r="AIP435" s="36"/>
      <c r="AIQ435" s="36"/>
      <c r="AIR435" s="36"/>
      <c r="AIS435" s="36"/>
      <c r="AIT435" s="36"/>
      <c r="AIU435" s="36"/>
      <c r="AIV435" s="36"/>
      <c r="AIW435" s="36"/>
      <c r="AIX435" s="36"/>
      <c r="AIY435" s="36"/>
      <c r="AIZ435" s="36"/>
      <c r="AJA435" s="36"/>
      <c r="AJB435" s="36"/>
      <c r="AJC435" s="36"/>
      <c r="AJD435" s="36"/>
      <c r="AJE435" s="36"/>
      <c r="AJF435" s="36"/>
      <c r="AJG435" s="36"/>
      <c r="AJH435" s="36"/>
      <c r="AJI435" s="36"/>
      <c r="AJJ435" s="36"/>
      <c r="AJK435" s="36"/>
      <c r="AJL435" s="36"/>
      <c r="AJM435" s="36"/>
      <c r="AJN435" s="36"/>
      <c r="AJO435" s="36"/>
      <c r="AJP435" s="36"/>
      <c r="AJQ435" s="36"/>
      <c r="AJR435" s="36"/>
      <c r="AJS435" s="36"/>
      <c r="AJT435" s="36"/>
      <c r="AJU435" s="36"/>
      <c r="AJV435" s="36"/>
      <c r="AJW435" s="36"/>
      <c r="AJX435" s="36"/>
      <c r="AJY435" s="36"/>
      <c r="AJZ435" s="36"/>
      <c r="AKA435" s="36"/>
      <c r="AKB435" s="36"/>
      <c r="AKC435" s="36"/>
      <c r="AKD435" s="36"/>
      <c r="AKE435" s="36"/>
      <c r="AKF435" s="36"/>
      <c r="AKG435" s="36"/>
      <c r="AKH435" s="36"/>
      <c r="AKI435" s="36"/>
      <c r="AKJ435" s="36"/>
      <c r="AKK435" s="36"/>
      <c r="AKL435" s="36"/>
      <c r="AKM435" s="36"/>
      <c r="AKN435" s="36"/>
      <c r="AKO435" s="36"/>
      <c r="AKP435" s="36"/>
      <c r="AKQ435" s="36"/>
      <c r="AKR435" s="36"/>
      <c r="AKS435" s="36"/>
      <c r="AKT435" s="36"/>
      <c r="AKU435" s="36"/>
      <c r="AKV435" s="36"/>
      <c r="AKW435" s="36"/>
      <c r="AKX435" s="36"/>
      <c r="AKY435" s="36"/>
      <c r="AKZ435" s="36"/>
      <c r="ALA435" s="36"/>
      <c r="ALB435" s="36"/>
      <c r="ALC435" s="36"/>
      <c r="ALD435" s="36"/>
      <c r="ALE435" s="36"/>
      <c r="ALF435" s="36"/>
      <c r="ALG435" s="36"/>
      <c r="ALH435" s="36"/>
      <c r="ALI435" s="36"/>
      <c r="ALJ435" s="36"/>
      <c r="ALK435" s="36"/>
      <c r="ALL435" s="36"/>
      <c r="ALM435" s="36"/>
      <c r="ALN435" s="36"/>
      <c r="ALO435" s="36"/>
      <c r="ALP435" s="36"/>
      <c r="ALQ435" s="36"/>
      <c r="ALR435" s="36"/>
      <c r="ALS435" s="36"/>
      <c r="ALT435" s="36"/>
      <c r="ALU435" s="36"/>
      <c r="ALV435" s="36"/>
      <c r="ALW435" s="36"/>
      <c r="ALX435" s="36"/>
      <c r="ALY435" s="36"/>
      <c r="ALZ435" s="36"/>
      <c r="AMA435" s="36"/>
    </row>
    <row r="436" spans="1:1015" ht="12.75" customHeight="1">
      <c r="A436" s="8" t="s">
        <v>497</v>
      </c>
      <c r="B436" s="8" t="s">
        <v>498</v>
      </c>
      <c r="C436" s="5" t="s">
        <v>206</v>
      </c>
      <c r="D436" s="4"/>
      <c r="E436" s="9" t="s">
        <v>16</v>
      </c>
      <c r="F436" s="4" t="s">
        <v>17</v>
      </c>
      <c r="G436" s="4" t="s">
        <v>207</v>
      </c>
      <c r="H436" s="6">
        <v>0</v>
      </c>
      <c r="I436" s="6">
        <v>0</v>
      </c>
      <c r="J436" s="6">
        <v>0</v>
      </c>
      <c r="K436" s="6">
        <v>79.989999999999995</v>
      </c>
      <c r="L436" s="7">
        <v>0</v>
      </c>
      <c r="M436" s="10">
        <v>0</v>
      </c>
      <c r="N436" s="6">
        <v>0</v>
      </c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  <c r="AKS436" s="11"/>
      <c r="AKT436" s="11"/>
      <c r="AKU436" s="11"/>
      <c r="AKV436" s="11"/>
      <c r="AKW436" s="11"/>
      <c r="AKX436" s="11"/>
      <c r="AKY436" s="11"/>
      <c r="AKZ436" s="11"/>
      <c r="ALA436" s="11"/>
      <c r="ALB436" s="11"/>
      <c r="ALC436" s="11"/>
      <c r="ALD436" s="11"/>
      <c r="ALE436" s="11"/>
      <c r="ALF436" s="11"/>
      <c r="ALG436" s="11"/>
      <c r="ALH436" s="11"/>
      <c r="ALI436" s="11"/>
      <c r="ALJ436" s="11"/>
      <c r="ALK436" s="11"/>
      <c r="ALL436" s="11"/>
      <c r="ALM436" s="11"/>
      <c r="ALN436" s="11"/>
      <c r="ALO436" s="11"/>
      <c r="ALP436" s="11"/>
      <c r="ALQ436" s="11"/>
      <c r="ALR436" s="11"/>
      <c r="ALS436" s="11"/>
      <c r="ALT436" s="11"/>
      <c r="ALU436" s="11"/>
      <c r="ALV436" s="11"/>
      <c r="ALW436" s="11"/>
      <c r="ALX436" s="11"/>
      <c r="ALY436" s="11"/>
      <c r="ALZ436" s="11"/>
      <c r="AMA436" s="11"/>
    </row>
    <row r="437" spans="1:1015" s="11" customFormat="1" ht="12.75" customHeight="1">
      <c r="A437" s="8" t="s">
        <v>497</v>
      </c>
      <c r="B437" s="8" t="s">
        <v>498</v>
      </c>
      <c r="C437" s="9" t="s">
        <v>171</v>
      </c>
      <c r="D437" s="8"/>
      <c r="E437" s="9" t="s">
        <v>16</v>
      </c>
      <c r="F437" s="8" t="s">
        <v>17</v>
      </c>
      <c r="G437" s="8" t="s">
        <v>172</v>
      </c>
      <c r="H437" s="10">
        <v>182.16</v>
      </c>
      <c r="I437" s="10">
        <v>231.99</v>
      </c>
      <c r="J437" s="10">
        <v>230</v>
      </c>
      <c r="K437" s="10">
        <v>330.14</v>
      </c>
      <c r="L437" s="7">
        <v>156</v>
      </c>
      <c r="M437" s="10">
        <f t="shared" ref="M437:N439" si="65">L437</f>
        <v>156</v>
      </c>
      <c r="N437" s="10">
        <f t="shared" si="65"/>
        <v>156</v>
      </c>
    </row>
    <row r="438" spans="1:1015" ht="12.75" customHeight="1">
      <c r="A438" s="8" t="s">
        <v>497</v>
      </c>
      <c r="B438" s="8" t="s">
        <v>498</v>
      </c>
      <c r="C438" s="9" t="s">
        <v>262</v>
      </c>
      <c r="D438" s="8"/>
      <c r="E438" s="9" t="s">
        <v>16</v>
      </c>
      <c r="F438" s="8" t="s">
        <v>17</v>
      </c>
      <c r="G438" s="8" t="s">
        <v>187</v>
      </c>
      <c r="H438" s="10">
        <v>117</v>
      </c>
      <c r="I438" s="10">
        <v>0</v>
      </c>
      <c r="J438" s="10">
        <v>0</v>
      </c>
      <c r="K438" s="10">
        <v>0</v>
      </c>
      <c r="L438" s="7">
        <v>0</v>
      </c>
      <c r="M438" s="10">
        <f t="shared" si="65"/>
        <v>0</v>
      </c>
      <c r="N438" s="10">
        <f t="shared" si="65"/>
        <v>0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  <c r="AKS438" s="11"/>
      <c r="AKT438" s="11"/>
      <c r="AKU438" s="11"/>
      <c r="AKV438" s="11"/>
      <c r="AKW438" s="11"/>
      <c r="AKX438" s="11"/>
      <c r="AKY438" s="11"/>
      <c r="AKZ438" s="11"/>
      <c r="ALA438" s="11"/>
      <c r="ALB438" s="11"/>
      <c r="ALC438" s="11"/>
      <c r="ALD438" s="11"/>
      <c r="ALE438" s="11"/>
      <c r="ALF438" s="11"/>
      <c r="ALG438" s="11"/>
      <c r="ALH438" s="11"/>
      <c r="ALI438" s="11"/>
      <c r="ALJ438" s="11"/>
      <c r="ALK438" s="11"/>
      <c r="ALL438" s="11"/>
      <c r="ALM438" s="11"/>
      <c r="ALN438" s="11"/>
      <c r="ALO438" s="11"/>
      <c r="ALP438" s="11"/>
      <c r="ALQ438" s="11"/>
      <c r="ALR438" s="11"/>
      <c r="ALS438" s="11"/>
      <c r="ALT438" s="11"/>
      <c r="ALU438" s="11"/>
      <c r="ALV438" s="11"/>
      <c r="ALW438" s="11"/>
      <c r="ALX438" s="11"/>
      <c r="ALY438" s="11"/>
      <c r="ALZ438" s="11"/>
      <c r="AMA438" s="11"/>
    </row>
    <row r="439" spans="1:1015" ht="12.75" customHeight="1">
      <c r="A439" s="8" t="s">
        <v>497</v>
      </c>
      <c r="B439" s="8" t="s">
        <v>498</v>
      </c>
      <c r="C439" s="9" t="s">
        <v>196</v>
      </c>
      <c r="D439" s="8"/>
      <c r="E439" s="9" t="s">
        <v>16</v>
      </c>
      <c r="F439" s="8" t="s">
        <v>17</v>
      </c>
      <c r="G439" s="8" t="s">
        <v>197</v>
      </c>
      <c r="H439" s="10">
        <v>0</v>
      </c>
      <c r="I439" s="10">
        <v>0</v>
      </c>
      <c r="J439" s="10">
        <v>0</v>
      </c>
      <c r="K439" s="10">
        <v>70.989999999999995</v>
      </c>
      <c r="L439" s="7">
        <v>0</v>
      </c>
      <c r="M439" s="10">
        <f t="shared" si="65"/>
        <v>0</v>
      </c>
      <c r="N439" s="10">
        <f t="shared" si="65"/>
        <v>0</v>
      </c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  <c r="ABM439" s="11"/>
      <c r="ABN439" s="11"/>
      <c r="ABO439" s="11"/>
      <c r="ABP439" s="11"/>
      <c r="ABQ439" s="11"/>
      <c r="ABR439" s="11"/>
      <c r="ABS439" s="11"/>
      <c r="ABT439" s="11"/>
      <c r="ABU439" s="11"/>
      <c r="ABV439" s="11"/>
      <c r="ABW439" s="11"/>
      <c r="ABX439" s="11"/>
      <c r="ABY439" s="11"/>
      <c r="ABZ439" s="11"/>
      <c r="ACA439" s="11"/>
      <c r="ACB439" s="11"/>
      <c r="ACC439" s="11"/>
      <c r="ACD439" s="11"/>
      <c r="ACE439" s="11"/>
      <c r="ACF439" s="11"/>
      <c r="ACG439" s="11"/>
      <c r="ACH439" s="11"/>
      <c r="ACI439" s="11"/>
      <c r="ACJ439" s="11"/>
      <c r="ACK439" s="11"/>
      <c r="ACL439" s="11"/>
      <c r="ACM439" s="11"/>
      <c r="ACN439" s="11"/>
      <c r="ACO439" s="11"/>
      <c r="ACP439" s="11"/>
      <c r="ACQ439" s="11"/>
      <c r="ACR439" s="11"/>
      <c r="ACS439" s="11"/>
      <c r="ACT439" s="11"/>
      <c r="ACU439" s="11"/>
      <c r="ACV439" s="11"/>
      <c r="ACW439" s="11"/>
      <c r="ACX439" s="11"/>
      <c r="ACY439" s="11"/>
      <c r="ACZ439" s="11"/>
      <c r="ADA439" s="11"/>
      <c r="ADB439" s="11"/>
      <c r="ADC439" s="11"/>
      <c r="ADD439" s="11"/>
      <c r="ADE439" s="11"/>
      <c r="ADF439" s="11"/>
      <c r="ADG439" s="11"/>
      <c r="ADH439" s="11"/>
      <c r="ADI439" s="11"/>
      <c r="ADJ439" s="11"/>
      <c r="ADK439" s="11"/>
      <c r="ADL439" s="11"/>
      <c r="ADM439" s="11"/>
      <c r="ADN439" s="11"/>
      <c r="ADO439" s="11"/>
      <c r="ADP439" s="11"/>
      <c r="ADQ439" s="11"/>
      <c r="ADR439" s="11"/>
      <c r="ADS439" s="11"/>
      <c r="ADT439" s="11"/>
      <c r="ADU439" s="11"/>
      <c r="ADV439" s="11"/>
      <c r="ADW439" s="11"/>
      <c r="ADX439" s="11"/>
      <c r="ADY439" s="11"/>
      <c r="ADZ439" s="11"/>
      <c r="AEA439" s="11"/>
      <c r="AEB439" s="11"/>
      <c r="AEC439" s="11"/>
      <c r="AED439" s="11"/>
      <c r="AEE439" s="11"/>
      <c r="AEF439" s="11"/>
      <c r="AEG439" s="11"/>
      <c r="AEH439" s="11"/>
      <c r="AEI439" s="11"/>
      <c r="AEJ439" s="11"/>
      <c r="AEK439" s="11"/>
      <c r="AEL439" s="11"/>
      <c r="AEM439" s="11"/>
      <c r="AEN439" s="11"/>
      <c r="AEO439" s="11"/>
      <c r="AEP439" s="11"/>
      <c r="AEQ439" s="11"/>
      <c r="AER439" s="11"/>
      <c r="AES439" s="11"/>
      <c r="AET439" s="11"/>
      <c r="AEU439" s="11"/>
      <c r="AEV439" s="11"/>
      <c r="AEW439" s="11"/>
      <c r="AEX439" s="11"/>
      <c r="AEY439" s="11"/>
      <c r="AEZ439" s="11"/>
      <c r="AFA439" s="11"/>
      <c r="AFB439" s="11"/>
      <c r="AFC439" s="11"/>
      <c r="AFD439" s="11"/>
      <c r="AFE439" s="11"/>
      <c r="AFF439" s="11"/>
      <c r="AFG439" s="11"/>
      <c r="AFH439" s="11"/>
      <c r="AFI439" s="11"/>
      <c r="AFJ439" s="11"/>
      <c r="AFK439" s="11"/>
      <c r="AFL439" s="11"/>
      <c r="AFM439" s="11"/>
      <c r="AFN439" s="11"/>
      <c r="AFO439" s="11"/>
      <c r="AFP439" s="11"/>
      <c r="AFQ439" s="11"/>
      <c r="AFR439" s="11"/>
      <c r="AFS439" s="11"/>
      <c r="AFT439" s="11"/>
      <c r="AFU439" s="11"/>
      <c r="AFV439" s="11"/>
      <c r="AFW439" s="11"/>
      <c r="AFX439" s="11"/>
      <c r="AFY439" s="11"/>
      <c r="AFZ439" s="11"/>
      <c r="AGA439" s="11"/>
      <c r="AGB439" s="11"/>
      <c r="AGC439" s="11"/>
      <c r="AGD439" s="11"/>
      <c r="AGE439" s="11"/>
      <c r="AGF439" s="11"/>
      <c r="AGG439" s="11"/>
      <c r="AGH439" s="11"/>
      <c r="AGI439" s="11"/>
      <c r="AGJ439" s="11"/>
      <c r="AGK439" s="11"/>
      <c r="AGL439" s="11"/>
      <c r="AGM439" s="11"/>
      <c r="AGN439" s="11"/>
      <c r="AGO439" s="11"/>
      <c r="AGP439" s="11"/>
      <c r="AGQ439" s="11"/>
      <c r="AGR439" s="11"/>
      <c r="AGS439" s="11"/>
      <c r="AGT439" s="11"/>
      <c r="AGU439" s="11"/>
      <c r="AGV439" s="11"/>
      <c r="AGW439" s="11"/>
      <c r="AGX439" s="11"/>
      <c r="AGY439" s="11"/>
      <c r="AGZ439" s="11"/>
      <c r="AHA439" s="11"/>
      <c r="AHB439" s="11"/>
      <c r="AHC439" s="11"/>
      <c r="AHD439" s="11"/>
      <c r="AHE439" s="11"/>
      <c r="AHF439" s="11"/>
      <c r="AHG439" s="11"/>
      <c r="AHH439" s="11"/>
      <c r="AHI439" s="11"/>
      <c r="AHJ439" s="11"/>
      <c r="AHK439" s="11"/>
      <c r="AHL439" s="11"/>
      <c r="AHM439" s="11"/>
      <c r="AHN439" s="11"/>
      <c r="AHO439" s="11"/>
      <c r="AHP439" s="11"/>
      <c r="AHQ439" s="11"/>
      <c r="AHR439" s="11"/>
      <c r="AHS439" s="11"/>
      <c r="AHT439" s="11"/>
      <c r="AHU439" s="11"/>
      <c r="AHV439" s="11"/>
      <c r="AHW439" s="11"/>
      <c r="AHX439" s="11"/>
      <c r="AHY439" s="11"/>
      <c r="AHZ439" s="11"/>
      <c r="AIA439" s="11"/>
      <c r="AIB439" s="11"/>
      <c r="AIC439" s="11"/>
      <c r="AID439" s="11"/>
      <c r="AIE439" s="11"/>
      <c r="AIF439" s="11"/>
      <c r="AIG439" s="11"/>
      <c r="AIH439" s="11"/>
      <c r="AII439" s="11"/>
      <c r="AIJ439" s="11"/>
      <c r="AIK439" s="11"/>
      <c r="AIL439" s="11"/>
      <c r="AIM439" s="11"/>
      <c r="AIN439" s="11"/>
      <c r="AIO439" s="11"/>
      <c r="AIP439" s="11"/>
      <c r="AIQ439" s="11"/>
      <c r="AIR439" s="11"/>
      <c r="AIS439" s="11"/>
      <c r="AIT439" s="11"/>
      <c r="AIU439" s="11"/>
      <c r="AIV439" s="11"/>
      <c r="AIW439" s="11"/>
      <c r="AIX439" s="11"/>
      <c r="AIY439" s="11"/>
      <c r="AIZ439" s="11"/>
      <c r="AJA439" s="11"/>
      <c r="AJB439" s="11"/>
      <c r="AJC439" s="11"/>
      <c r="AJD439" s="11"/>
      <c r="AJE439" s="11"/>
      <c r="AJF439" s="11"/>
      <c r="AJG439" s="11"/>
      <c r="AJH439" s="11"/>
      <c r="AJI439" s="11"/>
      <c r="AJJ439" s="11"/>
      <c r="AJK439" s="11"/>
      <c r="AJL439" s="11"/>
      <c r="AJM439" s="11"/>
      <c r="AJN439" s="11"/>
      <c r="AJO439" s="11"/>
      <c r="AJP439" s="11"/>
      <c r="AJQ439" s="11"/>
      <c r="AJR439" s="11"/>
      <c r="AJS439" s="11"/>
      <c r="AJT439" s="11"/>
      <c r="AJU439" s="11"/>
      <c r="AJV439" s="11"/>
      <c r="AJW439" s="11"/>
      <c r="AJX439" s="11"/>
      <c r="AJY439" s="11"/>
      <c r="AJZ439" s="11"/>
      <c r="AKA439" s="11"/>
      <c r="AKB439" s="11"/>
      <c r="AKC439" s="11"/>
      <c r="AKD439" s="11"/>
      <c r="AKE439" s="11"/>
      <c r="AKF439" s="11"/>
      <c r="AKG439" s="11"/>
      <c r="AKH439" s="11"/>
      <c r="AKI439" s="11"/>
      <c r="AKJ439" s="11"/>
      <c r="AKK439" s="11"/>
      <c r="AKL439" s="11"/>
      <c r="AKM439" s="11"/>
      <c r="AKN439" s="11"/>
      <c r="AKO439" s="11"/>
      <c r="AKP439" s="11"/>
      <c r="AKQ439" s="11"/>
      <c r="AKR439" s="11"/>
      <c r="AKS439" s="11"/>
      <c r="AKT439" s="11"/>
      <c r="AKU439" s="11"/>
      <c r="AKV439" s="11"/>
      <c r="AKW439" s="11"/>
      <c r="AKX439" s="11"/>
      <c r="AKY439" s="11"/>
      <c r="AKZ439" s="11"/>
      <c r="ALA439" s="11"/>
      <c r="ALB439" s="11"/>
      <c r="ALC439" s="11"/>
      <c r="ALD439" s="11"/>
      <c r="ALE439" s="11"/>
      <c r="ALF439" s="11"/>
      <c r="ALG439" s="11"/>
      <c r="ALH439" s="11"/>
      <c r="ALI439" s="11"/>
      <c r="ALJ439" s="11"/>
      <c r="ALK439" s="11"/>
      <c r="ALL439" s="11"/>
      <c r="ALM439" s="11"/>
      <c r="ALN439" s="11"/>
      <c r="ALO439" s="11"/>
      <c r="ALP439" s="11"/>
      <c r="ALQ439" s="11"/>
      <c r="ALR439" s="11"/>
      <c r="ALS439" s="11"/>
      <c r="ALT439" s="11"/>
      <c r="ALU439" s="11"/>
      <c r="ALV439" s="11"/>
      <c r="ALW439" s="11"/>
      <c r="ALX439" s="11"/>
      <c r="ALY439" s="11"/>
      <c r="ALZ439" s="11"/>
      <c r="AMA439" s="11"/>
    </row>
    <row r="440" spans="1:1015" ht="12.75" customHeight="1">
      <c r="A440" s="8" t="s">
        <v>497</v>
      </c>
      <c r="B440" s="8" t="s">
        <v>498</v>
      </c>
      <c r="C440" s="9" t="s">
        <v>173</v>
      </c>
      <c r="D440" s="8"/>
      <c r="E440" s="9" t="s">
        <v>16</v>
      </c>
      <c r="F440" s="8" t="s">
        <v>17</v>
      </c>
      <c r="G440" s="8" t="s">
        <v>174</v>
      </c>
      <c r="H440" s="10">
        <v>3710.19</v>
      </c>
      <c r="I440" s="10">
        <v>1763.33</v>
      </c>
      <c r="J440" s="10">
        <v>1617</v>
      </c>
      <c r="K440" s="10">
        <v>2006.94</v>
      </c>
      <c r="L440" s="7">
        <v>805</v>
      </c>
      <c r="M440" s="10">
        <v>1000</v>
      </c>
      <c r="N440" s="10">
        <f t="shared" ref="N440:N449" si="66">M440</f>
        <v>1000</v>
      </c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  <c r="ABM440" s="11"/>
      <c r="ABN440" s="11"/>
      <c r="ABO440" s="11"/>
      <c r="ABP440" s="11"/>
      <c r="ABQ440" s="11"/>
      <c r="ABR440" s="11"/>
      <c r="ABS440" s="11"/>
      <c r="ABT440" s="11"/>
      <c r="ABU440" s="11"/>
      <c r="ABV440" s="11"/>
      <c r="ABW440" s="11"/>
      <c r="ABX440" s="11"/>
      <c r="ABY440" s="11"/>
      <c r="ABZ440" s="11"/>
      <c r="ACA440" s="11"/>
      <c r="ACB440" s="11"/>
      <c r="ACC440" s="11"/>
      <c r="ACD440" s="11"/>
      <c r="ACE440" s="11"/>
      <c r="ACF440" s="11"/>
      <c r="ACG440" s="11"/>
      <c r="ACH440" s="11"/>
      <c r="ACI440" s="11"/>
      <c r="ACJ440" s="11"/>
      <c r="ACK440" s="11"/>
      <c r="ACL440" s="11"/>
      <c r="ACM440" s="11"/>
      <c r="ACN440" s="11"/>
      <c r="ACO440" s="11"/>
      <c r="ACP440" s="11"/>
      <c r="ACQ440" s="11"/>
      <c r="ACR440" s="11"/>
      <c r="ACS440" s="11"/>
      <c r="ACT440" s="11"/>
      <c r="ACU440" s="11"/>
      <c r="ACV440" s="11"/>
      <c r="ACW440" s="11"/>
      <c r="ACX440" s="11"/>
      <c r="ACY440" s="11"/>
      <c r="ACZ440" s="11"/>
      <c r="ADA440" s="11"/>
      <c r="ADB440" s="11"/>
      <c r="ADC440" s="11"/>
      <c r="ADD440" s="11"/>
      <c r="ADE440" s="11"/>
      <c r="ADF440" s="11"/>
      <c r="ADG440" s="11"/>
      <c r="ADH440" s="11"/>
      <c r="ADI440" s="11"/>
      <c r="ADJ440" s="11"/>
      <c r="ADK440" s="11"/>
      <c r="ADL440" s="11"/>
      <c r="ADM440" s="11"/>
      <c r="ADN440" s="11"/>
      <c r="ADO440" s="11"/>
      <c r="ADP440" s="11"/>
      <c r="ADQ440" s="11"/>
      <c r="ADR440" s="11"/>
      <c r="ADS440" s="11"/>
      <c r="ADT440" s="11"/>
      <c r="ADU440" s="11"/>
      <c r="ADV440" s="11"/>
      <c r="ADW440" s="11"/>
      <c r="ADX440" s="11"/>
      <c r="ADY440" s="11"/>
      <c r="ADZ440" s="11"/>
      <c r="AEA440" s="11"/>
      <c r="AEB440" s="11"/>
      <c r="AEC440" s="11"/>
      <c r="AED440" s="11"/>
      <c r="AEE440" s="11"/>
      <c r="AEF440" s="11"/>
      <c r="AEG440" s="11"/>
      <c r="AEH440" s="11"/>
      <c r="AEI440" s="11"/>
      <c r="AEJ440" s="11"/>
      <c r="AEK440" s="11"/>
      <c r="AEL440" s="11"/>
      <c r="AEM440" s="11"/>
      <c r="AEN440" s="11"/>
      <c r="AEO440" s="11"/>
      <c r="AEP440" s="11"/>
      <c r="AEQ440" s="11"/>
      <c r="AER440" s="11"/>
      <c r="AES440" s="11"/>
      <c r="AET440" s="11"/>
      <c r="AEU440" s="11"/>
      <c r="AEV440" s="11"/>
      <c r="AEW440" s="11"/>
      <c r="AEX440" s="11"/>
      <c r="AEY440" s="11"/>
      <c r="AEZ440" s="11"/>
      <c r="AFA440" s="11"/>
      <c r="AFB440" s="11"/>
      <c r="AFC440" s="11"/>
      <c r="AFD440" s="11"/>
      <c r="AFE440" s="11"/>
      <c r="AFF440" s="11"/>
      <c r="AFG440" s="11"/>
      <c r="AFH440" s="11"/>
      <c r="AFI440" s="11"/>
      <c r="AFJ440" s="11"/>
      <c r="AFK440" s="11"/>
      <c r="AFL440" s="11"/>
      <c r="AFM440" s="11"/>
      <c r="AFN440" s="11"/>
      <c r="AFO440" s="11"/>
      <c r="AFP440" s="11"/>
      <c r="AFQ440" s="11"/>
      <c r="AFR440" s="11"/>
      <c r="AFS440" s="11"/>
      <c r="AFT440" s="11"/>
      <c r="AFU440" s="11"/>
      <c r="AFV440" s="11"/>
      <c r="AFW440" s="11"/>
      <c r="AFX440" s="11"/>
      <c r="AFY440" s="11"/>
      <c r="AFZ440" s="11"/>
      <c r="AGA440" s="11"/>
      <c r="AGB440" s="11"/>
      <c r="AGC440" s="11"/>
      <c r="AGD440" s="11"/>
      <c r="AGE440" s="11"/>
      <c r="AGF440" s="11"/>
      <c r="AGG440" s="11"/>
      <c r="AGH440" s="11"/>
      <c r="AGI440" s="11"/>
      <c r="AGJ440" s="11"/>
      <c r="AGK440" s="11"/>
      <c r="AGL440" s="11"/>
      <c r="AGM440" s="11"/>
      <c r="AGN440" s="11"/>
      <c r="AGO440" s="11"/>
      <c r="AGP440" s="11"/>
      <c r="AGQ440" s="11"/>
      <c r="AGR440" s="11"/>
      <c r="AGS440" s="11"/>
      <c r="AGT440" s="11"/>
      <c r="AGU440" s="11"/>
      <c r="AGV440" s="11"/>
      <c r="AGW440" s="11"/>
      <c r="AGX440" s="11"/>
      <c r="AGY440" s="11"/>
      <c r="AGZ440" s="11"/>
      <c r="AHA440" s="11"/>
      <c r="AHB440" s="11"/>
      <c r="AHC440" s="11"/>
      <c r="AHD440" s="11"/>
      <c r="AHE440" s="11"/>
      <c r="AHF440" s="11"/>
      <c r="AHG440" s="11"/>
      <c r="AHH440" s="11"/>
      <c r="AHI440" s="11"/>
      <c r="AHJ440" s="11"/>
      <c r="AHK440" s="11"/>
      <c r="AHL440" s="11"/>
      <c r="AHM440" s="11"/>
      <c r="AHN440" s="11"/>
      <c r="AHO440" s="11"/>
      <c r="AHP440" s="11"/>
      <c r="AHQ440" s="11"/>
      <c r="AHR440" s="11"/>
      <c r="AHS440" s="11"/>
      <c r="AHT440" s="11"/>
      <c r="AHU440" s="11"/>
      <c r="AHV440" s="11"/>
      <c r="AHW440" s="11"/>
      <c r="AHX440" s="11"/>
      <c r="AHY440" s="11"/>
      <c r="AHZ440" s="11"/>
      <c r="AIA440" s="11"/>
      <c r="AIB440" s="11"/>
      <c r="AIC440" s="11"/>
      <c r="AID440" s="11"/>
      <c r="AIE440" s="11"/>
      <c r="AIF440" s="11"/>
      <c r="AIG440" s="11"/>
      <c r="AIH440" s="11"/>
      <c r="AII440" s="11"/>
      <c r="AIJ440" s="11"/>
      <c r="AIK440" s="11"/>
      <c r="AIL440" s="11"/>
      <c r="AIM440" s="11"/>
      <c r="AIN440" s="11"/>
      <c r="AIO440" s="11"/>
      <c r="AIP440" s="11"/>
      <c r="AIQ440" s="11"/>
      <c r="AIR440" s="11"/>
      <c r="AIS440" s="11"/>
      <c r="AIT440" s="11"/>
      <c r="AIU440" s="11"/>
      <c r="AIV440" s="11"/>
      <c r="AIW440" s="11"/>
      <c r="AIX440" s="11"/>
      <c r="AIY440" s="11"/>
      <c r="AIZ440" s="11"/>
      <c r="AJA440" s="11"/>
      <c r="AJB440" s="11"/>
      <c r="AJC440" s="11"/>
      <c r="AJD440" s="11"/>
      <c r="AJE440" s="11"/>
      <c r="AJF440" s="11"/>
      <c r="AJG440" s="11"/>
      <c r="AJH440" s="11"/>
      <c r="AJI440" s="11"/>
      <c r="AJJ440" s="11"/>
      <c r="AJK440" s="11"/>
      <c r="AJL440" s="11"/>
      <c r="AJM440" s="11"/>
      <c r="AJN440" s="11"/>
      <c r="AJO440" s="11"/>
      <c r="AJP440" s="11"/>
      <c r="AJQ440" s="11"/>
      <c r="AJR440" s="11"/>
      <c r="AJS440" s="11"/>
      <c r="AJT440" s="11"/>
      <c r="AJU440" s="11"/>
      <c r="AJV440" s="11"/>
      <c r="AJW440" s="11"/>
      <c r="AJX440" s="11"/>
      <c r="AJY440" s="11"/>
      <c r="AJZ440" s="11"/>
      <c r="AKA440" s="11"/>
      <c r="AKB440" s="11"/>
      <c r="AKC440" s="11"/>
      <c r="AKD440" s="11"/>
      <c r="AKE440" s="11"/>
      <c r="AKF440" s="11"/>
      <c r="AKG440" s="11"/>
      <c r="AKH440" s="11"/>
      <c r="AKI440" s="11"/>
      <c r="AKJ440" s="11"/>
      <c r="AKK440" s="11"/>
      <c r="AKL440" s="11"/>
      <c r="AKM440" s="11"/>
      <c r="AKN440" s="11"/>
      <c r="AKO440" s="11"/>
      <c r="AKP440" s="11"/>
      <c r="AKQ440" s="11"/>
      <c r="AKR440" s="11"/>
      <c r="AKS440" s="11"/>
      <c r="AKT440" s="11"/>
      <c r="AKU440" s="11"/>
      <c r="AKV440" s="11"/>
      <c r="AKW440" s="11"/>
      <c r="AKX440" s="11"/>
      <c r="AKY440" s="11"/>
      <c r="AKZ440" s="11"/>
      <c r="ALA440" s="11"/>
      <c r="ALB440" s="11"/>
      <c r="ALC440" s="11"/>
      <c r="ALD440" s="11"/>
      <c r="ALE440" s="11"/>
      <c r="ALF440" s="11"/>
      <c r="ALG440" s="11"/>
      <c r="ALH440" s="11"/>
      <c r="ALI440" s="11"/>
      <c r="ALJ440" s="11"/>
      <c r="ALK440" s="11"/>
      <c r="ALL440" s="11"/>
      <c r="ALM440" s="11"/>
      <c r="ALN440" s="11"/>
      <c r="ALO440" s="11"/>
      <c r="ALP440" s="11"/>
      <c r="ALQ440" s="11"/>
      <c r="ALR440" s="11"/>
      <c r="ALS440" s="11"/>
      <c r="ALT440" s="11"/>
      <c r="ALU440" s="11"/>
      <c r="ALV440" s="11"/>
      <c r="ALW440" s="11"/>
      <c r="ALX440" s="11"/>
      <c r="ALY440" s="11"/>
      <c r="ALZ440" s="11"/>
      <c r="AMA440" s="11"/>
    </row>
    <row r="441" spans="1:1015" ht="12.75" customHeight="1">
      <c r="A441" s="8" t="s">
        <v>497</v>
      </c>
      <c r="B441" s="8" t="s">
        <v>498</v>
      </c>
      <c r="C441" s="9" t="s">
        <v>198</v>
      </c>
      <c r="D441" s="8"/>
      <c r="E441" s="9" t="s">
        <v>16</v>
      </c>
      <c r="F441" s="8" t="s">
        <v>17</v>
      </c>
      <c r="G441" s="8" t="s">
        <v>499</v>
      </c>
      <c r="H441" s="10">
        <v>130.4</v>
      </c>
      <c r="I441" s="10">
        <v>0</v>
      </c>
      <c r="J441" s="10">
        <v>110</v>
      </c>
      <c r="K441" s="10">
        <v>0</v>
      </c>
      <c r="L441" s="7">
        <v>100</v>
      </c>
      <c r="M441" s="10">
        <f>L441</f>
        <v>100</v>
      </c>
      <c r="N441" s="10">
        <f t="shared" si="66"/>
        <v>100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  <c r="ABM441" s="11"/>
      <c r="ABN441" s="11"/>
      <c r="ABO441" s="11"/>
      <c r="ABP441" s="11"/>
      <c r="ABQ441" s="11"/>
      <c r="ABR441" s="11"/>
      <c r="ABS441" s="11"/>
      <c r="ABT441" s="11"/>
      <c r="ABU441" s="11"/>
      <c r="ABV441" s="11"/>
      <c r="ABW441" s="11"/>
      <c r="ABX441" s="11"/>
      <c r="ABY441" s="11"/>
      <c r="ABZ441" s="11"/>
      <c r="ACA441" s="11"/>
      <c r="ACB441" s="11"/>
      <c r="ACC441" s="11"/>
      <c r="ACD441" s="11"/>
      <c r="ACE441" s="11"/>
      <c r="ACF441" s="11"/>
      <c r="ACG441" s="11"/>
      <c r="ACH441" s="11"/>
      <c r="ACI441" s="11"/>
      <c r="ACJ441" s="11"/>
      <c r="ACK441" s="11"/>
      <c r="ACL441" s="11"/>
      <c r="ACM441" s="11"/>
      <c r="ACN441" s="11"/>
      <c r="ACO441" s="11"/>
      <c r="ACP441" s="11"/>
      <c r="ACQ441" s="11"/>
      <c r="ACR441" s="11"/>
      <c r="ACS441" s="11"/>
      <c r="ACT441" s="11"/>
      <c r="ACU441" s="11"/>
      <c r="ACV441" s="11"/>
      <c r="ACW441" s="11"/>
      <c r="ACX441" s="11"/>
      <c r="ACY441" s="11"/>
      <c r="ACZ441" s="11"/>
      <c r="ADA441" s="11"/>
      <c r="ADB441" s="11"/>
      <c r="ADC441" s="11"/>
      <c r="ADD441" s="11"/>
      <c r="ADE441" s="11"/>
      <c r="ADF441" s="11"/>
      <c r="ADG441" s="11"/>
      <c r="ADH441" s="11"/>
      <c r="ADI441" s="11"/>
      <c r="ADJ441" s="11"/>
      <c r="ADK441" s="11"/>
      <c r="ADL441" s="11"/>
      <c r="ADM441" s="11"/>
      <c r="ADN441" s="11"/>
      <c r="ADO441" s="11"/>
      <c r="ADP441" s="11"/>
      <c r="ADQ441" s="11"/>
      <c r="ADR441" s="11"/>
      <c r="ADS441" s="11"/>
      <c r="ADT441" s="11"/>
      <c r="ADU441" s="11"/>
      <c r="ADV441" s="11"/>
      <c r="ADW441" s="11"/>
      <c r="ADX441" s="11"/>
      <c r="ADY441" s="11"/>
      <c r="ADZ441" s="11"/>
      <c r="AEA441" s="11"/>
      <c r="AEB441" s="11"/>
      <c r="AEC441" s="11"/>
      <c r="AED441" s="11"/>
      <c r="AEE441" s="11"/>
      <c r="AEF441" s="11"/>
      <c r="AEG441" s="11"/>
      <c r="AEH441" s="11"/>
      <c r="AEI441" s="11"/>
      <c r="AEJ441" s="11"/>
      <c r="AEK441" s="11"/>
      <c r="AEL441" s="11"/>
      <c r="AEM441" s="11"/>
      <c r="AEN441" s="11"/>
      <c r="AEO441" s="11"/>
      <c r="AEP441" s="11"/>
      <c r="AEQ441" s="11"/>
      <c r="AER441" s="11"/>
      <c r="AES441" s="11"/>
      <c r="AET441" s="11"/>
      <c r="AEU441" s="11"/>
      <c r="AEV441" s="11"/>
      <c r="AEW441" s="11"/>
      <c r="AEX441" s="11"/>
      <c r="AEY441" s="11"/>
      <c r="AEZ441" s="11"/>
      <c r="AFA441" s="11"/>
      <c r="AFB441" s="11"/>
      <c r="AFC441" s="11"/>
      <c r="AFD441" s="11"/>
      <c r="AFE441" s="11"/>
      <c r="AFF441" s="11"/>
      <c r="AFG441" s="11"/>
      <c r="AFH441" s="11"/>
      <c r="AFI441" s="11"/>
      <c r="AFJ441" s="11"/>
      <c r="AFK441" s="11"/>
      <c r="AFL441" s="11"/>
      <c r="AFM441" s="11"/>
      <c r="AFN441" s="11"/>
      <c r="AFO441" s="11"/>
      <c r="AFP441" s="11"/>
      <c r="AFQ441" s="11"/>
      <c r="AFR441" s="11"/>
      <c r="AFS441" s="11"/>
      <c r="AFT441" s="11"/>
      <c r="AFU441" s="11"/>
      <c r="AFV441" s="11"/>
      <c r="AFW441" s="11"/>
      <c r="AFX441" s="11"/>
      <c r="AFY441" s="11"/>
      <c r="AFZ441" s="11"/>
      <c r="AGA441" s="11"/>
      <c r="AGB441" s="11"/>
      <c r="AGC441" s="11"/>
      <c r="AGD441" s="11"/>
      <c r="AGE441" s="11"/>
      <c r="AGF441" s="11"/>
      <c r="AGG441" s="11"/>
      <c r="AGH441" s="11"/>
      <c r="AGI441" s="11"/>
      <c r="AGJ441" s="11"/>
      <c r="AGK441" s="11"/>
      <c r="AGL441" s="11"/>
      <c r="AGM441" s="11"/>
      <c r="AGN441" s="11"/>
      <c r="AGO441" s="11"/>
      <c r="AGP441" s="11"/>
      <c r="AGQ441" s="11"/>
      <c r="AGR441" s="11"/>
      <c r="AGS441" s="11"/>
      <c r="AGT441" s="11"/>
      <c r="AGU441" s="11"/>
      <c r="AGV441" s="11"/>
      <c r="AGW441" s="11"/>
      <c r="AGX441" s="11"/>
      <c r="AGY441" s="11"/>
      <c r="AGZ441" s="11"/>
      <c r="AHA441" s="11"/>
      <c r="AHB441" s="11"/>
      <c r="AHC441" s="11"/>
      <c r="AHD441" s="11"/>
      <c r="AHE441" s="11"/>
      <c r="AHF441" s="11"/>
      <c r="AHG441" s="11"/>
      <c r="AHH441" s="11"/>
      <c r="AHI441" s="11"/>
      <c r="AHJ441" s="11"/>
      <c r="AHK441" s="11"/>
      <c r="AHL441" s="11"/>
      <c r="AHM441" s="11"/>
      <c r="AHN441" s="11"/>
      <c r="AHO441" s="11"/>
      <c r="AHP441" s="11"/>
      <c r="AHQ441" s="11"/>
      <c r="AHR441" s="11"/>
      <c r="AHS441" s="11"/>
      <c r="AHT441" s="11"/>
      <c r="AHU441" s="11"/>
      <c r="AHV441" s="11"/>
      <c r="AHW441" s="11"/>
      <c r="AHX441" s="11"/>
      <c r="AHY441" s="11"/>
      <c r="AHZ441" s="11"/>
      <c r="AIA441" s="11"/>
      <c r="AIB441" s="11"/>
      <c r="AIC441" s="11"/>
      <c r="AID441" s="11"/>
      <c r="AIE441" s="11"/>
      <c r="AIF441" s="11"/>
      <c r="AIG441" s="11"/>
      <c r="AIH441" s="11"/>
      <c r="AII441" s="11"/>
      <c r="AIJ441" s="11"/>
      <c r="AIK441" s="11"/>
      <c r="AIL441" s="11"/>
      <c r="AIM441" s="11"/>
      <c r="AIN441" s="11"/>
      <c r="AIO441" s="11"/>
      <c r="AIP441" s="11"/>
      <c r="AIQ441" s="11"/>
      <c r="AIR441" s="11"/>
      <c r="AIS441" s="11"/>
      <c r="AIT441" s="11"/>
      <c r="AIU441" s="11"/>
      <c r="AIV441" s="11"/>
      <c r="AIW441" s="11"/>
      <c r="AIX441" s="11"/>
      <c r="AIY441" s="11"/>
      <c r="AIZ441" s="11"/>
      <c r="AJA441" s="11"/>
      <c r="AJB441" s="11"/>
      <c r="AJC441" s="11"/>
      <c r="AJD441" s="11"/>
      <c r="AJE441" s="11"/>
      <c r="AJF441" s="11"/>
      <c r="AJG441" s="11"/>
      <c r="AJH441" s="11"/>
      <c r="AJI441" s="11"/>
      <c r="AJJ441" s="11"/>
      <c r="AJK441" s="11"/>
      <c r="AJL441" s="11"/>
      <c r="AJM441" s="11"/>
      <c r="AJN441" s="11"/>
      <c r="AJO441" s="11"/>
      <c r="AJP441" s="11"/>
      <c r="AJQ441" s="11"/>
      <c r="AJR441" s="11"/>
      <c r="AJS441" s="11"/>
      <c r="AJT441" s="11"/>
      <c r="AJU441" s="11"/>
      <c r="AJV441" s="11"/>
      <c r="AJW441" s="11"/>
      <c r="AJX441" s="11"/>
      <c r="AJY441" s="11"/>
      <c r="AJZ441" s="11"/>
      <c r="AKA441" s="11"/>
      <c r="AKB441" s="11"/>
      <c r="AKC441" s="11"/>
      <c r="AKD441" s="11"/>
      <c r="AKE441" s="11"/>
      <c r="AKF441" s="11"/>
      <c r="AKG441" s="11"/>
      <c r="AKH441" s="11"/>
      <c r="AKI441" s="11"/>
      <c r="AKJ441" s="11"/>
      <c r="AKK441" s="11"/>
      <c r="AKL441" s="11"/>
      <c r="AKM441" s="11"/>
      <c r="AKN441" s="11"/>
      <c r="AKO441" s="11"/>
      <c r="AKP441" s="11"/>
      <c r="AKQ441" s="11"/>
      <c r="AKR441" s="11"/>
      <c r="AKS441" s="11"/>
      <c r="AKT441" s="11"/>
      <c r="AKU441" s="11"/>
      <c r="AKV441" s="11"/>
      <c r="AKW441" s="11"/>
      <c r="AKX441" s="11"/>
      <c r="AKY441" s="11"/>
      <c r="AKZ441" s="11"/>
      <c r="ALA441" s="11"/>
      <c r="ALB441" s="11"/>
      <c r="ALC441" s="11"/>
      <c r="ALD441" s="11"/>
      <c r="ALE441" s="11"/>
      <c r="ALF441" s="11"/>
      <c r="ALG441" s="11"/>
      <c r="ALH441" s="11"/>
      <c r="ALI441" s="11"/>
      <c r="ALJ441" s="11"/>
      <c r="ALK441" s="11"/>
      <c r="ALL441" s="11"/>
      <c r="ALM441" s="11"/>
      <c r="ALN441" s="11"/>
      <c r="ALO441" s="11"/>
      <c r="ALP441" s="11"/>
      <c r="ALQ441" s="11"/>
      <c r="ALR441" s="11"/>
      <c r="ALS441" s="11"/>
      <c r="ALT441" s="11"/>
      <c r="ALU441" s="11"/>
      <c r="ALV441" s="11"/>
      <c r="ALW441" s="11"/>
      <c r="ALX441" s="11"/>
      <c r="ALY441" s="11"/>
      <c r="ALZ441" s="11"/>
      <c r="AMA441" s="11"/>
    </row>
    <row r="442" spans="1:1015" ht="12.75" customHeight="1">
      <c r="A442" s="8" t="s">
        <v>497</v>
      </c>
      <c r="B442" s="8" t="s">
        <v>498</v>
      </c>
      <c r="C442" s="9" t="s">
        <v>355</v>
      </c>
      <c r="D442" s="8"/>
      <c r="E442" s="9" t="s">
        <v>16</v>
      </c>
      <c r="F442" s="8" t="s">
        <v>17</v>
      </c>
      <c r="G442" s="8" t="s">
        <v>269</v>
      </c>
      <c r="H442" s="10">
        <v>0</v>
      </c>
      <c r="I442" s="10">
        <v>0</v>
      </c>
      <c r="J442" s="10">
        <v>0</v>
      </c>
      <c r="K442" s="10">
        <v>19.25</v>
      </c>
      <c r="L442" s="7">
        <v>0</v>
      </c>
      <c r="M442" s="10">
        <f>L442</f>
        <v>0</v>
      </c>
      <c r="N442" s="10">
        <f t="shared" si="66"/>
        <v>0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  <c r="ABM442" s="11"/>
      <c r="ABN442" s="11"/>
      <c r="ABO442" s="11"/>
      <c r="ABP442" s="11"/>
      <c r="ABQ442" s="11"/>
      <c r="ABR442" s="11"/>
      <c r="ABS442" s="11"/>
      <c r="ABT442" s="11"/>
      <c r="ABU442" s="11"/>
      <c r="ABV442" s="11"/>
      <c r="ABW442" s="11"/>
      <c r="ABX442" s="11"/>
      <c r="ABY442" s="11"/>
      <c r="ABZ442" s="11"/>
      <c r="ACA442" s="11"/>
      <c r="ACB442" s="11"/>
      <c r="ACC442" s="11"/>
      <c r="ACD442" s="11"/>
      <c r="ACE442" s="11"/>
      <c r="ACF442" s="11"/>
      <c r="ACG442" s="11"/>
      <c r="ACH442" s="11"/>
      <c r="ACI442" s="11"/>
      <c r="ACJ442" s="11"/>
      <c r="ACK442" s="11"/>
      <c r="ACL442" s="11"/>
      <c r="ACM442" s="11"/>
      <c r="ACN442" s="11"/>
      <c r="ACO442" s="11"/>
      <c r="ACP442" s="11"/>
      <c r="ACQ442" s="11"/>
      <c r="ACR442" s="11"/>
      <c r="ACS442" s="11"/>
      <c r="ACT442" s="11"/>
      <c r="ACU442" s="11"/>
      <c r="ACV442" s="11"/>
      <c r="ACW442" s="11"/>
      <c r="ACX442" s="11"/>
      <c r="ACY442" s="11"/>
      <c r="ACZ442" s="11"/>
      <c r="ADA442" s="11"/>
      <c r="ADB442" s="11"/>
      <c r="ADC442" s="11"/>
      <c r="ADD442" s="11"/>
      <c r="ADE442" s="11"/>
      <c r="ADF442" s="11"/>
      <c r="ADG442" s="11"/>
      <c r="ADH442" s="11"/>
      <c r="ADI442" s="11"/>
      <c r="ADJ442" s="11"/>
      <c r="ADK442" s="11"/>
      <c r="ADL442" s="11"/>
      <c r="ADM442" s="11"/>
      <c r="ADN442" s="11"/>
      <c r="ADO442" s="11"/>
      <c r="ADP442" s="11"/>
      <c r="ADQ442" s="11"/>
      <c r="ADR442" s="11"/>
      <c r="ADS442" s="11"/>
      <c r="ADT442" s="11"/>
      <c r="ADU442" s="11"/>
      <c r="ADV442" s="11"/>
      <c r="ADW442" s="11"/>
      <c r="ADX442" s="11"/>
      <c r="ADY442" s="11"/>
      <c r="ADZ442" s="11"/>
      <c r="AEA442" s="11"/>
      <c r="AEB442" s="11"/>
      <c r="AEC442" s="11"/>
      <c r="AED442" s="11"/>
      <c r="AEE442" s="11"/>
      <c r="AEF442" s="11"/>
      <c r="AEG442" s="11"/>
      <c r="AEH442" s="11"/>
      <c r="AEI442" s="11"/>
      <c r="AEJ442" s="11"/>
      <c r="AEK442" s="11"/>
      <c r="AEL442" s="11"/>
      <c r="AEM442" s="11"/>
      <c r="AEN442" s="11"/>
      <c r="AEO442" s="11"/>
      <c r="AEP442" s="11"/>
      <c r="AEQ442" s="11"/>
      <c r="AER442" s="11"/>
      <c r="AES442" s="11"/>
      <c r="AET442" s="11"/>
      <c r="AEU442" s="11"/>
      <c r="AEV442" s="11"/>
      <c r="AEW442" s="11"/>
      <c r="AEX442" s="11"/>
      <c r="AEY442" s="11"/>
      <c r="AEZ442" s="11"/>
      <c r="AFA442" s="11"/>
      <c r="AFB442" s="11"/>
      <c r="AFC442" s="11"/>
      <c r="AFD442" s="11"/>
      <c r="AFE442" s="11"/>
      <c r="AFF442" s="11"/>
      <c r="AFG442" s="11"/>
      <c r="AFH442" s="11"/>
      <c r="AFI442" s="11"/>
      <c r="AFJ442" s="11"/>
      <c r="AFK442" s="11"/>
      <c r="AFL442" s="11"/>
      <c r="AFM442" s="11"/>
      <c r="AFN442" s="11"/>
      <c r="AFO442" s="11"/>
      <c r="AFP442" s="11"/>
      <c r="AFQ442" s="11"/>
      <c r="AFR442" s="11"/>
      <c r="AFS442" s="11"/>
      <c r="AFT442" s="11"/>
      <c r="AFU442" s="11"/>
      <c r="AFV442" s="11"/>
      <c r="AFW442" s="11"/>
      <c r="AFX442" s="11"/>
      <c r="AFY442" s="11"/>
      <c r="AFZ442" s="11"/>
      <c r="AGA442" s="11"/>
      <c r="AGB442" s="11"/>
      <c r="AGC442" s="11"/>
      <c r="AGD442" s="11"/>
      <c r="AGE442" s="11"/>
      <c r="AGF442" s="11"/>
      <c r="AGG442" s="11"/>
      <c r="AGH442" s="11"/>
      <c r="AGI442" s="11"/>
      <c r="AGJ442" s="11"/>
      <c r="AGK442" s="11"/>
      <c r="AGL442" s="11"/>
      <c r="AGM442" s="11"/>
      <c r="AGN442" s="11"/>
      <c r="AGO442" s="11"/>
      <c r="AGP442" s="11"/>
      <c r="AGQ442" s="11"/>
      <c r="AGR442" s="11"/>
      <c r="AGS442" s="11"/>
      <c r="AGT442" s="11"/>
      <c r="AGU442" s="11"/>
      <c r="AGV442" s="11"/>
      <c r="AGW442" s="11"/>
      <c r="AGX442" s="11"/>
      <c r="AGY442" s="11"/>
      <c r="AGZ442" s="11"/>
      <c r="AHA442" s="11"/>
      <c r="AHB442" s="11"/>
      <c r="AHC442" s="11"/>
      <c r="AHD442" s="11"/>
      <c r="AHE442" s="11"/>
      <c r="AHF442" s="11"/>
      <c r="AHG442" s="11"/>
      <c r="AHH442" s="11"/>
      <c r="AHI442" s="11"/>
      <c r="AHJ442" s="11"/>
      <c r="AHK442" s="11"/>
      <c r="AHL442" s="11"/>
      <c r="AHM442" s="11"/>
      <c r="AHN442" s="11"/>
      <c r="AHO442" s="11"/>
      <c r="AHP442" s="11"/>
      <c r="AHQ442" s="11"/>
      <c r="AHR442" s="11"/>
      <c r="AHS442" s="11"/>
      <c r="AHT442" s="11"/>
      <c r="AHU442" s="11"/>
      <c r="AHV442" s="11"/>
      <c r="AHW442" s="11"/>
      <c r="AHX442" s="11"/>
      <c r="AHY442" s="11"/>
      <c r="AHZ442" s="11"/>
      <c r="AIA442" s="11"/>
      <c r="AIB442" s="11"/>
      <c r="AIC442" s="11"/>
      <c r="AID442" s="11"/>
      <c r="AIE442" s="11"/>
      <c r="AIF442" s="11"/>
      <c r="AIG442" s="11"/>
      <c r="AIH442" s="11"/>
      <c r="AII442" s="11"/>
      <c r="AIJ442" s="11"/>
      <c r="AIK442" s="11"/>
      <c r="AIL442" s="11"/>
      <c r="AIM442" s="11"/>
      <c r="AIN442" s="11"/>
      <c r="AIO442" s="11"/>
      <c r="AIP442" s="11"/>
      <c r="AIQ442" s="11"/>
      <c r="AIR442" s="11"/>
      <c r="AIS442" s="11"/>
      <c r="AIT442" s="11"/>
      <c r="AIU442" s="11"/>
      <c r="AIV442" s="11"/>
      <c r="AIW442" s="11"/>
      <c r="AIX442" s="11"/>
      <c r="AIY442" s="11"/>
      <c r="AIZ442" s="11"/>
      <c r="AJA442" s="11"/>
      <c r="AJB442" s="11"/>
      <c r="AJC442" s="11"/>
      <c r="AJD442" s="11"/>
      <c r="AJE442" s="11"/>
      <c r="AJF442" s="11"/>
      <c r="AJG442" s="11"/>
      <c r="AJH442" s="11"/>
      <c r="AJI442" s="11"/>
      <c r="AJJ442" s="11"/>
      <c r="AJK442" s="11"/>
      <c r="AJL442" s="11"/>
      <c r="AJM442" s="11"/>
      <c r="AJN442" s="11"/>
      <c r="AJO442" s="11"/>
      <c r="AJP442" s="11"/>
      <c r="AJQ442" s="11"/>
      <c r="AJR442" s="11"/>
      <c r="AJS442" s="11"/>
      <c r="AJT442" s="11"/>
      <c r="AJU442" s="11"/>
      <c r="AJV442" s="11"/>
      <c r="AJW442" s="11"/>
      <c r="AJX442" s="11"/>
      <c r="AJY442" s="11"/>
      <c r="AJZ442" s="11"/>
      <c r="AKA442" s="11"/>
      <c r="AKB442" s="11"/>
      <c r="AKC442" s="11"/>
      <c r="AKD442" s="11"/>
      <c r="AKE442" s="11"/>
      <c r="AKF442" s="11"/>
      <c r="AKG442" s="11"/>
      <c r="AKH442" s="11"/>
      <c r="AKI442" s="11"/>
      <c r="AKJ442" s="11"/>
      <c r="AKK442" s="11"/>
      <c r="AKL442" s="11"/>
      <c r="AKM442" s="11"/>
      <c r="AKN442" s="11"/>
      <c r="AKO442" s="11"/>
      <c r="AKP442" s="11"/>
      <c r="AKQ442" s="11"/>
      <c r="AKR442" s="11"/>
      <c r="AKS442" s="11"/>
      <c r="AKT442" s="11"/>
      <c r="AKU442" s="11"/>
      <c r="AKV442" s="11"/>
      <c r="AKW442" s="11"/>
      <c r="AKX442" s="11"/>
      <c r="AKY442" s="11"/>
      <c r="AKZ442" s="11"/>
      <c r="ALA442" s="11"/>
      <c r="ALB442" s="11"/>
      <c r="ALC442" s="11"/>
      <c r="ALD442" s="11"/>
      <c r="ALE442" s="11"/>
      <c r="ALF442" s="11"/>
      <c r="ALG442" s="11"/>
      <c r="ALH442" s="11"/>
      <c r="ALI442" s="11"/>
      <c r="ALJ442" s="11"/>
      <c r="ALK442" s="11"/>
      <c r="ALL442" s="11"/>
      <c r="ALM442" s="11"/>
      <c r="ALN442" s="11"/>
      <c r="ALO442" s="11"/>
      <c r="ALP442" s="11"/>
      <c r="ALQ442" s="11"/>
      <c r="ALR442" s="11"/>
      <c r="ALS442" s="11"/>
      <c r="ALT442" s="11"/>
      <c r="ALU442" s="11"/>
      <c r="ALV442" s="11"/>
      <c r="ALW442" s="11"/>
      <c r="ALX442" s="11"/>
      <c r="ALY442" s="11"/>
      <c r="ALZ442" s="11"/>
      <c r="AMA442" s="11"/>
    </row>
    <row r="443" spans="1:1015" s="11" customFormat="1" ht="12.75" customHeight="1">
      <c r="A443" s="8" t="s">
        <v>497</v>
      </c>
      <c r="B443" s="8" t="s">
        <v>498</v>
      </c>
      <c r="C443" s="9" t="s">
        <v>175</v>
      </c>
      <c r="D443" s="8"/>
      <c r="E443" s="9" t="s">
        <v>16</v>
      </c>
      <c r="F443" s="8" t="s">
        <v>17</v>
      </c>
      <c r="G443" s="8" t="s">
        <v>176</v>
      </c>
      <c r="H443" s="10">
        <v>4.5</v>
      </c>
      <c r="I443" s="10">
        <v>26.72</v>
      </c>
      <c r="J443" s="10">
        <v>100</v>
      </c>
      <c r="K443" s="10">
        <v>0</v>
      </c>
      <c r="L443" s="7">
        <v>0</v>
      </c>
      <c r="M443" s="10">
        <f>L442</f>
        <v>0</v>
      </c>
      <c r="N443" s="10">
        <f t="shared" si="66"/>
        <v>0</v>
      </c>
    </row>
    <row r="444" spans="1:1015" s="11" customFormat="1" ht="12.75" customHeight="1">
      <c r="A444" s="8" t="s">
        <v>497</v>
      </c>
      <c r="B444" s="8" t="s">
        <v>498</v>
      </c>
      <c r="C444" s="9" t="s">
        <v>465</v>
      </c>
      <c r="D444" s="8"/>
      <c r="E444" s="9" t="s">
        <v>16</v>
      </c>
      <c r="F444" s="8" t="s">
        <v>17</v>
      </c>
      <c r="G444" s="8" t="s">
        <v>466</v>
      </c>
      <c r="H444" s="10">
        <v>2402</v>
      </c>
      <c r="I444" s="10">
        <v>1241.8</v>
      </c>
      <c r="J444" s="10">
        <v>1000</v>
      </c>
      <c r="K444" s="10">
        <v>534</v>
      </c>
      <c r="L444" s="7">
        <v>195</v>
      </c>
      <c r="M444" s="10">
        <f>L443</f>
        <v>0</v>
      </c>
      <c r="N444" s="10">
        <f t="shared" si="66"/>
        <v>0</v>
      </c>
    </row>
    <row r="445" spans="1:1015" ht="12.75" customHeight="1">
      <c r="A445" s="8" t="s">
        <v>497</v>
      </c>
      <c r="B445" s="8" t="s">
        <v>498</v>
      </c>
      <c r="C445" s="9" t="s">
        <v>333</v>
      </c>
      <c r="D445" s="8"/>
      <c r="E445" s="9" t="s">
        <v>16</v>
      </c>
      <c r="F445" s="8" t="s">
        <v>17</v>
      </c>
      <c r="G445" s="8" t="s">
        <v>486</v>
      </c>
      <c r="H445" s="10">
        <v>0</v>
      </c>
      <c r="I445" s="10">
        <v>0</v>
      </c>
      <c r="J445" s="10">
        <v>0</v>
      </c>
      <c r="K445" s="10">
        <v>95.33</v>
      </c>
      <c r="L445" s="7">
        <v>0</v>
      </c>
      <c r="M445" s="10">
        <f t="shared" ref="M445:M452" si="67">L445</f>
        <v>0</v>
      </c>
      <c r="N445" s="10">
        <f t="shared" si="66"/>
        <v>0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  <c r="SK445" s="11"/>
      <c r="SL445" s="11"/>
      <c r="SM445" s="11"/>
      <c r="SN445" s="11"/>
      <c r="SO445" s="11"/>
      <c r="SP445" s="11"/>
      <c r="SQ445" s="11"/>
      <c r="SR445" s="11"/>
      <c r="SS445" s="11"/>
      <c r="ST445" s="11"/>
      <c r="SU445" s="11"/>
      <c r="SV445" s="11"/>
      <c r="SW445" s="11"/>
      <c r="SX445" s="11"/>
      <c r="SY445" s="11"/>
      <c r="SZ445" s="11"/>
      <c r="TA445" s="11"/>
      <c r="TB445" s="11"/>
      <c r="TC445" s="11"/>
      <c r="TD445" s="11"/>
      <c r="TE445" s="11"/>
      <c r="TF445" s="11"/>
      <c r="TG445" s="11"/>
      <c r="TH445" s="11"/>
      <c r="TI445" s="11"/>
      <c r="TJ445" s="11"/>
      <c r="TK445" s="11"/>
      <c r="TL445" s="11"/>
      <c r="TM445" s="11"/>
      <c r="TN445" s="11"/>
      <c r="TO445" s="11"/>
      <c r="TP445" s="11"/>
      <c r="TQ445" s="11"/>
      <c r="TR445" s="11"/>
      <c r="TS445" s="11"/>
      <c r="TT445" s="11"/>
      <c r="TU445" s="11"/>
      <c r="TV445" s="11"/>
      <c r="TW445" s="11"/>
      <c r="TX445" s="11"/>
      <c r="TY445" s="11"/>
      <c r="TZ445" s="11"/>
      <c r="UA445" s="11"/>
      <c r="UB445" s="11"/>
      <c r="UC445" s="11"/>
      <c r="UD445" s="11"/>
      <c r="UE445" s="11"/>
      <c r="UF445" s="11"/>
      <c r="UG445" s="11"/>
      <c r="UH445" s="11"/>
      <c r="UI445" s="11"/>
      <c r="UJ445" s="11"/>
      <c r="UK445" s="11"/>
      <c r="UL445" s="11"/>
      <c r="UM445" s="11"/>
      <c r="UN445" s="11"/>
      <c r="UO445" s="11"/>
      <c r="UP445" s="11"/>
      <c r="UQ445" s="11"/>
      <c r="UR445" s="11"/>
      <c r="US445" s="11"/>
      <c r="UT445" s="11"/>
      <c r="UU445" s="11"/>
      <c r="UV445" s="11"/>
      <c r="UW445" s="11"/>
      <c r="UX445" s="11"/>
      <c r="UY445" s="11"/>
      <c r="UZ445" s="11"/>
      <c r="VA445" s="11"/>
      <c r="VB445" s="11"/>
      <c r="VC445" s="11"/>
      <c r="VD445" s="11"/>
      <c r="VE445" s="11"/>
      <c r="VF445" s="11"/>
      <c r="VG445" s="11"/>
      <c r="VH445" s="11"/>
      <c r="VI445" s="11"/>
      <c r="VJ445" s="11"/>
      <c r="VK445" s="11"/>
      <c r="VL445" s="11"/>
      <c r="VM445" s="11"/>
      <c r="VN445" s="11"/>
      <c r="VO445" s="11"/>
      <c r="VP445" s="11"/>
      <c r="VQ445" s="11"/>
      <c r="VR445" s="11"/>
      <c r="VS445" s="11"/>
      <c r="VT445" s="11"/>
      <c r="VU445" s="11"/>
      <c r="VV445" s="11"/>
      <c r="VW445" s="11"/>
      <c r="VX445" s="11"/>
      <c r="VY445" s="11"/>
      <c r="VZ445" s="11"/>
      <c r="WA445" s="11"/>
      <c r="WB445" s="11"/>
      <c r="WC445" s="11"/>
      <c r="WD445" s="11"/>
      <c r="WE445" s="11"/>
      <c r="WF445" s="11"/>
      <c r="WG445" s="11"/>
      <c r="WH445" s="11"/>
      <c r="WI445" s="11"/>
      <c r="WJ445" s="11"/>
      <c r="WK445" s="11"/>
      <c r="WL445" s="11"/>
      <c r="WM445" s="11"/>
      <c r="WN445" s="11"/>
      <c r="WO445" s="11"/>
      <c r="WP445" s="11"/>
      <c r="WQ445" s="11"/>
      <c r="WR445" s="11"/>
      <c r="WS445" s="11"/>
      <c r="WT445" s="11"/>
      <c r="WU445" s="11"/>
      <c r="WV445" s="11"/>
      <c r="WW445" s="11"/>
      <c r="WX445" s="11"/>
      <c r="WY445" s="11"/>
      <c r="WZ445" s="11"/>
      <c r="XA445" s="11"/>
      <c r="XB445" s="11"/>
      <c r="XC445" s="11"/>
      <c r="XD445" s="11"/>
      <c r="XE445" s="11"/>
      <c r="XF445" s="11"/>
      <c r="XG445" s="11"/>
      <c r="XH445" s="11"/>
      <c r="XI445" s="11"/>
      <c r="XJ445" s="11"/>
      <c r="XK445" s="11"/>
      <c r="XL445" s="11"/>
      <c r="XM445" s="11"/>
      <c r="XN445" s="11"/>
      <c r="XO445" s="11"/>
      <c r="XP445" s="11"/>
      <c r="XQ445" s="11"/>
      <c r="XR445" s="11"/>
      <c r="XS445" s="11"/>
      <c r="XT445" s="11"/>
      <c r="XU445" s="11"/>
      <c r="XV445" s="11"/>
      <c r="XW445" s="11"/>
      <c r="XX445" s="11"/>
      <c r="XY445" s="11"/>
      <c r="XZ445" s="11"/>
      <c r="YA445" s="11"/>
      <c r="YB445" s="11"/>
      <c r="YC445" s="11"/>
      <c r="YD445" s="11"/>
      <c r="YE445" s="11"/>
      <c r="YF445" s="11"/>
      <c r="YG445" s="11"/>
      <c r="YH445" s="11"/>
      <c r="YI445" s="11"/>
      <c r="YJ445" s="11"/>
      <c r="YK445" s="11"/>
      <c r="YL445" s="11"/>
      <c r="YM445" s="11"/>
      <c r="YN445" s="11"/>
      <c r="YO445" s="11"/>
      <c r="YP445" s="11"/>
      <c r="YQ445" s="11"/>
      <c r="YR445" s="11"/>
      <c r="YS445" s="11"/>
      <c r="YT445" s="11"/>
      <c r="YU445" s="11"/>
      <c r="YV445" s="11"/>
      <c r="YW445" s="11"/>
      <c r="YX445" s="11"/>
      <c r="YY445" s="11"/>
      <c r="YZ445" s="11"/>
      <c r="ZA445" s="11"/>
      <c r="ZB445" s="11"/>
      <c r="ZC445" s="11"/>
      <c r="ZD445" s="11"/>
      <c r="ZE445" s="11"/>
      <c r="ZF445" s="11"/>
      <c r="ZG445" s="11"/>
      <c r="ZH445" s="11"/>
      <c r="ZI445" s="11"/>
      <c r="ZJ445" s="11"/>
      <c r="ZK445" s="11"/>
      <c r="ZL445" s="11"/>
      <c r="ZM445" s="11"/>
      <c r="ZN445" s="11"/>
      <c r="ZO445" s="11"/>
      <c r="ZP445" s="11"/>
      <c r="ZQ445" s="11"/>
      <c r="ZR445" s="11"/>
      <c r="ZS445" s="11"/>
      <c r="ZT445" s="11"/>
      <c r="ZU445" s="11"/>
      <c r="ZV445" s="11"/>
      <c r="ZW445" s="11"/>
      <c r="ZX445" s="11"/>
      <c r="ZY445" s="11"/>
      <c r="ZZ445" s="11"/>
      <c r="AAA445" s="11"/>
      <c r="AAB445" s="11"/>
      <c r="AAC445" s="11"/>
      <c r="AAD445" s="11"/>
      <c r="AAE445" s="11"/>
      <c r="AAF445" s="11"/>
      <c r="AAG445" s="11"/>
      <c r="AAH445" s="11"/>
      <c r="AAI445" s="11"/>
      <c r="AAJ445" s="11"/>
      <c r="AAK445" s="11"/>
      <c r="AAL445" s="11"/>
      <c r="AAM445" s="11"/>
      <c r="AAN445" s="11"/>
      <c r="AAO445" s="11"/>
      <c r="AAP445" s="11"/>
      <c r="AAQ445" s="11"/>
      <c r="AAR445" s="11"/>
      <c r="AAS445" s="11"/>
      <c r="AAT445" s="11"/>
      <c r="AAU445" s="11"/>
      <c r="AAV445" s="11"/>
      <c r="AAW445" s="11"/>
      <c r="AAX445" s="11"/>
      <c r="AAY445" s="11"/>
      <c r="AAZ445" s="11"/>
      <c r="ABA445" s="11"/>
      <c r="ABB445" s="11"/>
      <c r="ABC445" s="11"/>
      <c r="ABD445" s="11"/>
      <c r="ABE445" s="11"/>
      <c r="ABF445" s="11"/>
      <c r="ABG445" s="11"/>
      <c r="ABH445" s="11"/>
      <c r="ABI445" s="11"/>
      <c r="ABJ445" s="11"/>
      <c r="ABK445" s="11"/>
      <c r="ABL445" s="11"/>
      <c r="ABM445" s="11"/>
      <c r="ABN445" s="11"/>
      <c r="ABO445" s="11"/>
      <c r="ABP445" s="11"/>
      <c r="ABQ445" s="11"/>
      <c r="ABR445" s="11"/>
      <c r="ABS445" s="11"/>
      <c r="ABT445" s="11"/>
      <c r="ABU445" s="11"/>
      <c r="ABV445" s="11"/>
      <c r="ABW445" s="11"/>
      <c r="ABX445" s="11"/>
      <c r="ABY445" s="11"/>
      <c r="ABZ445" s="11"/>
      <c r="ACA445" s="11"/>
      <c r="ACB445" s="11"/>
      <c r="ACC445" s="11"/>
      <c r="ACD445" s="11"/>
      <c r="ACE445" s="11"/>
      <c r="ACF445" s="11"/>
      <c r="ACG445" s="11"/>
      <c r="ACH445" s="11"/>
      <c r="ACI445" s="11"/>
      <c r="ACJ445" s="11"/>
      <c r="ACK445" s="11"/>
      <c r="ACL445" s="11"/>
      <c r="ACM445" s="11"/>
      <c r="ACN445" s="11"/>
      <c r="ACO445" s="11"/>
      <c r="ACP445" s="11"/>
      <c r="ACQ445" s="11"/>
      <c r="ACR445" s="11"/>
      <c r="ACS445" s="11"/>
      <c r="ACT445" s="11"/>
      <c r="ACU445" s="11"/>
      <c r="ACV445" s="11"/>
      <c r="ACW445" s="11"/>
      <c r="ACX445" s="11"/>
      <c r="ACY445" s="11"/>
      <c r="ACZ445" s="11"/>
      <c r="ADA445" s="11"/>
      <c r="ADB445" s="11"/>
      <c r="ADC445" s="11"/>
      <c r="ADD445" s="11"/>
      <c r="ADE445" s="11"/>
      <c r="ADF445" s="11"/>
      <c r="ADG445" s="11"/>
      <c r="ADH445" s="11"/>
      <c r="ADI445" s="11"/>
      <c r="ADJ445" s="11"/>
      <c r="ADK445" s="11"/>
      <c r="ADL445" s="11"/>
      <c r="ADM445" s="11"/>
      <c r="ADN445" s="11"/>
      <c r="ADO445" s="11"/>
      <c r="ADP445" s="11"/>
      <c r="ADQ445" s="11"/>
      <c r="ADR445" s="11"/>
      <c r="ADS445" s="11"/>
      <c r="ADT445" s="11"/>
      <c r="ADU445" s="11"/>
      <c r="ADV445" s="11"/>
      <c r="ADW445" s="11"/>
      <c r="ADX445" s="11"/>
      <c r="ADY445" s="11"/>
      <c r="ADZ445" s="11"/>
      <c r="AEA445" s="11"/>
      <c r="AEB445" s="11"/>
      <c r="AEC445" s="11"/>
      <c r="AED445" s="11"/>
      <c r="AEE445" s="11"/>
      <c r="AEF445" s="11"/>
      <c r="AEG445" s="11"/>
      <c r="AEH445" s="11"/>
      <c r="AEI445" s="11"/>
      <c r="AEJ445" s="11"/>
      <c r="AEK445" s="11"/>
      <c r="AEL445" s="11"/>
      <c r="AEM445" s="11"/>
      <c r="AEN445" s="11"/>
      <c r="AEO445" s="11"/>
      <c r="AEP445" s="11"/>
      <c r="AEQ445" s="11"/>
      <c r="AER445" s="11"/>
      <c r="AES445" s="11"/>
      <c r="AET445" s="11"/>
      <c r="AEU445" s="11"/>
      <c r="AEV445" s="11"/>
      <c r="AEW445" s="11"/>
      <c r="AEX445" s="11"/>
      <c r="AEY445" s="11"/>
      <c r="AEZ445" s="11"/>
      <c r="AFA445" s="11"/>
      <c r="AFB445" s="11"/>
      <c r="AFC445" s="11"/>
      <c r="AFD445" s="11"/>
      <c r="AFE445" s="11"/>
      <c r="AFF445" s="11"/>
      <c r="AFG445" s="11"/>
      <c r="AFH445" s="11"/>
      <c r="AFI445" s="11"/>
      <c r="AFJ445" s="11"/>
      <c r="AFK445" s="11"/>
      <c r="AFL445" s="11"/>
      <c r="AFM445" s="11"/>
      <c r="AFN445" s="11"/>
      <c r="AFO445" s="11"/>
      <c r="AFP445" s="11"/>
      <c r="AFQ445" s="11"/>
      <c r="AFR445" s="11"/>
      <c r="AFS445" s="11"/>
      <c r="AFT445" s="11"/>
      <c r="AFU445" s="11"/>
      <c r="AFV445" s="11"/>
      <c r="AFW445" s="11"/>
      <c r="AFX445" s="11"/>
      <c r="AFY445" s="11"/>
      <c r="AFZ445" s="11"/>
      <c r="AGA445" s="11"/>
      <c r="AGB445" s="11"/>
      <c r="AGC445" s="11"/>
      <c r="AGD445" s="11"/>
      <c r="AGE445" s="11"/>
      <c r="AGF445" s="11"/>
      <c r="AGG445" s="11"/>
      <c r="AGH445" s="11"/>
      <c r="AGI445" s="11"/>
      <c r="AGJ445" s="11"/>
      <c r="AGK445" s="11"/>
      <c r="AGL445" s="11"/>
      <c r="AGM445" s="11"/>
      <c r="AGN445" s="11"/>
      <c r="AGO445" s="11"/>
      <c r="AGP445" s="11"/>
      <c r="AGQ445" s="11"/>
      <c r="AGR445" s="11"/>
      <c r="AGS445" s="11"/>
      <c r="AGT445" s="11"/>
      <c r="AGU445" s="11"/>
      <c r="AGV445" s="11"/>
      <c r="AGW445" s="11"/>
      <c r="AGX445" s="11"/>
      <c r="AGY445" s="11"/>
      <c r="AGZ445" s="11"/>
      <c r="AHA445" s="11"/>
      <c r="AHB445" s="11"/>
      <c r="AHC445" s="11"/>
      <c r="AHD445" s="11"/>
      <c r="AHE445" s="11"/>
      <c r="AHF445" s="11"/>
      <c r="AHG445" s="11"/>
      <c r="AHH445" s="11"/>
      <c r="AHI445" s="11"/>
      <c r="AHJ445" s="11"/>
      <c r="AHK445" s="11"/>
      <c r="AHL445" s="11"/>
      <c r="AHM445" s="11"/>
      <c r="AHN445" s="11"/>
      <c r="AHO445" s="11"/>
      <c r="AHP445" s="11"/>
      <c r="AHQ445" s="11"/>
      <c r="AHR445" s="11"/>
      <c r="AHS445" s="11"/>
      <c r="AHT445" s="11"/>
      <c r="AHU445" s="11"/>
      <c r="AHV445" s="11"/>
      <c r="AHW445" s="11"/>
      <c r="AHX445" s="11"/>
      <c r="AHY445" s="11"/>
      <c r="AHZ445" s="11"/>
      <c r="AIA445" s="11"/>
      <c r="AIB445" s="11"/>
      <c r="AIC445" s="11"/>
      <c r="AID445" s="11"/>
      <c r="AIE445" s="11"/>
      <c r="AIF445" s="11"/>
      <c r="AIG445" s="11"/>
      <c r="AIH445" s="11"/>
      <c r="AII445" s="11"/>
      <c r="AIJ445" s="11"/>
      <c r="AIK445" s="11"/>
      <c r="AIL445" s="11"/>
      <c r="AIM445" s="11"/>
      <c r="AIN445" s="11"/>
      <c r="AIO445" s="11"/>
      <c r="AIP445" s="11"/>
      <c r="AIQ445" s="11"/>
      <c r="AIR445" s="11"/>
      <c r="AIS445" s="11"/>
      <c r="AIT445" s="11"/>
      <c r="AIU445" s="11"/>
      <c r="AIV445" s="11"/>
      <c r="AIW445" s="11"/>
      <c r="AIX445" s="11"/>
      <c r="AIY445" s="11"/>
      <c r="AIZ445" s="11"/>
      <c r="AJA445" s="11"/>
      <c r="AJB445" s="11"/>
      <c r="AJC445" s="11"/>
      <c r="AJD445" s="11"/>
      <c r="AJE445" s="11"/>
      <c r="AJF445" s="11"/>
      <c r="AJG445" s="11"/>
      <c r="AJH445" s="11"/>
      <c r="AJI445" s="11"/>
      <c r="AJJ445" s="11"/>
      <c r="AJK445" s="11"/>
      <c r="AJL445" s="11"/>
      <c r="AJM445" s="11"/>
      <c r="AJN445" s="11"/>
      <c r="AJO445" s="11"/>
      <c r="AJP445" s="11"/>
      <c r="AJQ445" s="11"/>
      <c r="AJR445" s="11"/>
      <c r="AJS445" s="11"/>
      <c r="AJT445" s="11"/>
      <c r="AJU445" s="11"/>
      <c r="AJV445" s="11"/>
      <c r="AJW445" s="11"/>
      <c r="AJX445" s="11"/>
      <c r="AJY445" s="11"/>
      <c r="AJZ445" s="11"/>
      <c r="AKA445" s="11"/>
      <c r="AKB445" s="11"/>
      <c r="AKC445" s="11"/>
      <c r="AKD445" s="11"/>
      <c r="AKE445" s="11"/>
      <c r="AKF445" s="11"/>
      <c r="AKG445" s="11"/>
      <c r="AKH445" s="11"/>
      <c r="AKI445" s="11"/>
      <c r="AKJ445" s="11"/>
      <c r="AKK445" s="11"/>
      <c r="AKL445" s="11"/>
      <c r="AKM445" s="11"/>
      <c r="AKN445" s="11"/>
      <c r="AKO445" s="11"/>
      <c r="AKP445" s="11"/>
      <c r="AKQ445" s="11"/>
      <c r="AKR445" s="11"/>
      <c r="AKS445" s="11"/>
      <c r="AKT445" s="11"/>
      <c r="AKU445" s="11"/>
      <c r="AKV445" s="11"/>
      <c r="AKW445" s="11"/>
      <c r="AKX445" s="11"/>
      <c r="AKY445" s="11"/>
      <c r="AKZ445" s="11"/>
      <c r="ALA445" s="11"/>
      <c r="ALB445" s="11"/>
      <c r="ALC445" s="11"/>
      <c r="ALD445" s="11"/>
      <c r="ALE445" s="11"/>
      <c r="ALF445" s="11"/>
      <c r="ALG445" s="11"/>
      <c r="ALH445" s="11"/>
      <c r="ALI445" s="11"/>
      <c r="ALJ445" s="11"/>
      <c r="ALK445" s="11"/>
      <c r="ALL445" s="11"/>
      <c r="ALM445" s="11"/>
      <c r="ALN445" s="11"/>
      <c r="ALO445" s="11"/>
      <c r="ALP445" s="11"/>
      <c r="ALQ445" s="11"/>
      <c r="ALR445" s="11"/>
      <c r="ALS445" s="11"/>
      <c r="ALT445" s="11"/>
      <c r="ALU445" s="11"/>
      <c r="ALV445" s="11"/>
      <c r="ALW445" s="11"/>
      <c r="ALX445" s="11"/>
      <c r="ALY445" s="11"/>
      <c r="ALZ445" s="11"/>
      <c r="AMA445" s="11"/>
    </row>
    <row r="446" spans="1:1015" s="11" customFormat="1" ht="12.75" customHeight="1">
      <c r="A446" s="8" t="s">
        <v>497</v>
      </c>
      <c r="B446" s="8" t="s">
        <v>498</v>
      </c>
      <c r="C446" s="9" t="s">
        <v>210</v>
      </c>
      <c r="D446" s="8"/>
      <c r="E446" s="9" t="s">
        <v>16</v>
      </c>
      <c r="F446" s="8" t="s">
        <v>17</v>
      </c>
      <c r="G446" s="8" t="s">
        <v>211</v>
      </c>
      <c r="H446" s="10">
        <v>817.05</v>
      </c>
      <c r="I446" s="10">
        <v>542.91999999999996</v>
      </c>
      <c r="J446" s="10">
        <v>500</v>
      </c>
      <c r="K446" s="10">
        <v>667.41</v>
      </c>
      <c r="L446" s="7">
        <v>0</v>
      </c>
      <c r="M446" s="10">
        <f t="shared" si="67"/>
        <v>0</v>
      </c>
      <c r="N446" s="10">
        <f t="shared" si="66"/>
        <v>0</v>
      </c>
    </row>
    <row r="447" spans="1:1015" ht="12.75" customHeight="1">
      <c r="A447" s="8" t="s">
        <v>497</v>
      </c>
      <c r="B447" s="8" t="s">
        <v>498</v>
      </c>
      <c r="C447" s="9" t="s">
        <v>500</v>
      </c>
      <c r="D447" s="8"/>
      <c r="E447" s="9" t="s">
        <v>16</v>
      </c>
      <c r="F447" s="8" t="s">
        <v>17</v>
      </c>
      <c r="G447" s="8" t="s">
        <v>359</v>
      </c>
      <c r="H447" s="10">
        <v>48.47</v>
      </c>
      <c r="I447" s="10">
        <v>118.78</v>
      </c>
      <c r="J447" s="10">
        <v>150</v>
      </c>
      <c r="K447" s="10">
        <v>71.37</v>
      </c>
      <c r="L447" s="7">
        <v>150</v>
      </c>
      <c r="M447" s="10">
        <f t="shared" si="67"/>
        <v>150</v>
      </c>
      <c r="N447" s="10">
        <f t="shared" si="66"/>
        <v>150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  <c r="ABM447" s="11"/>
      <c r="ABN447" s="11"/>
      <c r="ABO447" s="11"/>
      <c r="ABP447" s="11"/>
      <c r="ABQ447" s="11"/>
      <c r="ABR447" s="11"/>
      <c r="ABS447" s="11"/>
      <c r="ABT447" s="11"/>
      <c r="ABU447" s="11"/>
      <c r="ABV447" s="11"/>
      <c r="ABW447" s="11"/>
      <c r="ABX447" s="11"/>
      <c r="ABY447" s="11"/>
      <c r="ABZ447" s="11"/>
      <c r="ACA447" s="11"/>
      <c r="ACB447" s="11"/>
      <c r="ACC447" s="11"/>
      <c r="ACD447" s="11"/>
      <c r="ACE447" s="11"/>
      <c r="ACF447" s="11"/>
      <c r="ACG447" s="11"/>
      <c r="ACH447" s="11"/>
      <c r="ACI447" s="11"/>
      <c r="ACJ447" s="11"/>
      <c r="ACK447" s="11"/>
      <c r="ACL447" s="11"/>
      <c r="ACM447" s="11"/>
      <c r="ACN447" s="11"/>
      <c r="ACO447" s="11"/>
      <c r="ACP447" s="11"/>
      <c r="ACQ447" s="11"/>
      <c r="ACR447" s="11"/>
      <c r="ACS447" s="11"/>
      <c r="ACT447" s="11"/>
      <c r="ACU447" s="11"/>
      <c r="ACV447" s="11"/>
      <c r="ACW447" s="11"/>
      <c r="ACX447" s="11"/>
      <c r="ACY447" s="11"/>
      <c r="ACZ447" s="11"/>
      <c r="ADA447" s="11"/>
      <c r="ADB447" s="11"/>
      <c r="ADC447" s="11"/>
      <c r="ADD447" s="11"/>
      <c r="ADE447" s="11"/>
      <c r="ADF447" s="11"/>
      <c r="ADG447" s="11"/>
      <c r="ADH447" s="11"/>
      <c r="ADI447" s="11"/>
      <c r="ADJ447" s="11"/>
      <c r="ADK447" s="11"/>
      <c r="ADL447" s="11"/>
      <c r="ADM447" s="11"/>
      <c r="ADN447" s="11"/>
      <c r="ADO447" s="11"/>
      <c r="ADP447" s="11"/>
      <c r="ADQ447" s="11"/>
      <c r="ADR447" s="11"/>
      <c r="ADS447" s="11"/>
      <c r="ADT447" s="11"/>
      <c r="ADU447" s="11"/>
      <c r="ADV447" s="11"/>
      <c r="ADW447" s="11"/>
      <c r="ADX447" s="11"/>
      <c r="ADY447" s="11"/>
      <c r="ADZ447" s="11"/>
      <c r="AEA447" s="11"/>
      <c r="AEB447" s="11"/>
      <c r="AEC447" s="11"/>
      <c r="AED447" s="11"/>
      <c r="AEE447" s="11"/>
      <c r="AEF447" s="11"/>
      <c r="AEG447" s="11"/>
      <c r="AEH447" s="11"/>
      <c r="AEI447" s="11"/>
      <c r="AEJ447" s="11"/>
      <c r="AEK447" s="11"/>
      <c r="AEL447" s="11"/>
      <c r="AEM447" s="11"/>
      <c r="AEN447" s="11"/>
      <c r="AEO447" s="11"/>
      <c r="AEP447" s="11"/>
      <c r="AEQ447" s="11"/>
      <c r="AER447" s="11"/>
      <c r="AES447" s="11"/>
      <c r="AET447" s="11"/>
      <c r="AEU447" s="11"/>
      <c r="AEV447" s="11"/>
      <c r="AEW447" s="11"/>
      <c r="AEX447" s="11"/>
      <c r="AEY447" s="11"/>
      <c r="AEZ447" s="11"/>
      <c r="AFA447" s="11"/>
      <c r="AFB447" s="11"/>
      <c r="AFC447" s="11"/>
      <c r="AFD447" s="11"/>
      <c r="AFE447" s="11"/>
      <c r="AFF447" s="11"/>
      <c r="AFG447" s="11"/>
      <c r="AFH447" s="11"/>
      <c r="AFI447" s="11"/>
      <c r="AFJ447" s="11"/>
      <c r="AFK447" s="11"/>
      <c r="AFL447" s="11"/>
      <c r="AFM447" s="11"/>
      <c r="AFN447" s="11"/>
      <c r="AFO447" s="11"/>
      <c r="AFP447" s="11"/>
      <c r="AFQ447" s="11"/>
      <c r="AFR447" s="11"/>
      <c r="AFS447" s="11"/>
      <c r="AFT447" s="11"/>
      <c r="AFU447" s="11"/>
      <c r="AFV447" s="11"/>
      <c r="AFW447" s="11"/>
      <c r="AFX447" s="11"/>
      <c r="AFY447" s="11"/>
      <c r="AFZ447" s="11"/>
      <c r="AGA447" s="11"/>
      <c r="AGB447" s="11"/>
      <c r="AGC447" s="11"/>
      <c r="AGD447" s="11"/>
      <c r="AGE447" s="11"/>
      <c r="AGF447" s="11"/>
      <c r="AGG447" s="11"/>
      <c r="AGH447" s="11"/>
      <c r="AGI447" s="11"/>
      <c r="AGJ447" s="11"/>
      <c r="AGK447" s="11"/>
      <c r="AGL447" s="11"/>
      <c r="AGM447" s="11"/>
      <c r="AGN447" s="11"/>
      <c r="AGO447" s="11"/>
      <c r="AGP447" s="11"/>
      <c r="AGQ447" s="11"/>
      <c r="AGR447" s="11"/>
      <c r="AGS447" s="11"/>
      <c r="AGT447" s="11"/>
      <c r="AGU447" s="11"/>
      <c r="AGV447" s="11"/>
      <c r="AGW447" s="11"/>
      <c r="AGX447" s="11"/>
      <c r="AGY447" s="11"/>
      <c r="AGZ447" s="11"/>
      <c r="AHA447" s="11"/>
      <c r="AHB447" s="11"/>
      <c r="AHC447" s="11"/>
      <c r="AHD447" s="11"/>
      <c r="AHE447" s="11"/>
      <c r="AHF447" s="11"/>
      <c r="AHG447" s="11"/>
      <c r="AHH447" s="11"/>
      <c r="AHI447" s="11"/>
      <c r="AHJ447" s="11"/>
      <c r="AHK447" s="11"/>
      <c r="AHL447" s="11"/>
      <c r="AHM447" s="11"/>
      <c r="AHN447" s="11"/>
      <c r="AHO447" s="11"/>
      <c r="AHP447" s="11"/>
      <c r="AHQ447" s="11"/>
      <c r="AHR447" s="11"/>
      <c r="AHS447" s="11"/>
      <c r="AHT447" s="11"/>
      <c r="AHU447" s="11"/>
      <c r="AHV447" s="11"/>
      <c r="AHW447" s="11"/>
      <c r="AHX447" s="11"/>
      <c r="AHY447" s="11"/>
      <c r="AHZ447" s="11"/>
      <c r="AIA447" s="11"/>
      <c r="AIB447" s="11"/>
      <c r="AIC447" s="11"/>
      <c r="AID447" s="11"/>
      <c r="AIE447" s="11"/>
      <c r="AIF447" s="11"/>
      <c r="AIG447" s="11"/>
      <c r="AIH447" s="11"/>
      <c r="AII447" s="11"/>
      <c r="AIJ447" s="11"/>
      <c r="AIK447" s="11"/>
      <c r="AIL447" s="11"/>
      <c r="AIM447" s="11"/>
      <c r="AIN447" s="11"/>
      <c r="AIO447" s="11"/>
      <c r="AIP447" s="11"/>
      <c r="AIQ447" s="11"/>
      <c r="AIR447" s="11"/>
      <c r="AIS447" s="11"/>
      <c r="AIT447" s="11"/>
      <c r="AIU447" s="11"/>
      <c r="AIV447" s="11"/>
      <c r="AIW447" s="11"/>
      <c r="AIX447" s="11"/>
      <c r="AIY447" s="11"/>
      <c r="AIZ447" s="11"/>
      <c r="AJA447" s="11"/>
      <c r="AJB447" s="11"/>
      <c r="AJC447" s="11"/>
      <c r="AJD447" s="11"/>
      <c r="AJE447" s="11"/>
      <c r="AJF447" s="11"/>
      <c r="AJG447" s="11"/>
      <c r="AJH447" s="11"/>
      <c r="AJI447" s="11"/>
      <c r="AJJ447" s="11"/>
      <c r="AJK447" s="11"/>
      <c r="AJL447" s="11"/>
      <c r="AJM447" s="11"/>
      <c r="AJN447" s="11"/>
      <c r="AJO447" s="11"/>
      <c r="AJP447" s="11"/>
      <c r="AJQ447" s="11"/>
      <c r="AJR447" s="11"/>
      <c r="AJS447" s="11"/>
      <c r="AJT447" s="11"/>
      <c r="AJU447" s="11"/>
      <c r="AJV447" s="11"/>
      <c r="AJW447" s="11"/>
      <c r="AJX447" s="11"/>
      <c r="AJY447" s="11"/>
      <c r="AJZ447" s="11"/>
      <c r="AKA447" s="11"/>
      <c r="AKB447" s="11"/>
      <c r="AKC447" s="11"/>
      <c r="AKD447" s="11"/>
      <c r="AKE447" s="11"/>
      <c r="AKF447" s="11"/>
      <c r="AKG447" s="11"/>
      <c r="AKH447" s="11"/>
      <c r="AKI447" s="11"/>
      <c r="AKJ447" s="11"/>
      <c r="AKK447" s="11"/>
      <c r="AKL447" s="11"/>
      <c r="AKM447" s="11"/>
      <c r="AKN447" s="11"/>
      <c r="AKO447" s="11"/>
      <c r="AKP447" s="11"/>
      <c r="AKQ447" s="11"/>
      <c r="AKR447" s="11"/>
      <c r="AKS447" s="11"/>
      <c r="AKT447" s="11"/>
      <c r="AKU447" s="11"/>
      <c r="AKV447" s="11"/>
      <c r="AKW447" s="11"/>
      <c r="AKX447" s="11"/>
      <c r="AKY447" s="11"/>
      <c r="AKZ447" s="11"/>
      <c r="ALA447" s="11"/>
      <c r="ALB447" s="11"/>
      <c r="ALC447" s="11"/>
      <c r="ALD447" s="11"/>
      <c r="ALE447" s="11"/>
      <c r="ALF447" s="11"/>
      <c r="ALG447" s="11"/>
      <c r="ALH447" s="11"/>
      <c r="ALI447" s="11"/>
      <c r="ALJ447" s="11"/>
      <c r="ALK447" s="11"/>
      <c r="ALL447" s="11"/>
      <c r="ALM447" s="11"/>
      <c r="ALN447" s="11"/>
      <c r="ALO447" s="11"/>
      <c r="ALP447" s="11"/>
      <c r="ALQ447" s="11"/>
      <c r="ALR447" s="11"/>
      <c r="ALS447" s="11"/>
      <c r="ALT447" s="11"/>
      <c r="ALU447" s="11"/>
      <c r="ALV447" s="11"/>
      <c r="ALW447" s="11"/>
      <c r="ALX447" s="11"/>
      <c r="ALY447" s="11"/>
      <c r="ALZ447" s="11"/>
      <c r="AMA447" s="11"/>
    </row>
    <row r="448" spans="1:1015" ht="12.75" customHeight="1">
      <c r="A448" s="8" t="s">
        <v>497</v>
      </c>
      <c r="B448" s="8" t="s">
        <v>498</v>
      </c>
      <c r="C448" s="9" t="s">
        <v>179</v>
      </c>
      <c r="D448" s="8"/>
      <c r="E448" s="9" t="s">
        <v>16</v>
      </c>
      <c r="F448" s="8" t="s">
        <v>17</v>
      </c>
      <c r="G448" s="8" t="s">
        <v>180</v>
      </c>
      <c r="H448" s="10">
        <v>1118.7</v>
      </c>
      <c r="I448" s="10">
        <v>826.65</v>
      </c>
      <c r="J448" s="10">
        <v>1046</v>
      </c>
      <c r="K448" s="10">
        <v>835.45</v>
      </c>
      <c r="L448" s="7">
        <v>2048</v>
      </c>
      <c r="M448" s="10">
        <f t="shared" si="67"/>
        <v>2048</v>
      </c>
      <c r="N448" s="10">
        <f t="shared" si="66"/>
        <v>2048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  <c r="SK448" s="11"/>
      <c r="SL448" s="11"/>
      <c r="SM448" s="11"/>
      <c r="SN448" s="11"/>
      <c r="SO448" s="11"/>
      <c r="SP448" s="11"/>
      <c r="SQ448" s="11"/>
      <c r="SR448" s="11"/>
      <c r="SS448" s="11"/>
      <c r="ST448" s="11"/>
      <c r="SU448" s="11"/>
      <c r="SV448" s="11"/>
      <c r="SW448" s="11"/>
      <c r="SX448" s="11"/>
      <c r="SY448" s="11"/>
      <c r="SZ448" s="11"/>
      <c r="TA448" s="11"/>
      <c r="TB448" s="11"/>
      <c r="TC448" s="11"/>
      <c r="TD448" s="11"/>
      <c r="TE448" s="11"/>
      <c r="TF448" s="11"/>
      <c r="TG448" s="11"/>
      <c r="TH448" s="11"/>
      <c r="TI448" s="11"/>
      <c r="TJ448" s="11"/>
      <c r="TK448" s="11"/>
      <c r="TL448" s="11"/>
      <c r="TM448" s="11"/>
      <c r="TN448" s="11"/>
      <c r="TO448" s="11"/>
      <c r="TP448" s="11"/>
      <c r="TQ448" s="11"/>
      <c r="TR448" s="11"/>
      <c r="TS448" s="11"/>
      <c r="TT448" s="11"/>
      <c r="TU448" s="11"/>
      <c r="TV448" s="11"/>
      <c r="TW448" s="11"/>
      <c r="TX448" s="11"/>
      <c r="TY448" s="11"/>
      <c r="TZ448" s="11"/>
      <c r="UA448" s="11"/>
      <c r="UB448" s="11"/>
      <c r="UC448" s="11"/>
      <c r="UD448" s="11"/>
      <c r="UE448" s="11"/>
      <c r="UF448" s="11"/>
      <c r="UG448" s="11"/>
      <c r="UH448" s="11"/>
      <c r="UI448" s="11"/>
      <c r="UJ448" s="11"/>
      <c r="UK448" s="11"/>
      <c r="UL448" s="11"/>
      <c r="UM448" s="11"/>
      <c r="UN448" s="11"/>
      <c r="UO448" s="11"/>
      <c r="UP448" s="11"/>
      <c r="UQ448" s="11"/>
      <c r="UR448" s="11"/>
      <c r="US448" s="11"/>
      <c r="UT448" s="11"/>
      <c r="UU448" s="11"/>
      <c r="UV448" s="11"/>
      <c r="UW448" s="11"/>
      <c r="UX448" s="11"/>
      <c r="UY448" s="11"/>
      <c r="UZ448" s="11"/>
      <c r="VA448" s="11"/>
      <c r="VB448" s="11"/>
      <c r="VC448" s="11"/>
      <c r="VD448" s="11"/>
      <c r="VE448" s="11"/>
      <c r="VF448" s="11"/>
      <c r="VG448" s="11"/>
      <c r="VH448" s="11"/>
      <c r="VI448" s="11"/>
      <c r="VJ448" s="11"/>
      <c r="VK448" s="11"/>
      <c r="VL448" s="11"/>
      <c r="VM448" s="11"/>
      <c r="VN448" s="11"/>
      <c r="VO448" s="11"/>
      <c r="VP448" s="11"/>
      <c r="VQ448" s="11"/>
      <c r="VR448" s="11"/>
      <c r="VS448" s="11"/>
      <c r="VT448" s="11"/>
      <c r="VU448" s="11"/>
      <c r="VV448" s="11"/>
      <c r="VW448" s="11"/>
      <c r="VX448" s="11"/>
      <c r="VY448" s="11"/>
      <c r="VZ448" s="11"/>
      <c r="WA448" s="11"/>
      <c r="WB448" s="11"/>
      <c r="WC448" s="11"/>
      <c r="WD448" s="11"/>
      <c r="WE448" s="11"/>
      <c r="WF448" s="11"/>
      <c r="WG448" s="11"/>
      <c r="WH448" s="11"/>
      <c r="WI448" s="11"/>
      <c r="WJ448" s="11"/>
      <c r="WK448" s="11"/>
      <c r="WL448" s="11"/>
      <c r="WM448" s="11"/>
      <c r="WN448" s="11"/>
      <c r="WO448" s="11"/>
      <c r="WP448" s="11"/>
      <c r="WQ448" s="11"/>
      <c r="WR448" s="11"/>
      <c r="WS448" s="11"/>
      <c r="WT448" s="11"/>
      <c r="WU448" s="11"/>
      <c r="WV448" s="11"/>
      <c r="WW448" s="11"/>
      <c r="WX448" s="11"/>
      <c r="WY448" s="11"/>
      <c r="WZ448" s="11"/>
      <c r="XA448" s="11"/>
      <c r="XB448" s="11"/>
      <c r="XC448" s="11"/>
      <c r="XD448" s="11"/>
      <c r="XE448" s="11"/>
      <c r="XF448" s="11"/>
      <c r="XG448" s="11"/>
      <c r="XH448" s="11"/>
      <c r="XI448" s="11"/>
      <c r="XJ448" s="11"/>
      <c r="XK448" s="11"/>
      <c r="XL448" s="11"/>
      <c r="XM448" s="11"/>
      <c r="XN448" s="11"/>
      <c r="XO448" s="11"/>
      <c r="XP448" s="11"/>
      <c r="XQ448" s="11"/>
      <c r="XR448" s="11"/>
      <c r="XS448" s="11"/>
      <c r="XT448" s="11"/>
      <c r="XU448" s="11"/>
      <c r="XV448" s="11"/>
      <c r="XW448" s="11"/>
      <c r="XX448" s="11"/>
      <c r="XY448" s="11"/>
      <c r="XZ448" s="11"/>
      <c r="YA448" s="11"/>
      <c r="YB448" s="11"/>
      <c r="YC448" s="11"/>
      <c r="YD448" s="11"/>
      <c r="YE448" s="11"/>
      <c r="YF448" s="11"/>
      <c r="YG448" s="11"/>
      <c r="YH448" s="11"/>
      <c r="YI448" s="11"/>
      <c r="YJ448" s="11"/>
      <c r="YK448" s="11"/>
      <c r="YL448" s="11"/>
      <c r="YM448" s="11"/>
      <c r="YN448" s="11"/>
      <c r="YO448" s="11"/>
      <c r="YP448" s="11"/>
      <c r="YQ448" s="11"/>
      <c r="YR448" s="11"/>
      <c r="YS448" s="11"/>
      <c r="YT448" s="11"/>
      <c r="YU448" s="11"/>
      <c r="YV448" s="11"/>
      <c r="YW448" s="11"/>
      <c r="YX448" s="11"/>
      <c r="YY448" s="11"/>
      <c r="YZ448" s="11"/>
      <c r="ZA448" s="11"/>
      <c r="ZB448" s="11"/>
      <c r="ZC448" s="11"/>
      <c r="ZD448" s="11"/>
      <c r="ZE448" s="11"/>
      <c r="ZF448" s="11"/>
      <c r="ZG448" s="11"/>
      <c r="ZH448" s="11"/>
      <c r="ZI448" s="11"/>
      <c r="ZJ448" s="11"/>
      <c r="ZK448" s="11"/>
      <c r="ZL448" s="11"/>
      <c r="ZM448" s="11"/>
      <c r="ZN448" s="11"/>
      <c r="ZO448" s="11"/>
      <c r="ZP448" s="11"/>
      <c r="ZQ448" s="11"/>
      <c r="ZR448" s="11"/>
      <c r="ZS448" s="11"/>
      <c r="ZT448" s="11"/>
      <c r="ZU448" s="11"/>
      <c r="ZV448" s="11"/>
      <c r="ZW448" s="11"/>
      <c r="ZX448" s="11"/>
      <c r="ZY448" s="11"/>
      <c r="ZZ448" s="11"/>
      <c r="AAA448" s="11"/>
      <c r="AAB448" s="11"/>
      <c r="AAC448" s="11"/>
      <c r="AAD448" s="11"/>
      <c r="AAE448" s="11"/>
      <c r="AAF448" s="11"/>
      <c r="AAG448" s="11"/>
      <c r="AAH448" s="11"/>
      <c r="AAI448" s="11"/>
      <c r="AAJ448" s="11"/>
      <c r="AAK448" s="11"/>
      <c r="AAL448" s="11"/>
      <c r="AAM448" s="11"/>
      <c r="AAN448" s="11"/>
      <c r="AAO448" s="11"/>
      <c r="AAP448" s="11"/>
      <c r="AAQ448" s="11"/>
      <c r="AAR448" s="11"/>
      <c r="AAS448" s="11"/>
      <c r="AAT448" s="11"/>
      <c r="AAU448" s="11"/>
      <c r="AAV448" s="11"/>
      <c r="AAW448" s="11"/>
      <c r="AAX448" s="11"/>
      <c r="AAY448" s="11"/>
      <c r="AAZ448" s="11"/>
      <c r="ABA448" s="11"/>
      <c r="ABB448" s="11"/>
      <c r="ABC448" s="11"/>
      <c r="ABD448" s="11"/>
      <c r="ABE448" s="11"/>
      <c r="ABF448" s="11"/>
      <c r="ABG448" s="11"/>
      <c r="ABH448" s="11"/>
      <c r="ABI448" s="11"/>
      <c r="ABJ448" s="11"/>
      <c r="ABK448" s="11"/>
      <c r="ABL448" s="11"/>
      <c r="ABM448" s="11"/>
      <c r="ABN448" s="11"/>
      <c r="ABO448" s="11"/>
      <c r="ABP448" s="11"/>
      <c r="ABQ448" s="11"/>
      <c r="ABR448" s="11"/>
      <c r="ABS448" s="11"/>
      <c r="ABT448" s="11"/>
      <c r="ABU448" s="11"/>
      <c r="ABV448" s="11"/>
      <c r="ABW448" s="11"/>
      <c r="ABX448" s="11"/>
      <c r="ABY448" s="11"/>
      <c r="ABZ448" s="11"/>
      <c r="ACA448" s="11"/>
      <c r="ACB448" s="11"/>
      <c r="ACC448" s="11"/>
      <c r="ACD448" s="11"/>
      <c r="ACE448" s="11"/>
      <c r="ACF448" s="11"/>
      <c r="ACG448" s="11"/>
      <c r="ACH448" s="11"/>
      <c r="ACI448" s="11"/>
      <c r="ACJ448" s="11"/>
      <c r="ACK448" s="11"/>
      <c r="ACL448" s="11"/>
      <c r="ACM448" s="11"/>
      <c r="ACN448" s="11"/>
      <c r="ACO448" s="11"/>
      <c r="ACP448" s="11"/>
      <c r="ACQ448" s="11"/>
      <c r="ACR448" s="11"/>
      <c r="ACS448" s="11"/>
      <c r="ACT448" s="11"/>
      <c r="ACU448" s="11"/>
      <c r="ACV448" s="11"/>
      <c r="ACW448" s="11"/>
      <c r="ACX448" s="11"/>
      <c r="ACY448" s="11"/>
      <c r="ACZ448" s="11"/>
      <c r="ADA448" s="11"/>
      <c r="ADB448" s="11"/>
      <c r="ADC448" s="11"/>
      <c r="ADD448" s="11"/>
      <c r="ADE448" s="11"/>
      <c r="ADF448" s="11"/>
      <c r="ADG448" s="11"/>
      <c r="ADH448" s="11"/>
      <c r="ADI448" s="11"/>
      <c r="ADJ448" s="11"/>
      <c r="ADK448" s="11"/>
      <c r="ADL448" s="11"/>
      <c r="ADM448" s="11"/>
      <c r="ADN448" s="11"/>
      <c r="ADO448" s="11"/>
      <c r="ADP448" s="11"/>
      <c r="ADQ448" s="11"/>
      <c r="ADR448" s="11"/>
      <c r="ADS448" s="11"/>
      <c r="ADT448" s="11"/>
      <c r="ADU448" s="11"/>
      <c r="ADV448" s="11"/>
      <c r="ADW448" s="11"/>
      <c r="ADX448" s="11"/>
      <c r="ADY448" s="11"/>
      <c r="ADZ448" s="11"/>
      <c r="AEA448" s="11"/>
      <c r="AEB448" s="11"/>
      <c r="AEC448" s="11"/>
      <c r="AED448" s="11"/>
      <c r="AEE448" s="11"/>
      <c r="AEF448" s="11"/>
      <c r="AEG448" s="11"/>
      <c r="AEH448" s="11"/>
      <c r="AEI448" s="11"/>
      <c r="AEJ448" s="11"/>
      <c r="AEK448" s="11"/>
      <c r="AEL448" s="11"/>
      <c r="AEM448" s="11"/>
      <c r="AEN448" s="11"/>
      <c r="AEO448" s="11"/>
      <c r="AEP448" s="11"/>
      <c r="AEQ448" s="11"/>
      <c r="AER448" s="11"/>
      <c r="AES448" s="11"/>
      <c r="AET448" s="11"/>
      <c r="AEU448" s="11"/>
      <c r="AEV448" s="11"/>
      <c r="AEW448" s="11"/>
      <c r="AEX448" s="11"/>
      <c r="AEY448" s="11"/>
      <c r="AEZ448" s="11"/>
      <c r="AFA448" s="11"/>
      <c r="AFB448" s="11"/>
      <c r="AFC448" s="11"/>
      <c r="AFD448" s="11"/>
      <c r="AFE448" s="11"/>
      <c r="AFF448" s="11"/>
      <c r="AFG448" s="11"/>
      <c r="AFH448" s="11"/>
      <c r="AFI448" s="11"/>
      <c r="AFJ448" s="11"/>
      <c r="AFK448" s="11"/>
      <c r="AFL448" s="11"/>
      <c r="AFM448" s="11"/>
      <c r="AFN448" s="11"/>
      <c r="AFO448" s="11"/>
      <c r="AFP448" s="11"/>
      <c r="AFQ448" s="11"/>
      <c r="AFR448" s="11"/>
      <c r="AFS448" s="11"/>
      <c r="AFT448" s="11"/>
      <c r="AFU448" s="11"/>
      <c r="AFV448" s="11"/>
      <c r="AFW448" s="11"/>
      <c r="AFX448" s="11"/>
      <c r="AFY448" s="11"/>
      <c r="AFZ448" s="11"/>
      <c r="AGA448" s="11"/>
      <c r="AGB448" s="11"/>
      <c r="AGC448" s="11"/>
      <c r="AGD448" s="11"/>
      <c r="AGE448" s="11"/>
      <c r="AGF448" s="11"/>
      <c r="AGG448" s="11"/>
      <c r="AGH448" s="11"/>
      <c r="AGI448" s="11"/>
      <c r="AGJ448" s="11"/>
      <c r="AGK448" s="11"/>
      <c r="AGL448" s="11"/>
      <c r="AGM448" s="11"/>
      <c r="AGN448" s="11"/>
      <c r="AGO448" s="11"/>
      <c r="AGP448" s="11"/>
      <c r="AGQ448" s="11"/>
      <c r="AGR448" s="11"/>
      <c r="AGS448" s="11"/>
      <c r="AGT448" s="11"/>
      <c r="AGU448" s="11"/>
      <c r="AGV448" s="11"/>
      <c r="AGW448" s="11"/>
      <c r="AGX448" s="11"/>
      <c r="AGY448" s="11"/>
      <c r="AGZ448" s="11"/>
      <c r="AHA448" s="11"/>
      <c r="AHB448" s="11"/>
      <c r="AHC448" s="11"/>
      <c r="AHD448" s="11"/>
      <c r="AHE448" s="11"/>
      <c r="AHF448" s="11"/>
      <c r="AHG448" s="11"/>
      <c r="AHH448" s="11"/>
      <c r="AHI448" s="11"/>
      <c r="AHJ448" s="11"/>
      <c r="AHK448" s="11"/>
      <c r="AHL448" s="11"/>
      <c r="AHM448" s="11"/>
      <c r="AHN448" s="11"/>
      <c r="AHO448" s="11"/>
      <c r="AHP448" s="11"/>
      <c r="AHQ448" s="11"/>
      <c r="AHR448" s="11"/>
      <c r="AHS448" s="11"/>
      <c r="AHT448" s="11"/>
      <c r="AHU448" s="11"/>
      <c r="AHV448" s="11"/>
      <c r="AHW448" s="11"/>
      <c r="AHX448" s="11"/>
      <c r="AHY448" s="11"/>
      <c r="AHZ448" s="11"/>
      <c r="AIA448" s="11"/>
      <c r="AIB448" s="11"/>
      <c r="AIC448" s="11"/>
      <c r="AID448" s="11"/>
      <c r="AIE448" s="11"/>
      <c r="AIF448" s="11"/>
      <c r="AIG448" s="11"/>
      <c r="AIH448" s="11"/>
      <c r="AII448" s="11"/>
      <c r="AIJ448" s="11"/>
      <c r="AIK448" s="11"/>
      <c r="AIL448" s="11"/>
      <c r="AIM448" s="11"/>
      <c r="AIN448" s="11"/>
      <c r="AIO448" s="11"/>
      <c r="AIP448" s="11"/>
      <c r="AIQ448" s="11"/>
      <c r="AIR448" s="11"/>
      <c r="AIS448" s="11"/>
      <c r="AIT448" s="11"/>
      <c r="AIU448" s="11"/>
      <c r="AIV448" s="11"/>
      <c r="AIW448" s="11"/>
      <c r="AIX448" s="11"/>
      <c r="AIY448" s="11"/>
      <c r="AIZ448" s="11"/>
      <c r="AJA448" s="11"/>
      <c r="AJB448" s="11"/>
      <c r="AJC448" s="11"/>
      <c r="AJD448" s="11"/>
      <c r="AJE448" s="11"/>
      <c r="AJF448" s="11"/>
      <c r="AJG448" s="11"/>
      <c r="AJH448" s="11"/>
      <c r="AJI448" s="11"/>
      <c r="AJJ448" s="11"/>
      <c r="AJK448" s="11"/>
      <c r="AJL448" s="11"/>
      <c r="AJM448" s="11"/>
      <c r="AJN448" s="11"/>
      <c r="AJO448" s="11"/>
      <c r="AJP448" s="11"/>
      <c r="AJQ448" s="11"/>
      <c r="AJR448" s="11"/>
      <c r="AJS448" s="11"/>
      <c r="AJT448" s="11"/>
      <c r="AJU448" s="11"/>
      <c r="AJV448" s="11"/>
      <c r="AJW448" s="11"/>
      <c r="AJX448" s="11"/>
      <c r="AJY448" s="11"/>
      <c r="AJZ448" s="11"/>
      <c r="AKA448" s="11"/>
      <c r="AKB448" s="11"/>
      <c r="AKC448" s="11"/>
      <c r="AKD448" s="11"/>
      <c r="AKE448" s="11"/>
      <c r="AKF448" s="11"/>
      <c r="AKG448" s="11"/>
      <c r="AKH448" s="11"/>
      <c r="AKI448" s="11"/>
      <c r="AKJ448" s="11"/>
      <c r="AKK448" s="11"/>
      <c r="AKL448" s="11"/>
      <c r="AKM448" s="11"/>
      <c r="AKN448" s="11"/>
      <c r="AKO448" s="11"/>
      <c r="AKP448" s="11"/>
      <c r="AKQ448" s="11"/>
      <c r="AKR448" s="11"/>
      <c r="AKS448" s="11"/>
      <c r="AKT448" s="11"/>
      <c r="AKU448" s="11"/>
      <c r="AKV448" s="11"/>
      <c r="AKW448" s="11"/>
      <c r="AKX448" s="11"/>
      <c r="AKY448" s="11"/>
      <c r="AKZ448" s="11"/>
      <c r="ALA448" s="11"/>
      <c r="ALB448" s="11"/>
      <c r="ALC448" s="11"/>
      <c r="ALD448" s="11"/>
      <c r="ALE448" s="11"/>
      <c r="ALF448" s="11"/>
      <c r="ALG448" s="11"/>
      <c r="ALH448" s="11"/>
      <c r="ALI448" s="11"/>
      <c r="ALJ448" s="11"/>
      <c r="ALK448" s="11"/>
      <c r="ALL448" s="11"/>
      <c r="ALM448" s="11"/>
      <c r="ALN448" s="11"/>
      <c r="ALO448" s="11"/>
      <c r="ALP448" s="11"/>
      <c r="ALQ448" s="11"/>
      <c r="ALR448" s="11"/>
      <c r="ALS448" s="11"/>
      <c r="ALT448" s="11"/>
      <c r="ALU448" s="11"/>
      <c r="ALV448" s="11"/>
      <c r="ALW448" s="11"/>
      <c r="ALX448" s="11"/>
      <c r="ALY448" s="11"/>
      <c r="ALZ448" s="11"/>
      <c r="AMA448" s="11"/>
    </row>
    <row r="449" spans="1:1015" ht="12.75" customHeight="1">
      <c r="A449" s="8" t="s">
        <v>497</v>
      </c>
      <c r="B449" s="8" t="s">
        <v>498</v>
      </c>
      <c r="C449" s="9" t="s">
        <v>276</v>
      </c>
      <c r="D449" s="8"/>
      <c r="E449" s="9" t="s">
        <v>16</v>
      </c>
      <c r="F449" s="8" t="s">
        <v>17</v>
      </c>
      <c r="G449" s="8" t="s">
        <v>501</v>
      </c>
      <c r="H449" s="10">
        <v>335.92</v>
      </c>
      <c r="I449" s="10">
        <v>335.92</v>
      </c>
      <c r="J449" s="10">
        <v>336</v>
      </c>
      <c r="K449" s="10">
        <v>335.92</v>
      </c>
      <c r="L449" s="7">
        <v>336</v>
      </c>
      <c r="M449" s="10">
        <f t="shared" si="67"/>
        <v>336</v>
      </c>
      <c r="N449" s="10">
        <f t="shared" si="66"/>
        <v>336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  <c r="SK449" s="11"/>
      <c r="SL449" s="11"/>
      <c r="SM449" s="11"/>
      <c r="SN449" s="11"/>
      <c r="SO449" s="11"/>
      <c r="SP449" s="11"/>
      <c r="SQ449" s="11"/>
      <c r="SR449" s="11"/>
      <c r="SS449" s="11"/>
      <c r="ST449" s="11"/>
      <c r="SU449" s="11"/>
      <c r="SV449" s="11"/>
      <c r="SW449" s="11"/>
      <c r="SX449" s="11"/>
      <c r="SY449" s="11"/>
      <c r="SZ449" s="11"/>
      <c r="TA449" s="11"/>
      <c r="TB449" s="11"/>
      <c r="TC449" s="11"/>
      <c r="TD449" s="11"/>
      <c r="TE449" s="11"/>
      <c r="TF449" s="11"/>
      <c r="TG449" s="11"/>
      <c r="TH449" s="11"/>
      <c r="TI449" s="11"/>
      <c r="TJ449" s="11"/>
      <c r="TK449" s="11"/>
      <c r="TL449" s="11"/>
      <c r="TM449" s="11"/>
      <c r="TN449" s="11"/>
      <c r="TO449" s="11"/>
      <c r="TP449" s="11"/>
      <c r="TQ449" s="11"/>
      <c r="TR449" s="11"/>
      <c r="TS449" s="11"/>
      <c r="TT449" s="11"/>
      <c r="TU449" s="11"/>
      <c r="TV449" s="11"/>
      <c r="TW449" s="11"/>
      <c r="TX449" s="11"/>
      <c r="TY449" s="11"/>
      <c r="TZ449" s="11"/>
      <c r="UA449" s="11"/>
      <c r="UB449" s="11"/>
      <c r="UC449" s="11"/>
      <c r="UD449" s="11"/>
      <c r="UE449" s="11"/>
      <c r="UF449" s="11"/>
      <c r="UG449" s="11"/>
      <c r="UH449" s="11"/>
      <c r="UI449" s="11"/>
      <c r="UJ449" s="11"/>
      <c r="UK449" s="11"/>
      <c r="UL449" s="11"/>
      <c r="UM449" s="11"/>
      <c r="UN449" s="11"/>
      <c r="UO449" s="11"/>
      <c r="UP449" s="11"/>
      <c r="UQ449" s="11"/>
      <c r="UR449" s="11"/>
      <c r="US449" s="11"/>
      <c r="UT449" s="11"/>
      <c r="UU449" s="11"/>
      <c r="UV449" s="11"/>
      <c r="UW449" s="11"/>
      <c r="UX449" s="11"/>
      <c r="UY449" s="11"/>
      <c r="UZ449" s="11"/>
      <c r="VA449" s="11"/>
      <c r="VB449" s="11"/>
      <c r="VC449" s="11"/>
      <c r="VD449" s="11"/>
      <c r="VE449" s="11"/>
      <c r="VF449" s="11"/>
      <c r="VG449" s="11"/>
      <c r="VH449" s="11"/>
      <c r="VI449" s="11"/>
      <c r="VJ449" s="11"/>
      <c r="VK449" s="11"/>
      <c r="VL449" s="11"/>
      <c r="VM449" s="11"/>
      <c r="VN449" s="11"/>
      <c r="VO449" s="11"/>
      <c r="VP449" s="11"/>
      <c r="VQ449" s="11"/>
      <c r="VR449" s="11"/>
      <c r="VS449" s="11"/>
      <c r="VT449" s="11"/>
      <c r="VU449" s="11"/>
      <c r="VV449" s="11"/>
      <c r="VW449" s="11"/>
      <c r="VX449" s="11"/>
      <c r="VY449" s="11"/>
      <c r="VZ449" s="11"/>
      <c r="WA449" s="11"/>
      <c r="WB449" s="11"/>
      <c r="WC449" s="11"/>
      <c r="WD449" s="11"/>
      <c r="WE449" s="11"/>
      <c r="WF449" s="11"/>
      <c r="WG449" s="11"/>
      <c r="WH449" s="11"/>
      <c r="WI449" s="11"/>
      <c r="WJ449" s="11"/>
      <c r="WK449" s="11"/>
      <c r="WL449" s="11"/>
      <c r="WM449" s="11"/>
      <c r="WN449" s="11"/>
      <c r="WO449" s="11"/>
      <c r="WP449" s="11"/>
      <c r="WQ449" s="11"/>
      <c r="WR449" s="11"/>
      <c r="WS449" s="11"/>
      <c r="WT449" s="11"/>
      <c r="WU449" s="11"/>
      <c r="WV449" s="11"/>
      <c r="WW449" s="11"/>
      <c r="WX449" s="11"/>
      <c r="WY449" s="11"/>
      <c r="WZ449" s="11"/>
      <c r="XA449" s="11"/>
      <c r="XB449" s="11"/>
      <c r="XC449" s="11"/>
      <c r="XD449" s="11"/>
      <c r="XE449" s="11"/>
      <c r="XF449" s="11"/>
      <c r="XG449" s="11"/>
      <c r="XH449" s="11"/>
      <c r="XI449" s="11"/>
      <c r="XJ449" s="11"/>
      <c r="XK449" s="11"/>
      <c r="XL449" s="11"/>
      <c r="XM449" s="11"/>
      <c r="XN449" s="11"/>
      <c r="XO449" s="11"/>
      <c r="XP449" s="11"/>
      <c r="XQ449" s="11"/>
      <c r="XR449" s="11"/>
      <c r="XS449" s="11"/>
      <c r="XT449" s="11"/>
      <c r="XU449" s="11"/>
      <c r="XV449" s="11"/>
      <c r="XW449" s="11"/>
      <c r="XX449" s="11"/>
      <c r="XY449" s="11"/>
      <c r="XZ449" s="11"/>
      <c r="YA449" s="11"/>
      <c r="YB449" s="11"/>
      <c r="YC449" s="11"/>
      <c r="YD449" s="11"/>
      <c r="YE449" s="11"/>
      <c r="YF449" s="11"/>
      <c r="YG449" s="11"/>
      <c r="YH449" s="11"/>
      <c r="YI449" s="11"/>
      <c r="YJ449" s="11"/>
      <c r="YK449" s="11"/>
      <c r="YL449" s="11"/>
      <c r="YM449" s="11"/>
      <c r="YN449" s="11"/>
      <c r="YO449" s="11"/>
      <c r="YP449" s="11"/>
      <c r="YQ449" s="11"/>
      <c r="YR449" s="11"/>
      <c r="YS449" s="11"/>
      <c r="YT449" s="11"/>
      <c r="YU449" s="11"/>
      <c r="YV449" s="11"/>
      <c r="YW449" s="11"/>
      <c r="YX449" s="11"/>
      <c r="YY449" s="11"/>
      <c r="YZ449" s="11"/>
      <c r="ZA449" s="11"/>
      <c r="ZB449" s="11"/>
      <c r="ZC449" s="11"/>
      <c r="ZD449" s="11"/>
      <c r="ZE449" s="11"/>
      <c r="ZF449" s="11"/>
      <c r="ZG449" s="11"/>
      <c r="ZH449" s="11"/>
      <c r="ZI449" s="11"/>
      <c r="ZJ449" s="11"/>
      <c r="ZK449" s="11"/>
      <c r="ZL449" s="11"/>
      <c r="ZM449" s="11"/>
      <c r="ZN449" s="11"/>
      <c r="ZO449" s="11"/>
      <c r="ZP449" s="11"/>
      <c r="ZQ449" s="11"/>
      <c r="ZR449" s="11"/>
      <c r="ZS449" s="11"/>
      <c r="ZT449" s="11"/>
      <c r="ZU449" s="11"/>
      <c r="ZV449" s="11"/>
      <c r="ZW449" s="11"/>
      <c r="ZX449" s="11"/>
      <c r="ZY449" s="11"/>
      <c r="ZZ449" s="11"/>
      <c r="AAA449" s="11"/>
      <c r="AAB449" s="11"/>
      <c r="AAC449" s="11"/>
      <c r="AAD449" s="11"/>
      <c r="AAE449" s="11"/>
      <c r="AAF449" s="11"/>
      <c r="AAG449" s="11"/>
      <c r="AAH449" s="11"/>
      <c r="AAI449" s="11"/>
      <c r="AAJ449" s="11"/>
      <c r="AAK449" s="11"/>
      <c r="AAL449" s="11"/>
      <c r="AAM449" s="11"/>
      <c r="AAN449" s="11"/>
      <c r="AAO449" s="11"/>
      <c r="AAP449" s="11"/>
      <c r="AAQ449" s="11"/>
      <c r="AAR449" s="11"/>
      <c r="AAS449" s="11"/>
      <c r="AAT449" s="11"/>
      <c r="AAU449" s="11"/>
      <c r="AAV449" s="11"/>
      <c r="AAW449" s="11"/>
      <c r="AAX449" s="11"/>
      <c r="AAY449" s="11"/>
      <c r="AAZ449" s="11"/>
      <c r="ABA449" s="11"/>
      <c r="ABB449" s="11"/>
      <c r="ABC449" s="11"/>
      <c r="ABD449" s="11"/>
      <c r="ABE449" s="11"/>
      <c r="ABF449" s="11"/>
      <c r="ABG449" s="11"/>
      <c r="ABH449" s="11"/>
      <c r="ABI449" s="11"/>
      <c r="ABJ449" s="11"/>
      <c r="ABK449" s="11"/>
      <c r="ABL449" s="11"/>
      <c r="ABM449" s="11"/>
      <c r="ABN449" s="11"/>
      <c r="ABO449" s="11"/>
      <c r="ABP449" s="11"/>
      <c r="ABQ449" s="11"/>
      <c r="ABR449" s="11"/>
      <c r="ABS449" s="11"/>
      <c r="ABT449" s="11"/>
      <c r="ABU449" s="11"/>
      <c r="ABV449" s="11"/>
      <c r="ABW449" s="11"/>
      <c r="ABX449" s="11"/>
      <c r="ABY449" s="11"/>
      <c r="ABZ449" s="11"/>
      <c r="ACA449" s="11"/>
      <c r="ACB449" s="11"/>
      <c r="ACC449" s="11"/>
      <c r="ACD449" s="11"/>
      <c r="ACE449" s="11"/>
      <c r="ACF449" s="11"/>
      <c r="ACG449" s="11"/>
      <c r="ACH449" s="11"/>
      <c r="ACI449" s="11"/>
      <c r="ACJ449" s="11"/>
      <c r="ACK449" s="11"/>
      <c r="ACL449" s="11"/>
      <c r="ACM449" s="11"/>
      <c r="ACN449" s="11"/>
      <c r="ACO449" s="11"/>
      <c r="ACP449" s="11"/>
      <c r="ACQ449" s="11"/>
      <c r="ACR449" s="11"/>
      <c r="ACS449" s="11"/>
      <c r="ACT449" s="11"/>
      <c r="ACU449" s="11"/>
      <c r="ACV449" s="11"/>
      <c r="ACW449" s="11"/>
      <c r="ACX449" s="11"/>
      <c r="ACY449" s="11"/>
      <c r="ACZ449" s="11"/>
      <c r="ADA449" s="11"/>
      <c r="ADB449" s="11"/>
      <c r="ADC449" s="11"/>
      <c r="ADD449" s="11"/>
      <c r="ADE449" s="11"/>
      <c r="ADF449" s="11"/>
      <c r="ADG449" s="11"/>
      <c r="ADH449" s="11"/>
      <c r="ADI449" s="11"/>
      <c r="ADJ449" s="11"/>
      <c r="ADK449" s="11"/>
      <c r="ADL449" s="11"/>
      <c r="ADM449" s="11"/>
      <c r="ADN449" s="11"/>
      <c r="ADO449" s="11"/>
      <c r="ADP449" s="11"/>
      <c r="ADQ449" s="11"/>
      <c r="ADR449" s="11"/>
      <c r="ADS449" s="11"/>
      <c r="ADT449" s="11"/>
      <c r="ADU449" s="11"/>
      <c r="ADV449" s="11"/>
      <c r="ADW449" s="11"/>
      <c r="ADX449" s="11"/>
      <c r="ADY449" s="11"/>
      <c r="ADZ449" s="11"/>
      <c r="AEA449" s="11"/>
      <c r="AEB449" s="11"/>
      <c r="AEC449" s="11"/>
      <c r="AED449" s="11"/>
      <c r="AEE449" s="11"/>
      <c r="AEF449" s="11"/>
      <c r="AEG449" s="11"/>
      <c r="AEH449" s="11"/>
      <c r="AEI449" s="11"/>
      <c r="AEJ449" s="11"/>
      <c r="AEK449" s="11"/>
      <c r="AEL449" s="11"/>
      <c r="AEM449" s="11"/>
      <c r="AEN449" s="11"/>
      <c r="AEO449" s="11"/>
      <c r="AEP449" s="11"/>
      <c r="AEQ449" s="11"/>
      <c r="AER449" s="11"/>
      <c r="AES449" s="11"/>
      <c r="AET449" s="11"/>
      <c r="AEU449" s="11"/>
      <c r="AEV449" s="11"/>
      <c r="AEW449" s="11"/>
      <c r="AEX449" s="11"/>
      <c r="AEY449" s="11"/>
      <c r="AEZ449" s="11"/>
      <c r="AFA449" s="11"/>
      <c r="AFB449" s="11"/>
      <c r="AFC449" s="11"/>
      <c r="AFD449" s="11"/>
      <c r="AFE449" s="11"/>
      <c r="AFF449" s="11"/>
      <c r="AFG449" s="11"/>
      <c r="AFH449" s="11"/>
      <c r="AFI449" s="11"/>
      <c r="AFJ449" s="11"/>
      <c r="AFK449" s="11"/>
      <c r="AFL449" s="11"/>
      <c r="AFM449" s="11"/>
      <c r="AFN449" s="11"/>
      <c r="AFO449" s="11"/>
      <c r="AFP449" s="11"/>
      <c r="AFQ449" s="11"/>
      <c r="AFR449" s="11"/>
      <c r="AFS449" s="11"/>
      <c r="AFT449" s="11"/>
      <c r="AFU449" s="11"/>
      <c r="AFV449" s="11"/>
      <c r="AFW449" s="11"/>
      <c r="AFX449" s="11"/>
      <c r="AFY449" s="11"/>
      <c r="AFZ449" s="11"/>
      <c r="AGA449" s="11"/>
      <c r="AGB449" s="11"/>
      <c r="AGC449" s="11"/>
      <c r="AGD449" s="11"/>
      <c r="AGE449" s="11"/>
      <c r="AGF449" s="11"/>
      <c r="AGG449" s="11"/>
      <c r="AGH449" s="11"/>
      <c r="AGI449" s="11"/>
      <c r="AGJ449" s="11"/>
      <c r="AGK449" s="11"/>
      <c r="AGL449" s="11"/>
      <c r="AGM449" s="11"/>
      <c r="AGN449" s="11"/>
      <c r="AGO449" s="11"/>
      <c r="AGP449" s="11"/>
      <c r="AGQ449" s="11"/>
      <c r="AGR449" s="11"/>
      <c r="AGS449" s="11"/>
      <c r="AGT449" s="11"/>
      <c r="AGU449" s="11"/>
      <c r="AGV449" s="11"/>
      <c r="AGW449" s="11"/>
      <c r="AGX449" s="11"/>
      <c r="AGY449" s="11"/>
      <c r="AGZ449" s="11"/>
      <c r="AHA449" s="11"/>
      <c r="AHB449" s="11"/>
      <c r="AHC449" s="11"/>
      <c r="AHD449" s="11"/>
      <c r="AHE449" s="11"/>
      <c r="AHF449" s="11"/>
      <c r="AHG449" s="11"/>
      <c r="AHH449" s="11"/>
      <c r="AHI449" s="11"/>
      <c r="AHJ449" s="11"/>
      <c r="AHK449" s="11"/>
      <c r="AHL449" s="11"/>
      <c r="AHM449" s="11"/>
      <c r="AHN449" s="11"/>
      <c r="AHO449" s="11"/>
      <c r="AHP449" s="11"/>
      <c r="AHQ449" s="11"/>
      <c r="AHR449" s="11"/>
      <c r="AHS449" s="11"/>
      <c r="AHT449" s="11"/>
      <c r="AHU449" s="11"/>
      <c r="AHV449" s="11"/>
      <c r="AHW449" s="11"/>
      <c r="AHX449" s="11"/>
      <c r="AHY449" s="11"/>
      <c r="AHZ449" s="11"/>
      <c r="AIA449" s="11"/>
      <c r="AIB449" s="11"/>
      <c r="AIC449" s="11"/>
      <c r="AID449" s="11"/>
      <c r="AIE449" s="11"/>
      <c r="AIF449" s="11"/>
      <c r="AIG449" s="11"/>
      <c r="AIH449" s="11"/>
      <c r="AII449" s="11"/>
      <c r="AIJ449" s="11"/>
      <c r="AIK449" s="11"/>
      <c r="AIL449" s="11"/>
      <c r="AIM449" s="11"/>
      <c r="AIN449" s="11"/>
      <c r="AIO449" s="11"/>
      <c r="AIP449" s="11"/>
      <c r="AIQ449" s="11"/>
      <c r="AIR449" s="11"/>
      <c r="AIS449" s="11"/>
      <c r="AIT449" s="11"/>
      <c r="AIU449" s="11"/>
      <c r="AIV449" s="11"/>
      <c r="AIW449" s="11"/>
      <c r="AIX449" s="11"/>
      <c r="AIY449" s="11"/>
      <c r="AIZ449" s="11"/>
      <c r="AJA449" s="11"/>
      <c r="AJB449" s="11"/>
      <c r="AJC449" s="11"/>
      <c r="AJD449" s="11"/>
      <c r="AJE449" s="11"/>
      <c r="AJF449" s="11"/>
      <c r="AJG449" s="11"/>
      <c r="AJH449" s="11"/>
      <c r="AJI449" s="11"/>
      <c r="AJJ449" s="11"/>
      <c r="AJK449" s="11"/>
      <c r="AJL449" s="11"/>
      <c r="AJM449" s="11"/>
      <c r="AJN449" s="11"/>
      <c r="AJO449" s="11"/>
      <c r="AJP449" s="11"/>
      <c r="AJQ449" s="11"/>
      <c r="AJR449" s="11"/>
      <c r="AJS449" s="11"/>
      <c r="AJT449" s="11"/>
      <c r="AJU449" s="11"/>
      <c r="AJV449" s="11"/>
      <c r="AJW449" s="11"/>
      <c r="AJX449" s="11"/>
      <c r="AJY449" s="11"/>
      <c r="AJZ449" s="11"/>
      <c r="AKA449" s="11"/>
      <c r="AKB449" s="11"/>
      <c r="AKC449" s="11"/>
      <c r="AKD449" s="11"/>
      <c r="AKE449" s="11"/>
      <c r="AKF449" s="11"/>
      <c r="AKG449" s="11"/>
      <c r="AKH449" s="11"/>
      <c r="AKI449" s="11"/>
      <c r="AKJ449" s="11"/>
      <c r="AKK449" s="11"/>
      <c r="AKL449" s="11"/>
      <c r="AKM449" s="11"/>
      <c r="AKN449" s="11"/>
      <c r="AKO449" s="11"/>
      <c r="AKP449" s="11"/>
      <c r="AKQ449" s="11"/>
      <c r="AKR449" s="11"/>
      <c r="AKS449" s="11"/>
      <c r="AKT449" s="11"/>
      <c r="AKU449" s="11"/>
      <c r="AKV449" s="11"/>
      <c r="AKW449" s="11"/>
      <c r="AKX449" s="11"/>
      <c r="AKY449" s="11"/>
      <c r="AKZ449" s="11"/>
      <c r="ALA449" s="11"/>
      <c r="ALB449" s="11"/>
      <c r="ALC449" s="11"/>
      <c r="ALD449" s="11"/>
      <c r="ALE449" s="11"/>
      <c r="ALF449" s="11"/>
      <c r="ALG449" s="11"/>
      <c r="ALH449" s="11"/>
      <c r="ALI449" s="11"/>
      <c r="ALJ449" s="11"/>
      <c r="ALK449" s="11"/>
      <c r="ALL449" s="11"/>
      <c r="ALM449" s="11"/>
      <c r="ALN449" s="11"/>
      <c r="ALO449" s="11"/>
      <c r="ALP449" s="11"/>
      <c r="ALQ449" s="11"/>
      <c r="ALR449" s="11"/>
      <c r="ALS449" s="11"/>
      <c r="ALT449" s="11"/>
      <c r="ALU449" s="11"/>
      <c r="ALV449" s="11"/>
      <c r="ALW449" s="11"/>
      <c r="ALX449" s="11"/>
      <c r="ALY449" s="11"/>
      <c r="ALZ449" s="11"/>
      <c r="AMA449" s="11"/>
    </row>
    <row r="450" spans="1:1015" ht="12.75" customHeight="1">
      <c r="A450" s="8" t="s">
        <v>497</v>
      </c>
      <c r="B450" s="8" t="s">
        <v>498</v>
      </c>
      <c r="C450" s="9" t="s">
        <v>202</v>
      </c>
      <c r="D450" s="8"/>
      <c r="E450" s="9" t="s">
        <v>16</v>
      </c>
      <c r="F450" s="8" t="s">
        <v>17</v>
      </c>
      <c r="G450" s="8" t="s">
        <v>203</v>
      </c>
      <c r="H450" s="10">
        <v>201.57</v>
      </c>
      <c r="I450" s="10">
        <v>172.79</v>
      </c>
      <c r="J450" s="10">
        <v>261</v>
      </c>
      <c r="K450" s="10">
        <v>225.14</v>
      </c>
      <c r="L450" s="7">
        <v>190</v>
      </c>
      <c r="M450" s="10">
        <f t="shared" si="67"/>
        <v>190</v>
      </c>
      <c r="N450" s="10">
        <v>200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  <c r="SK450" s="11"/>
      <c r="SL450" s="11"/>
      <c r="SM450" s="11"/>
      <c r="SN450" s="11"/>
      <c r="SO450" s="11"/>
      <c r="SP450" s="11"/>
      <c r="SQ450" s="11"/>
      <c r="SR450" s="11"/>
      <c r="SS450" s="11"/>
      <c r="ST450" s="11"/>
      <c r="SU450" s="11"/>
      <c r="SV450" s="11"/>
      <c r="SW450" s="11"/>
      <c r="SX450" s="11"/>
      <c r="SY450" s="11"/>
      <c r="SZ450" s="11"/>
      <c r="TA450" s="11"/>
      <c r="TB450" s="11"/>
      <c r="TC450" s="11"/>
      <c r="TD450" s="11"/>
      <c r="TE450" s="11"/>
      <c r="TF450" s="11"/>
      <c r="TG450" s="11"/>
      <c r="TH450" s="11"/>
      <c r="TI450" s="11"/>
      <c r="TJ450" s="11"/>
      <c r="TK450" s="11"/>
      <c r="TL450" s="11"/>
      <c r="TM450" s="11"/>
      <c r="TN450" s="11"/>
      <c r="TO450" s="11"/>
      <c r="TP450" s="11"/>
      <c r="TQ450" s="11"/>
      <c r="TR450" s="11"/>
      <c r="TS450" s="11"/>
      <c r="TT450" s="11"/>
      <c r="TU450" s="11"/>
      <c r="TV450" s="11"/>
      <c r="TW450" s="11"/>
      <c r="TX450" s="11"/>
      <c r="TY450" s="11"/>
      <c r="TZ450" s="11"/>
      <c r="UA450" s="11"/>
      <c r="UB450" s="11"/>
      <c r="UC450" s="11"/>
      <c r="UD450" s="11"/>
      <c r="UE450" s="11"/>
      <c r="UF450" s="11"/>
      <c r="UG450" s="11"/>
      <c r="UH450" s="11"/>
      <c r="UI450" s="11"/>
      <c r="UJ450" s="11"/>
      <c r="UK450" s="11"/>
      <c r="UL450" s="11"/>
      <c r="UM450" s="11"/>
      <c r="UN450" s="11"/>
      <c r="UO450" s="11"/>
      <c r="UP450" s="11"/>
      <c r="UQ450" s="11"/>
      <c r="UR450" s="11"/>
      <c r="US450" s="11"/>
      <c r="UT450" s="11"/>
      <c r="UU450" s="11"/>
      <c r="UV450" s="11"/>
      <c r="UW450" s="11"/>
      <c r="UX450" s="11"/>
      <c r="UY450" s="11"/>
      <c r="UZ450" s="11"/>
      <c r="VA450" s="11"/>
      <c r="VB450" s="11"/>
      <c r="VC450" s="11"/>
      <c r="VD450" s="11"/>
      <c r="VE450" s="11"/>
      <c r="VF450" s="11"/>
      <c r="VG450" s="11"/>
      <c r="VH450" s="11"/>
      <c r="VI450" s="11"/>
      <c r="VJ450" s="11"/>
      <c r="VK450" s="11"/>
      <c r="VL450" s="11"/>
      <c r="VM450" s="11"/>
      <c r="VN450" s="11"/>
      <c r="VO450" s="11"/>
      <c r="VP450" s="11"/>
      <c r="VQ450" s="11"/>
      <c r="VR450" s="11"/>
      <c r="VS450" s="11"/>
      <c r="VT450" s="11"/>
      <c r="VU450" s="11"/>
      <c r="VV450" s="11"/>
      <c r="VW450" s="11"/>
      <c r="VX450" s="11"/>
      <c r="VY450" s="11"/>
      <c r="VZ450" s="11"/>
      <c r="WA450" s="11"/>
      <c r="WB450" s="11"/>
      <c r="WC450" s="11"/>
      <c r="WD450" s="11"/>
      <c r="WE450" s="11"/>
      <c r="WF450" s="11"/>
      <c r="WG450" s="11"/>
      <c r="WH450" s="11"/>
      <c r="WI450" s="11"/>
      <c r="WJ450" s="11"/>
      <c r="WK450" s="11"/>
      <c r="WL450" s="11"/>
      <c r="WM450" s="11"/>
      <c r="WN450" s="11"/>
      <c r="WO450" s="11"/>
      <c r="WP450" s="11"/>
      <c r="WQ450" s="11"/>
      <c r="WR450" s="11"/>
      <c r="WS450" s="11"/>
      <c r="WT450" s="11"/>
      <c r="WU450" s="11"/>
      <c r="WV450" s="11"/>
      <c r="WW450" s="11"/>
      <c r="WX450" s="11"/>
      <c r="WY450" s="11"/>
      <c r="WZ450" s="11"/>
      <c r="XA450" s="11"/>
      <c r="XB450" s="11"/>
      <c r="XC450" s="11"/>
      <c r="XD450" s="11"/>
      <c r="XE450" s="11"/>
      <c r="XF450" s="11"/>
      <c r="XG450" s="11"/>
      <c r="XH450" s="11"/>
      <c r="XI450" s="11"/>
      <c r="XJ450" s="11"/>
      <c r="XK450" s="11"/>
      <c r="XL450" s="11"/>
      <c r="XM450" s="11"/>
      <c r="XN450" s="11"/>
      <c r="XO450" s="11"/>
      <c r="XP450" s="11"/>
      <c r="XQ450" s="11"/>
      <c r="XR450" s="11"/>
      <c r="XS450" s="11"/>
      <c r="XT450" s="11"/>
      <c r="XU450" s="11"/>
      <c r="XV450" s="11"/>
      <c r="XW450" s="11"/>
      <c r="XX450" s="11"/>
      <c r="XY450" s="11"/>
      <c r="XZ450" s="11"/>
      <c r="YA450" s="11"/>
      <c r="YB450" s="11"/>
      <c r="YC450" s="11"/>
      <c r="YD450" s="11"/>
      <c r="YE450" s="11"/>
      <c r="YF450" s="11"/>
      <c r="YG450" s="11"/>
      <c r="YH450" s="11"/>
      <c r="YI450" s="11"/>
      <c r="YJ450" s="11"/>
      <c r="YK450" s="11"/>
      <c r="YL450" s="11"/>
      <c r="YM450" s="11"/>
      <c r="YN450" s="11"/>
      <c r="YO450" s="11"/>
      <c r="YP450" s="11"/>
      <c r="YQ450" s="11"/>
      <c r="YR450" s="11"/>
      <c r="YS450" s="11"/>
      <c r="YT450" s="11"/>
      <c r="YU450" s="11"/>
      <c r="YV450" s="11"/>
      <c r="YW450" s="11"/>
      <c r="YX450" s="11"/>
      <c r="YY450" s="11"/>
      <c r="YZ450" s="11"/>
      <c r="ZA450" s="11"/>
      <c r="ZB450" s="11"/>
      <c r="ZC450" s="11"/>
      <c r="ZD450" s="11"/>
      <c r="ZE450" s="11"/>
      <c r="ZF450" s="11"/>
      <c r="ZG450" s="11"/>
      <c r="ZH450" s="11"/>
      <c r="ZI450" s="11"/>
      <c r="ZJ450" s="11"/>
      <c r="ZK450" s="11"/>
      <c r="ZL450" s="11"/>
      <c r="ZM450" s="11"/>
      <c r="ZN450" s="11"/>
      <c r="ZO450" s="11"/>
      <c r="ZP450" s="11"/>
      <c r="ZQ450" s="11"/>
      <c r="ZR450" s="11"/>
      <c r="ZS450" s="11"/>
      <c r="ZT450" s="11"/>
      <c r="ZU450" s="11"/>
      <c r="ZV450" s="11"/>
      <c r="ZW450" s="11"/>
      <c r="ZX450" s="11"/>
      <c r="ZY450" s="11"/>
      <c r="ZZ450" s="11"/>
      <c r="AAA450" s="11"/>
      <c r="AAB450" s="11"/>
      <c r="AAC450" s="11"/>
      <c r="AAD450" s="11"/>
      <c r="AAE450" s="11"/>
      <c r="AAF450" s="11"/>
      <c r="AAG450" s="11"/>
      <c r="AAH450" s="11"/>
      <c r="AAI450" s="11"/>
      <c r="AAJ450" s="11"/>
      <c r="AAK450" s="11"/>
      <c r="AAL450" s="11"/>
      <c r="AAM450" s="11"/>
      <c r="AAN450" s="11"/>
      <c r="AAO450" s="11"/>
      <c r="AAP450" s="11"/>
      <c r="AAQ450" s="11"/>
      <c r="AAR450" s="11"/>
      <c r="AAS450" s="11"/>
      <c r="AAT450" s="11"/>
      <c r="AAU450" s="11"/>
      <c r="AAV450" s="11"/>
      <c r="AAW450" s="11"/>
      <c r="AAX450" s="11"/>
      <c r="AAY450" s="11"/>
      <c r="AAZ450" s="11"/>
      <c r="ABA450" s="11"/>
      <c r="ABB450" s="11"/>
      <c r="ABC450" s="11"/>
      <c r="ABD450" s="11"/>
      <c r="ABE450" s="11"/>
      <c r="ABF450" s="11"/>
      <c r="ABG450" s="11"/>
      <c r="ABH450" s="11"/>
      <c r="ABI450" s="11"/>
      <c r="ABJ450" s="11"/>
      <c r="ABK450" s="11"/>
      <c r="ABL450" s="11"/>
      <c r="ABM450" s="11"/>
      <c r="ABN450" s="11"/>
      <c r="ABO450" s="11"/>
      <c r="ABP450" s="11"/>
      <c r="ABQ450" s="11"/>
      <c r="ABR450" s="11"/>
      <c r="ABS450" s="11"/>
      <c r="ABT450" s="11"/>
      <c r="ABU450" s="11"/>
      <c r="ABV450" s="11"/>
      <c r="ABW450" s="11"/>
      <c r="ABX450" s="11"/>
      <c r="ABY450" s="11"/>
      <c r="ABZ450" s="11"/>
      <c r="ACA450" s="11"/>
      <c r="ACB450" s="11"/>
      <c r="ACC450" s="11"/>
      <c r="ACD450" s="11"/>
      <c r="ACE450" s="11"/>
      <c r="ACF450" s="11"/>
      <c r="ACG450" s="11"/>
      <c r="ACH450" s="11"/>
      <c r="ACI450" s="11"/>
      <c r="ACJ450" s="11"/>
      <c r="ACK450" s="11"/>
      <c r="ACL450" s="11"/>
      <c r="ACM450" s="11"/>
      <c r="ACN450" s="11"/>
      <c r="ACO450" s="11"/>
      <c r="ACP450" s="11"/>
      <c r="ACQ450" s="11"/>
      <c r="ACR450" s="11"/>
      <c r="ACS450" s="11"/>
      <c r="ACT450" s="11"/>
      <c r="ACU450" s="11"/>
      <c r="ACV450" s="11"/>
      <c r="ACW450" s="11"/>
      <c r="ACX450" s="11"/>
      <c r="ACY450" s="11"/>
      <c r="ACZ450" s="11"/>
      <c r="ADA450" s="11"/>
      <c r="ADB450" s="11"/>
      <c r="ADC450" s="11"/>
      <c r="ADD450" s="11"/>
      <c r="ADE450" s="11"/>
      <c r="ADF450" s="11"/>
      <c r="ADG450" s="11"/>
      <c r="ADH450" s="11"/>
      <c r="ADI450" s="11"/>
      <c r="ADJ450" s="11"/>
      <c r="ADK450" s="11"/>
      <c r="ADL450" s="11"/>
      <c r="ADM450" s="11"/>
      <c r="ADN450" s="11"/>
      <c r="ADO450" s="11"/>
      <c r="ADP450" s="11"/>
      <c r="ADQ450" s="11"/>
      <c r="ADR450" s="11"/>
      <c r="ADS450" s="11"/>
      <c r="ADT450" s="11"/>
      <c r="ADU450" s="11"/>
      <c r="ADV450" s="11"/>
      <c r="ADW450" s="11"/>
      <c r="ADX450" s="11"/>
      <c r="ADY450" s="11"/>
      <c r="ADZ450" s="11"/>
      <c r="AEA450" s="11"/>
      <c r="AEB450" s="11"/>
      <c r="AEC450" s="11"/>
      <c r="AED450" s="11"/>
      <c r="AEE450" s="11"/>
      <c r="AEF450" s="11"/>
      <c r="AEG450" s="11"/>
      <c r="AEH450" s="11"/>
      <c r="AEI450" s="11"/>
      <c r="AEJ450" s="11"/>
      <c r="AEK450" s="11"/>
      <c r="AEL450" s="11"/>
      <c r="AEM450" s="11"/>
      <c r="AEN450" s="11"/>
      <c r="AEO450" s="11"/>
      <c r="AEP450" s="11"/>
      <c r="AEQ450" s="11"/>
      <c r="AER450" s="11"/>
      <c r="AES450" s="11"/>
      <c r="AET450" s="11"/>
      <c r="AEU450" s="11"/>
      <c r="AEV450" s="11"/>
      <c r="AEW450" s="11"/>
      <c r="AEX450" s="11"/>
      <c r="AEY450" s="11"/>
      <c r="AEZ450" s="11"/>
      <c r="AFA450" s="11"/>
      <c r="AFB450" s="11"/>
      <c r="AFC450" s="11"/>
      <c r="AFD450" s="11"/>
      <c r="AFE450" s="11"/>
      <c r="AFF450" s="11"/>
      <c r="AFG450" s="11"/>
      <c r="AFH450" s="11"/>
      <c r="AFI450" s="11"/>
      <c r="AFJ450" s="11"/>
      <c r="AFK450" s="11"/>
      <c r="AFL450" s="11"/>
      <c r="AFM450" s="11"/>
      <c r="AFN450" s="11"/>
      <c r="AFO450" s="11"/>
      <c r="AFP450" s="11"/>
      <c r="AFQ450" s="11"/>
      <c r="AFR450" s="11"/>
      <c r="AFS450" s="11"/>
      <c r="AFT450" s="11"/>
      <c r="AFU450" s="11"/>
      <c r="AFV450" s="11"/>
      <c r="AFW450" s="11"/>
      <c r="AFX450" s="11"/>
      <c r="AFY450" s="11"/>
      <c r="AFZ450" s="11"/>
      <c r="AGA450" s="11"/>
      <c r="AGB450" s="11"/>
      <c r="AGC450" s="11"/>
      <c r="AGD450" s="11"/>
      <c r="AGE450" s="11"/>
      <c r="AGF450" s="11"/>
      <c r="AGG450" s="11"/>
      <c r="AGH450" s="11"/>
      <c r="AGI450" s="11"/>
      <c r="AGJ450" s="11"/>
      <c r="AGK450" s="11"/>
      <c r="AGL450" s="11"/>
      <c r="AGM450" s="11"/>
      <c r="AGN450" s="11"/>
      <c r="AGO450" s="11"/>
      <c r="AGP450" s="11"/>
      <c r="AGQ450" s="11"/>
      <c r="AGR450" s="11"/>
      <c r="AGS450" s="11"/>
      <c r="AGT450" s="11"/>
      <c r="AGU450" s="11"/>
      <c r="AGV450" s="11"/>
      <c r="AGW450" s="11"/>
      <c r="AGX450" s="11"/>
      <c r="AGY450" s="11"/>
      <c r="AGZ450" s="11"/>
      <c r="AHA450" s="11"/>
      <c r="AHB450" s="11"/>
      <c r="AHC450" s="11"/>
      <c r="AHD450" s="11"/>
      <c r="AHE450" s="11"/>
      <c r="AHF450" s="11"/>
      <c r="AHG450" s="11"/>
      <c r="AHH450" s="11"/>
      <c r="AHI450" s="11"/>
      <c r="AHJ450" s="11"/>
      <c r="AHK450" s="11"/>
      <c r="AHL450" s="11"/>
      <c r="AHM450" s="11"/>
      <c r="AHN450" s="11"/>
      <c r="AHO450" s="11"/>
      <c r="AHP450" s="11"/>
      <c r="AHQ450" s="11"/>
      <c r="AHR450" s="11"/>
      <c r="AHS450" s="11"/>
      <c r="AHT450" s="11"/>
      <c r="AHU450" s="11"/>
      <c r="AHV450" s="11"/>
      <c r="AHW450" s="11"/>
      <c r="AHX450" s="11"/>
      <c r="AHY450" s="11"/>
      <c r="AHZ450" s="11"/>
      <c r="AIA450" s="11"/>
      <c r="AIB450" s="11"/>
      <c r="AIC450" s="11"/>
      <c r="AID450" s="11"/>
      <c r="AIE450" s="11"/>
      <c r="AIF450" s="11"/>
      <c r="AIG450" s="11"/>
      <c r="AIH450" s="11"/>
      <c r="AII450" s="11"/>
      <c r="AIJ450" s="11"/>
      <c r="AIK450" s="11"/>
      <c r="AIL450" s="11"/>
      <c r="AIM450" s="11"/>
      <c r="AIN450" s="11"/>
      <c r="AIO450" s="11"/>
      <c r="AIP450" s="11"/>
      <c r="AIQ450" s="11"/>
      <c r="AIR450" s="11"/>
      <c r="AIS450" s="11"/>
      <c r="AIT450" s="11"/>
      <c r="AIU450" s="11"/>
      <c r="AIV450" s="11"/>
      <c r="AIW450" s="11"/>
      <c r="AIX450" s="11"/>
      <c r="AIY450" s="11"/>
      <c r="AIZ450" s="11"/>
      <c r="AJA450" s="11"/>
      <c r="AJB450" s="11"/>
      <c r="AJC450" s="11"/>
      <c r="AJD450" s="11"/>
      <c r="AJE450" s="11"/>
      <c r="AJF450" s="11"/>
      <c r="AJG450" s="11"/>
      <c r="AJH450" s="11"/>
      <c r="AJI450" s="11"/>
      <c r="AJJ450" s="11"/>
      <c r="AJK450" s="11"/>
      <c r="AJL450" s="11"/>
      <c r="AJM450" s="11"/>
      <c r="AJN450" s="11"/>
      <c r="AJO450" s="11"/>
      <c r="AJP450" s="11"/>
      <c r="AJQ450" s="11"/>
      <c r="AJR450" s="11"/>
      <c r="AJS450" s="11"/>
      <c r="AJT450" s="11"/>
      <c r="AJU450" s="11"/>
      <c r="AJV450" s="11"/>
      <c r="AJW450" s="11"/>
      <c r="AJX450" s="11"/>
      <c r="AJY450" s="11"/>
      <c r="AJZ450" s="11"/>
      <c r="AKA450" s="11"/>
      <c r="AKB450" s="11"/>
      <c r="AKC450" s="11"/>
      <c r="AKD450" s="11"/>
      <c r="AKE450" s="11"/>
      <c r="AKF450" s="11"/>
      <c r="AKG450" s="11"/>
      <c r="AKH450" s="11"/>
      <c r="AKI450" s="11"/>
      <c r="AKJ450" s="11"/>
      <c r="AKK450" s="11"/>
      <c r="AKL450" s="11"/>
      <c r="AKM450" s="11"/>
      <c r="AKN450" s="11"/>
      <c r="AKO450" s="11"/>
      <c r="AKP450" s="11"/>
      <c r="AKQ450" s="11"/>
      <c r="AKR450" s="11"/>
      <c r="AKS450" s="11"/>
      <c r="AKT450" s="11"/>
      <c r="AKU450" s="11"/>
      <c r="AKV450" s="11"/>
      <c r="AKW450" s="11"/>
      <c r="AKX450" s="11"/>
      <c r="AKY450" s="11"/>
      <c r="AKZ450" s="11"/>
      <c r="ALA450" s="11"/>
      <c r="ALB450" s="11"/>
      <c r="ALC450" s="11"/>
      <c r="ALD450" s="11"/>
      <c r="ALE450" s="11"/>
      <c r="ALF450" s="11"/>
      <c r="ALG450" s="11"/>
      <c r="ALH450" s="11"/>
      <c r="ALI450" s="11"/>
      <c r="ALJ450" s="11"/>
      <c r="ALK450" s="11"/>
      <c r="ALL450" s="11"/>
      <c r="ALM450" s="11"/>
      <c r="ALN450" s="11"/>
      <c r="ALO450" s="11"/>
      <c r="ALP450" s="11"/>
      <c r="ALQ450" s="11"/>
      <c r="ALR450" s="11"/>
      <c r="ALS450" s="11"/>
      <c r="ALT450" s="11"/>
      <c r="ALU450" s="11"/>
      <c r="ALV450" s="11"/>
      <c r="ALW450" s="11"/>
      <c r="ALX450" s="11"/>
      <c r="ALY450" s="11"/>
      <c r="ALZ450" s="11"/>
      <c r="AMA450" s="11"/>
    </row>
    <row r="451" spans="1:1015" ht="12.75" customHeight="1">
      <c r="A451" s="8" t="s">
        <v>497</v>
      </c>
      <c r="B451" s="8" t="s">
        <v>498</v>
      </c>
      <c r="C451" s="9" t="s">
        <v>214</v>
      </c>
      <c r="D451" s="8"/>
      <c r="E451" s="9" t="s">
        <v>16</v>
      </c>
      <c r="F451" s="8" t="s">
        <v>17</v>
      </c>
      <c r="G451" s="8" t="s">
        <v>215</v>
      </c>
      <c r="H451" s="10">
        <v>12921.08</v>
      </c>
      <c r="I451" s="10">
        <v>7635.46</v>
      </c>
      <c r="J451" s="10">
        <v>3506</v>
      </c>
      <c r="K451" s="10">
        <v>3914.16</v>
      </c>
      <c r="L451" s="7">
        <v>4369</v>
      </c>
      <c r="M451" s="10">
        <f t="shared" si="67"/>
        <v>4369</v>
      </c>
      <c r="N451" s="10">
        <f>M451</f>
        <v>4369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  <c r="SK451" s="11"/>
      <c r="SL451" s="11"/>
      <c r="SM451" s="11"/>
      <c r="SN451" s="11"/>
      <c r="SO451" s="11"/>
      <c r="SP451" s="11"/>
      <c r="SQ451" s="11"/>
      <c r="SR451" s="11"/>
      <c r="SS451" s="11"/>
      <c r="ST451" s="11"/>
      <c r="SU451" s="11"/>
      <c r="SV451" s="11"/>
      <c r="SW451" s="11"/>
      <c r="SX451" s="11"/>
      <c r="SY451" s="11"/>
      <c r="SZ451" s="11"/>
      <c r="TA451" s="11"/>
      <c r="TB451" s="11"/>
      <c r="TC451" s="11"/>
      <c r="TD451" s="11"/>
      <c r="TE451" s="11"/>
      <c r="TF451" s="11"/>
      <c r="TG451" s="11"/>
      <c r="TH451" s="11"/>
      <c r="TI451" s="11"/>
      <c r="TJ451" s="11"/>
      <c r="TK451" s="11"/>
      <c r="TL451" s="11"/>
      <c r="TM451" s="11"/>
      <c r="TN451" s="11"/>
      <c r="TO451" s="11"/>
      <c r="TP451" s="11"/>
      <c r="TQ451" s="11"/>
      <c r="TR451" s="11"/>
      <c r="TS451" s="11"/>
      <c r="TT451" s="11"/>
      <c r="TU451" s="11"/>
      <c r="TV451" s="11"/>
      <c r="TW451" s="11"/>
      <c r="TX451" s="11"/>
      <c r="TY451" s="11"/>
      <c r="TZ451" s="11"/>
      <c r="UA451" s="11"/>
      <c r="UB451" s="11"/>
      <c r="UC451" s="11"/>
      <c r="UD451" s="11"/>
      <c r="UE451" s="11"/>
      <c r="UF451" s="11"/>
      <c r="UG451" s="11"/>
      <c r="UH451" s="11"/>
      <c r="UI451" s="11"/>
      <c r="UJ451" s="11"/>
      <c r="UK451" s="11"/>
      <c r="UL451" s="11"/>
      <c r="UM451" s="11"/>
      <c r="UN451" s="11"/>
      <c r="UO451" s="11"/>
      <c r="UP451" s="11"/>
      <c r="UQ451" s="11"/>
      <c r="UR451" s="11"/>
      <c r="US451" s="11"/>
      <c r="UT451" s="11"/>
      <c r="UU451" s="11"/>
      <c r="UV451" s="11"/>
      <c r="UW451" s="11"/>
      <c r="UX451" s="11"/>
      <c r="UY451" s="11"/>
      <c r="UZ451" s="11"/>
      <c r="VA451" s="11"/>
      <c r="VB451" s="11"/>
      <c r="VC451" s="11"/>
      <c r="VD451" s="11"/>
      <c r="VE451" s="11"/>
      <c r="VF451" s="11"/>
      <c r="VG451" s="11"/>
      <c r="VH451" s="11"/>
      <c r="VI451" s="11"/>
      <c r="VJ451" s="11"/>
      <c r="VK451" s="11"/>
      <c r="VL451" s="11"/>
      <c r="VM451" s="11"/>
      <c r="VN451" s="11"/>
      <c r="VO451" s="11"/>
      <c r="VP451" s="11"/>
      <c r="VQ451" s="11"/>
      <c r="VR451" s="11"/>
      <c r="VS451" s="11"/>
      <c r="VT451" s="11"/>
      <c r="VU451" s="11"/>
      <c r="VV451" s="11"/>
      <c r="VW451" s="11"/>
      <c r="VX451" s="11"/>
      <c r="VY451" s="11"/>
      <c r="VZ451" s="11"/>
      <c r="WA451" s="11"/>
      <c r="WB451" s="11"/>
      <c r="WC451" s="11"/>
      <c r="WD451" s="11"/>
      <c r="WE451" s="11"/>
      <c r="WF451" s="11"/>
      <c r="WG451" s="11"/>
      <c r="WH451" s="11"/>
      <c r="WI451" s="11"/>
      <c r="WJ451" s="11"/>
      <c r="WK451" s="11"/>
      <c r="WL451" s="11"/>
      <c r="WM451" s="11"/>
      <c r="WN451" s="11"/>
      <c r="WO451" s="11"/>
      <c r="WP451" s="11"/>
      <c r="WQ451" s="11"/>
      <c r="WR451" s="11"/>
      <c r="WS451" s="11"/>
      <c r="WT451" s="11"/>
      <c r="WU451" s="11"/>
      <c r="WV451" s="11"/>
      <c r="WW451" s="11"/>
      <c r="WX451" s="11"/>
      <c r="WY451" s="11"/>
      <c r="WZ451" s="11"/>
      <c r="XA451" s="11"/>
      <c r="XB451" s="11"/>
      <c r="XC451" s="11"/>
      <c r="XD451" s="11"/>
      <c r="XE451" s="11"/>
      <c r="XF451" s="11"/>
      <c r="XG451" s="11"/>
      <c r="XH451" s="11"/>
      <c r="XI451" s="11"/>
      <c r="XJ451" s="11"/>
      <c r="XK451" s="11"/>
      <c r="XL451" s="11"/>
      <c r="XM451" s="11"/>
      <c r="XN451" s="11"/>
      <c r="XO451" s="11"/>
      <c r="XP451" s="11"/>
      <c r="XQ451" s="11"/>
      <c r="XR451" s="11"/>
      <c r="XS451" s="11"/>
      <c r="XT451" s="11"/>
      <c r="XU451" s="11"/>
      <c r="XV451" s="11"/>
      <c r="XW451" s="11"/>
      <c r="XX451" s="11"/>
      <c r="XY451" s="11"/>
      <c r="XZ451" s="11"/>
      <c r="YA451" s="11"/>
      <c r="YB451" s="11"/>
      <c r="YC451" s="11"/>
      <c r="YD451" s="11"/>
      <c r="YE451" s="11"/>
      <c r="YF451" s="11"/>
      <c r="YG451" s="11"/>
      <c r="YH451" s="11"/>
      <c r="YI451" s="11"/>
      <c r="YJ451" s="11"/>
      <c r="YK451" s="11"/>
      <c r="YL451" s="11"/>
      <c r="YM451" s="11"/>
      <c r="YN451" s="11"/>
      <c r="YO451" s="11"/>
      <c r="YP451" s="11"/>
      <c r="YQ451" s="11"/>
      <c r="YR451" s="11"/>
      <c r="YS451" s="11"/>
      <c r="YT451" s="11"/>
      <c r="YU451" s="11"/>
      <c r="YV451" s="11"/>
      <c r="YW451" s="11"/>
      <c r="YX451" s="11"/>
      <c r="YY451" s="11"/>
      <c r="YZ451" s="11"/>
      <c r="ZA451" s="11"/>
      <c r="ZB451" s="11"/>
      <c r="ZC451" s="11"/>
      <c r="ZD451" s="11"/>
      <c r="ZE451" s="11"/>
      <c r="ZF451" s="11"/>
      <c r="ZG451" s="11"/>
      <c r="ZH451" s="11"/>
      <c r="ZI451" s="11"/>
      <c r="ZJ451" s="11"/>
      <c r="ZK451" s="11"/>
      <c r="ZL451" s="11"/>
      <c r="ZM451" s="11"/>
      <c r="ZN451" s="11"/>
      <c r="ZO451" s="11"/>
      <c r="ZP451" s="11"/>
      <c r="ZQ451" s="11"/>
      <c r="ZR451" s="11"/>
      <c r="ZS451" s="11"/>
      <c r="ZT451" s="11"/>
      <c r="ZU451" s="11"/>
      <c r="ZV451" s="11"/>
      <c r="ZW451" s="11"/>
      <c r="ZX451" s="11"/>
      <c r="ZY451" s="11"/>
      <c r="ZZ451" s="11"/>
      <c r="AAA451" s="11"/>
      <c r="AAB451" s="11"/>
      <c r="AAC451" s="11"/>
      <c r="AAD451" s="11"/>
      <c r="AAE451" s="11"/>
      <c r="AAF451" s="11"/>
      <c r="AAG451" s="11"/>
      <c r="AAH451" s="11"/>
      <c r="AAI451" s="11"/>
      <c r="AAJ451" s="11"/>
      <c r="AAK451" s="11"/>
      <c r="AAL451" s="11"/>
      <c r="AAM451" s="11"/>
      <c r="AAN451" s="11"/>
      <c r="AAO451" s="11"/>
      <c r="AAP451" s="11"/>
      <c r="AAQ451" s="11"/>
      <c r="AAR451" s="11"/>
      <c r="AAS451" s="11"/>
      <c r="AAT451" s="11"/>
      <c r="AAU451" s="11"/>
      <c r="AAV451" s="11"/>
      <c r="AAW451" s="11"/>
      <c r="AAX451" s="11"/>
      <c r="AAY451" s="11"/>
      <c r="AAZ451" s="11"/>
      <c r="ABA451" s="11"/>
      <c r="ABB451" s="11"/>
      <c r="ABC451" s="11"/>
      <c r="ABD451" s="11"/>
      <c r="ABE451" s="11"/>
      <c r="ABF451" s="11"/>
      <c r="ABG451" s="11"/>
      <c r="ABH451" s="11"/>
      <c r="ABI451" s="11"/>
      <c r="ABJ451" s="11"/>
      <c r="ABK451" s="11"/>
      <c r="ABL451" s="11"/>
      <c r="ABM451" s="11"/>
      <c r="ABN451" s="11"/>
      <c r="ABO451" s="11"/>
      <c r="ABP451" s="11"/>
      <c r="ABQ451" s="11"/>
      <c r="ABR451" s="11"/>
      <c r="ABS451" s="11"/>
      <c r="ABT451" s="11"/>
      <c r="ABU451" s="11"/>
      <c r="ABV451" s="11"/>
      <c r="ABW451" s="11"/>
      <c r="ABX451" s="11"/>
      <c r="ABY451" s="11"/>
      <c r="ABZ451" s="11"/>
      <c r="ACA451" s="11"/>
      <c r="ACB451" s="11"/>
      <c r="ACC451" s="11"/>
      <c r="ACD451" s="11"/>
      <c r="ACE451" s="11"/>
      <c r="ACF451" s="11"/>
      <c r="ACG451" s="11"/>
      <c r="ACH451" s="11"/>
      <c r="ACI451" s="11"/>
      <c r="ACJ451" s="11"/>
      <c r="ACK451" s="11"/>
      <c r="ACL451" s="11"/>
      <c r="ACM451" s="11"/>
      <c r="ACN451" s="11"/>
      <c r="ACO451" s="11"/>
      <c r="ACP451" s="11"/>
      <c r="ACQ451" s="11"/>
      <c r="ACR451" s="11"/>
      <c r="ACS451" s="11"/>
      <c r="ACT451" s="11"/>
      <c r="ACU451" s="11"/>
      <c r="ACV451" s="11"/>
      <c r="ACW451" s="11"/>
      <c r="ACX451" s="11"/>
      <c r="ACY451" s="11"/>
      <c r="ACZ451" s="11"/>
      <c r="ADA451" s="11"/>
      <c r="ADB451" s="11"/>
      <c r="ADC451" s="11"/>
      <c r="ADD451" s="11"/>
      <c r="ADE451" s="11"/>
      <c r="ADF451" s="11"/>
      <c r="ADG451" s="11"/>
      <c r="ADH451" s="11"/>
      <c r="ADI451" s="11"/>
      <c r="ADJ451" s="11"/>
      <c r="ADK451" s="11"/>
      <c r="ADL451" s="11"/>
      <c r="ADM451" s="11"/>
      <c r="ADN451" s="11"/>
      <c r="ADO451" s="11"/>
      <c r="ADP451" s="11"/>
      <c r="ADQ451" s="11"/>
      <c r="ADR451" s="11"/>
      <c r="ADS451" s="11"/>
      <c r="ADT451" s="11"/>
      <c r="ADU451" s="11"/>
      <c r="ADV451" s="11"/>
      <c r="ADW451" s="11"/>
      <c r="ADX451" s="11"/>
      <c r="ADY451" s="11"/>
      <c r="ADZ451" s="11"/>
      <c r="AEA451" s="11"/>
      <c r="AEB451" s="11"/>
      <c r="AEC451" s="11"/>
      <c r="AED451" s="11"/>
      <c r="AEE451" s="11"/>
      <c r="AEF451" s="11"/>
      <c r="AEG451" s="11"/>
      <c r="AEH451" s="11"/>
      <c r="AEI451" s="11"/>
      <c r="AEJ451" s="11"/>
      <c r="AEK451" s="11"/>
      <c r="AEL451" s="11"/>
      <c r="AEM451" s="11"/>
      <c r="AEN451" s="11"/>
      <c r="AEO451" s="11"/>
      <c r="AEP451" s="11"/>
      <c r="AEQ451" s="11"/>
      <c r="AER451" s="11"/>
      <c r="AES451" s="11"/>
      <c r="AET451" s="11"/>
      <c r="AEU451" s="11"/>
      <c r="AEV451" s="11"/>
      <c r="AEW451" s="11"/>
      <c r="AEX451" s="11"/>
      <c r="AEY451" s="11"/>
      <c r="AEZ451" s="11"/>
      <c r="AFA451" s="11"/>
      <c r="AFB451" s="11"/>
      <c r="AFC451" s="11"/>
      <c r="AFD451" s="11"/>
      <c r="AFE451" s="11"/>
      <c r="AFF451" s="11"/>
      <c r="AFG451" s="11"/>
      <c r="AFH451" s="11"/>
      <c r="AFI451" s="11"/>
      <c r="AFJ451" s="11"/>
      <c r="AFK451" s="11"/>
      <c r="AFL451" s="11"/>
      <c r="AFM451" s="11"/>
      <c r="AFN451" s="11"/>
      <c r="AFO451" s="11"/>
      <c r="AFP451" s="11"/>
      <c r="AFQ451" s="11"/>
      <c r="AFR451" s="11"/>
      <c r="AFS451" s="11"/>
      <c r="AFT451" s="11"/>
      <c r="AFU451" s="11"/>
      <c r="AFV451" s="11"/>
      <c r="AFW451" s="11"/>
      <c r="AFX451" s="11"/>
      <c r="AFY451" s="11"/>
      <c r="AFZ451" s="11"/>
      <c r="AGA451" s="11"/>
      <c r="AGB451" s="11"/>
      <c r="AGC451" s="11"/>
      <c r="AGD451" s="11"/>
      <c r="AGE451" s="11"/>
      <c r="AGF451" s="11"/>
      <c r="AGG451" s="11"/>
      <c r="AGH451" s="11"/>
      <c r="AGI451" s="11"/>
      <c r="AGJ451" s="11"/>
      <c r="AGK451" s="11"/>
      <c r="AGL451" s="11"/>
      <c r="AGM451" s="11"/>
      <c r="AGN451" s="11"/>
      <c r="AGO451" s="11"/>
      <c r="AGP451" s="11"/>
      <c r="AGQ451" s="11"/>
      <c r="AGR451" s="11"/>
      <c r="AGS451" s="11"/>
      <c r="AGT451" s="11"/>
      <c r="AGU451" s="11"/>
      <c r="AGV451" s="11"/>
      <c r="AGW451" s="11"/>
      <c r="AGX451" s="11"/>
      <c r="AGY451" s="11"/>
      <c r="AGZ451" s="11"/>
      <c r="AHA451" s="11"/>
      <c r="AHB451" s="11"/>
      <c r="AHC451" s="11"/>
      <c r="AHD451" s="11"/>
      <c r="AHE451" s="11"/>
      <c r="AHF451" s="11"/>
      <c r="AHG451" s="11"/>
      <c r="AHH451" s="11"/>
      <c r="AHI451" s="11"/>
      <c r="AHJ451" s="11"/>
      <c r="AHK451" s="11"/>
      <c r="AHL451" s="11"/>
      <c r="AHM451" s="11"/>
      <c r="AHN451" s="11"/>
      <c r="AHO451" s="11"/>
      <c r="AHP451" s="11"/>
      <c r="AHQ451" s="11"/>
      <c r="AHR451" s="11"/>
      <c r="AHS451" s="11"/>
      <c r="AHT451" s="11"/>
      <c r="AHU451" s="11"/>
      <c r="AHV451" s="11"/>
      <c r="AHW451" s="11"/>
      <c r="AHX451" s="11"/>
      <c r="AHY451" s="11"/>
      <c r="AHZ451" s="11"/>
      <c r="AIA451" s="11"/>
      <c r="AIB451" s="11"/>
      <c r="AIC451" s="11"/>
      <c r="AID451" s="11"/>
      <c r="AIE451" s="11"/>
      <c r="AIF451" s="11"/>
      <c r="AIG451" s="11"/>
      <c r="AIH451" s="11"/>
      <c r="AII451" s="11"/>
      <c r="AIJ451" s="11"/>
      <c r="AIK451" s="11"/>
      <c r="AIL451" s="11"/>
      <c r="AIM451" s="11"/>
      <c r="AIN451" s="11"/>
      <c r="AIO451" s="11"/>
      <c r="AIP451" s="11"/>
      <c r="AIQ451" s="11"/>
      <c r="AIR451" s="11"/>
      <c r="AIS451" s="11"/>
      <c r="AIT451" s="11"/>
      <c r="AIU451" s="11"/>
      <c r="AIV451" s="11"/>
      <c r="AIW451" s="11"/>
      <c r="AIX451" s="11"/>
      <c r="AIY451" s="11"/>
      <c r="AIZ451" s="11"/>
      <c r="AJA451" s="11"/>
      <c r="AJB451" s="11"/>
      <c r="AJC451" s="11"/>
      <c r="AJD451" s="11"/>
      <c r="AJE451" s="11"/>
      <c r="AJF451" s="11"/>
      <c r="AJG451" s="11"/>
      <c r="AJH451" s="11"/>
      <c r="AJI451" s="11"/>
      <c r="AJJ451" s="11"/>
      <c r="AJK451" s="11"/>
      <c r="AJL451" s="11"/>
      <c r="AJM451" s="11"/>
      <c r="AJN451" s="11"/>
      <c r="AJO451" s="11"/>
      <c r="AJP451" s="11"/>
      <c r="AJQ451" s="11"/>
      <c r="AJR451" s="11"/>
      <c r="AJS451" s="11"/>
      <c r="AJT451" s="11"/>
      <c r="AJU451" s="11"/>
      <c r="AJV451" s="11"/>
      <c r="AJW451" s="11"/>
      <c r="AJX451" s="11"/>
      <c r="AJY451" s="11"/>
      <c r="AJZ451" s="11"/>
      <c r="AKA451" s="11"/>
      <c r="AKB451" s="11"/>
      <c r="AKC451" s="11"/>
      <c r="AKD451" s="11"/>
      <c r="AKE451" s="11"/>
      <c r="AKF451" s="11"/>
      <c r="AKG451" s="11"/>
      <c r="AKH451" s="11"/>
      <c r="AKI451" s="11"/>
      <c r="AKJ451" s="11"/>
      <c r="AKK451" s="11"/>
      <c r="AKL451" s="11"/>
      <c r="AKM451" s="11"/>
      <c r="AKN451" s="11"/>
      <c r="AKO451" s="11"/>
      <c r="AKP451" s="11"/>
      <c r="AKQ451" s="11"/>
      <c r="AKR451" s="11"/>
      <c r="AKS451" s="11"/>
      <c r="AKT451" s="11"/>
      <c r="AKU451" s="11"/>
      <c r="AKV451" s="11"/>
      <c r="AKW451" s="11"/>
      <c r="AKX451" s="11"/>
      <c r="AKY451" s="11"/>
      <c r="AKZ451" s="11"/>
      <c r="ALA451" s="11"/>
      <c r="ALB451" s="11"/>
      <c r="ALC451" s="11"/>
      <c r="ALD451" s="11"/>
      <c r="ALE451" s="11"/>
      <c r="ALF451" s="11"/>
      <c r="ALG451" s="11"/>
      <c r="ALH451" s="11"/>
      <c r="ALI451" s="11"/>
      <c r="ALJ451" s="11"/>
      <c r="ALK451" s="11"/>
      <c r="ALL451" s="11"/>
      <c r="ALM451" s="11"/>
      <c r="ALN451" s="11"/>
      <c r="ALO451" s="11"/>
      <c r="ALP451" s="11"/>
      <c r="ALQ451" s="11"/>
      <c r="ALR451" s="11"/>
      <c r="ALS451" s="11"/>
      <c r="ALT451" s="11"/>
      <c r="ALU451" s="11"/>
      <c r="ALV451" s="11"/>
      <c r="ALW451" s="11"/>
      <c r="ALX451" s="11"/>
      <c r="ALY451" s="11"/>
      <c r="ALZ451" s="11"/>
      <c r="AMA451" s="11"/>
    </row>
    <row r="452" spans="1:1015" ht="12.75" customHeight="1">
      <c r="A452" s="8" t="s">
        <v>497</v>
      </c>
      <c r="B452" s="8" t="s">
        <v>498</v>
      </c>
      <c r="C452" s="9" t="s">
        <v>220</v>
      </c>
      <c r="D452" s="8"/>
      <c r="E452" s="9" t="s">
        <v>16</v>
      </c>
      <c r="F452" s="8" t="s">
        <v>17</v>
      </c>
      <c r="G452" s="8" t="s">
        <v>221</v>
      </c>
      <c r="H452" s="10">
        <v>52.94</v>
      </c>
      <c r="I452" s="10">
        <v>120.11</v>
      </c>
      <c r="J452" s="10">
        <v>0</v>
      </c>
      <c r="K452" s="10">
        <v>0</v>
      </c>
      <c r="L452" s="7">
        <v>0</v>
      </c>
      <c r="M452" s="10">
        <f t="shared" si="67"/>
        <v>0</v>
      </c>
      <c r="N452" s="10">
        <v>0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  <c r="SK452" s="11"/>
      <c r="SL452" s="11"/>
      <c r="SM452" s="11"/>
      <c r="SN452" s="11"/>
      <c r="SO452" s="11"/>
      <c r="SP452" s="11"/>
      <c r="SQ452" s="11"/>
      <c r="SR452" s="11"/>
      <c r="SS452" s="11"/>
      <c r="ST452" s="11"/>
      <c r="SU452" s="11"/>
      <c r="SV452" s="11"/>
      <c r="SW452" s="11"/>
      <c r="SX452" s="11"/>
      <c r="SY452" s="11"/>
      <c r="SZ452" s="11"/>
      <c r="TA452" s="11"/>
      <c r="TB452" s="11"/>
      <c r="TC452" s="11"/>
      <c r="TD452" s="11"/>
      <c r="TE452" s="11"/>
      <c r="TF452" s="11"/>
      <c r="TG452" s="11"/>
      <c r="TH452" s="11"/>
      <c r="TI452" s="11"/>
      <c r="TJ452" s="11"/>
      <c r="TK452" s="11"/>
      <c r="TL452" s="11"/>
      <c r="TM452" s="11"/>
      <c r="TN452" s="11"/>
      <c r="TO452" s="11"/>
      <c r="TP452" s="11"/>
      <c r="TQ452" s="11"/>
      <c r="TR452" s="11"/>
      <c r="TS452" s="11"/>
      <c r="TT452" s="11"/>
      <c r="TU452" s="11"/>
      <c r="TV452" s="11"/>
      <c r="TW452" s="11"/>
      <c r="TX452" s="11"/>
      <c r="TY452" s="11"/>
      <c r="TZ452" s="11"/>
      <c r="UA452" s="11"/>
      <c r="UB452" s="11"/>
      <c r="UC452" s="11"/>
      <c r="UD452" s="11"/>
      <c r="UE452" s="11"/>
      <c r="UF452" s="11"/>
      <c r="UG452" s="11"/>
      <c r="UH452" s="11"/>
      <c r="UI452" s="11"/>
      <c r="UJ452" s="11"/>
      <c r="UK452" s="11"/>
      <c r="UL452" s="11"/>
      <c r="UM452" s="11"/>
      <c r="UN452" s="11"/>
      <c r="UO452" s="11"/>
      <c r="UP452" s="11"/>
      <c r="UQ452" s="11"/>
      <c r="UR452" s="11"/>
      <c r="US452" s="11"/>
      <c r="UT452" s="11"/>
      <c r="UU452" s="11"/>
      <c r="UV452" s="11"/>
      <c r="UW452" s="11"/>
      <c r="UX452" s="11"/>
      <c r="UY452" s="11"/>
      <c r="UZ452" s="11"/>
      <c r="VA452" s="11"/>
      <c r="VB452" s="11"/>
      <c r="VC452" s="11"/>
      <c r="VD452" s="11"/>
      <c r="VE452" s="11"/>
      <c r="VF452" s="11"/>
      <c r="VG452" s="11"/>
      <c r="VH452" s="11"/>
      <c r="VI452" s="11"/>
      <c r="VJ452" s="11"/>
      <c r="VK452" s="11"/>
      <c r="VL452" s="11"/>
      <c r="VM452" s="11"/>
      <c r="VN452" s="11"/>
      <c r="VO452" s="11"/>
      <c r="VP452" s="11"/>
      <c r="VQ452" s="11"/>
      <c r="VR452" s="11"/>
      <c r="VS452" s="11"/>
      <c r="VT452" s="11"/>
      <c r="VU452" s="11"/>
      <c r="VV452" s="11"/>
      <c r="VW452" s="11"/>
      <c r="VX452" s="11"/>
      <c r="VY452" s="11"/>
      <c r="VZ452" s="11"/>
      <c r="WA452" s="11"/>
      <c r="WB452" s="11"/>
      <c r="WC452" s="11"/>
      <c r="WD452" s="11"/>
      <c r="WE452" s="11"/>
      <c r="WF452" s="11"/>
      <c r="WG452" s="11"/>
      <c r="WH452" s="11"/>
      <c r="WI452" s="11"/>
      <c r="WJ452" s="11"/>
      <c r="WK452" s="11"/>
      <c r="WL452" s="11"/>
      <c r="WM452" s="11"/>
      <c r="WN452" s="11"/>
      <c r="WO452" s="11"/>
      <c r="WP452" s="11"/>
      <c r="WQ452" s="11"/>
      <c r="WR452" s="11"/>
      <c r="WS452" s="11"/>
      <c r="WT452" s="11"/>
      <c r="WU452" s="11"/>
      <c r="WV452" s="11"/>
      <c r="WW452" s="11"/>
      <c r="WX452" s="11"/>
      <c r="WY452" s="11"/>
      <c r="WZ452" s="11"/>
      <c r="XA452" s="11"/>
      <c r="XB452" s="11"/>
      <c r="XC452" s="11"/>
      <c r="XD452" s="11"/>
      <c r="XE452" s="11"/>
      <c r="XF452" s="11"/>
      <c r="XG452" s="11"/>
      <c r="XH452" s="11"/>
      <c r="XI452" s="11"/>
      <c r="XJ452" s="11"/>
      <c r="XK452" s="11"/>
      <c r="XL452" s="11"/>
      <c r="XM452" s="11"/>
      <c r="XN452" s="11"/>
      <c r="XO452" s="11"/>
      <c r="XP452" s="11"/>
      <c r="XQ452" s="11"/>
      <c r="XR452" s="11"/>
      <c r="XS452" s="11"/>
      <c r="XT452" s="11"/>
      <c r="XU452" s="11"/>
      <c r="XV452" s="11"/>
      <c r="XW452" s="11"/>
      <c r="XX452" s="11"/>
      <c r="XY452" s="11"/>
      <c r="XZ452" s="11"/>
      <c r="YA452" s="11"/>
      <c r="YB452" s="11"/>
      <c r="YC452" s="11"/>
      <c r="YD452" s="11"/>
      <c r="YE452" s="11"/>
      <c r="YF452" s="11"/>
      <c r="YG452" s="11"/>
      <c r="YH452" s="11"/>
      <c r="YI452" s="11"/>
      <c r="YJ452" s="11"/>
      <c r="YK452" s="11"/>
      <c r="YL452" s="11"/>
      <c r="YM452" s="11"/>
      <c r="YN452" s="11"/>
      <c r="YO452" s="11"/>
      <c r="YP452" s="11"/>
      <c r="YQ452" s="11"/>
      <c r="YR452" s="11"/>
      <c r="YS452" s="11"/>
      <c r="YT452" s="11"/>
      <c r="YU452" s="11"/>
      <c r="YV452" s="11"/>
      <c r="YW452" s="11"/>
      <c r="YX452" s="11"/>
      <c r="YY452" s="11"/>
      <c r="YZ452" s="11"/>
      <c r="ZA452" s="11"/>
      <c r="ZB452" s="11"/>
      <c r="ZC452" s="11"/>
      <c r="ZD452" s="11"/>
      <c r="ZE452" s="11"/>
      <c r="ZF452" s="11"/>
      <c r="ZG452" s="11"/>
      <c r="ZH452" s="11"/>
      <c r="ZI452" s="11"/>
      <c r="ZJ452" s="11"/>
      <c r="ZK452" s="11"/>
      <c r="ZL452" s="11"/>
      <c r="ZM452" s="11"/>
      <c r="ZN452" s="11"/>
      <c r="ZO452" s="11"/>
      <c r="ZP452" s="11"/>
      <c r="ZQ452" s="11"/>
      <c r="ZR452" s="11"/>
      <c r="ZS452" s="11"/>
      <c r="ZT452" s="11"/>
      <c r="ZU452" s="11"/>
      <c r="ZV452" s="11"/>
      <c r="ZW452" s="11"/>
      <c r="ZX452" s="11"/>
      <c r="ZY452" s="11"/>
      <c r="ZZ452" s="11"/>
      <c r="AAA452" s="11"/>
      <c r="AAB452" s="11"/>
      <c r="AAC452" s="11"/>
      <c r="AAD452" s="11"/>
      <c r="AAE452" s="11"/>
      <c r="AAF452" s="11"/>
      <c r="AAG452" s="11"/>
      <c r="AAH452" s="11"/>
      <c r="AAI452" s="11"/>
      <c r="AAJ452" s="11"/>
      <c r="AAK452" s="11"/>
      <c r="AAL452" s="11"/>
      <c r="AAM452" s="11"/>
      <c r="AAN452" s="11"/>
      <c r="AAO452" s="11"/>
      <c r="AAP452" s="11"/>
      <c r="AAQ452" s="11"/>
      <c r="AAR452" s="11"/>
      <c r="AAS452" s="11"/>
      <c r="AAT452" s="11"/>
      <c r="AAU452" s="11"/>
      <c r="AAV452" s="11"/>
      <c r="AAW452" s="11"/>
      <c r="AAX452" s="11"/>
      <c r="AAY452" s="11"/>
      <c r="AAZ452" s="11"/>
      <c r="ABA452" s="11"/>
      <c r="ABB452" s="11"/>
      <c r="ABC452" s="11"/>
      <c r="ABD452" s="11"/>
      <c r="ABE452" s="11"/>
      <c r="ABF452" s="11"/>
      <c r="ABG452" s="11"/>
      <c r="ABH452" s="11"/>
      <c r="ABI452" s="11"/>
      <c r="ABJ452" s="11"/>
      <c r="ABK452" s="11"/>
      <c r="ABL452" s="11"/>
      <c r="ABM452" s="11"/>
      <c r="ABN452" s="11"/>
      <c r="ABO452" s="11"/>
      <c r="ABP452" s="11"/>
      <c r="ABQ452" s="11"/>
      <c r="ABR452" s="11"/>
      <c r="ABS452" s="11"/>
      <c r="ABT452" s="11"/>
      <c r="ABU452" s="11"/>
      <c r="ABV452" s="11"/>
      <c r="ABW452" s="11"/>
      <c r="ABX452" s="11"/>
      <c r="ABY452" s="11"/>
      <c r="ABZ452" s="11"/>
      <c r="ACA452" s="11"/>
      <c r="ACB452" s="11"/>
      <c r="ACC452" s="11"/>
      <c r="ACD452" s="11"/>
      <c r="ACE452" s="11"/>
      <c r="ACF452" s="11"/>
      <c r="ACG452" s="11"/>
      <c r="ACH452" s="11"/>
      <c r="ACI452" s="11"/>
      <c r="ACJ452" s="11"/>
      <c r="ACK452" s="11"/>
      <c r="ACL452" s="11"/>
      <c r="ACM452" s="11"/>
      <c r="ACN452" s="11"/>
      <c r="ACO452" s="11"/>
      <c r="ACP452" s="11"/>
      <c r="ACQ452" s="11"/>
      <c r="ACR452" s="11"/>
      <c r="ACS452" s="11"/>
      <c r="ACT452" s="11"/>
      <c r="ACU452" s="11"/>
      <c r="ACV452" s="11"/>
      <c r="ACW452" s="11"/>
      <c r="ACX452" s="11"/>
      <c r="ACY452" s="11"/>
      <c r="ACZ452" s="11"/>
      <c r="ADA452" s="11"/>
      <c r="ADB452" s="11"/>
      <c r="ADC452" s="11"/>
      <c r="ADD452" s="11"/>
      <c r="ADE452" s="11"/>
      <c r="ADF452" s="11"/>
      <c r="ADG452" s="11"/>
      <c r="ADH452" s="11"/>
      <c r="ADI452" s="11"/>
      <c r="ADJ452" s="11"/>
      <c r="ADK452" s="11"/>
      <c r="ADL452" s="11"/>
      <c r="ADM452" s="11"/>
      <c r="ADN452" s="11"/>
      <c r="ADO452" s="11"/>
      <c r="ADP452" s="11"/>
      <c r="ADQ452" s="11"/>
      <c r="ADR452" s="11"/>
      <c r="ADS452" s="11"/>
      <c r="ADT452" s="11"/>
      <c r="ADU452" s="11"/>
      <c r="ADV452" s="11"/>
      <c r="ADW452" s="11"/>
      <c r="ADX452" s="11"/>
      <c r="ADY452" s="11"/>
      <c r="ADZ452" s="11"/>
      <c r="AEA452" s="11"/>
      <c r="AEB452" s="11"/>
      <c r="AEC452" s="11"/>
      <c r="AED452" s="11"/>
      <c r="AEE452" s="11"/>
      <c r="AEF452" s="11"/>
      <c r="AEG452" s="11"/>
      <c r="AEH452" s="11"/>
      <c r="AEI452" s="11"/>
      <c r="AEJ452" s="11"/>
      <c r="AEK452" s="11"/>
      <c r="AEL452" s="11"/>
      <c r="AEM452" s="11"/>
      <c r="AEN452" s="11"/>
      <c r="AEO452" s="11"/>
      <c r="AEP452" s="11"/>
      <c r="AEQ452" s="11"/>
      <c r="AER452" s="11"/>
      <c r="AES452" s="11"/>
      <c r="AET452" s="11"/>
      <c r="AEU452" s="11"/>
      <c r="AEV452" s="11"/>
      <c r="AEW452" s="11"/>
      <c r="AEX452" s="11"/>
      <c r="AEY452" s="11"/>
      <c r="AEZ452" s="11"/>
      <c r="AFA452" s="11"/>
      <c r="AFB452" s="11"/>
      <c r="AFC452" s="11"/>
      <c r="AFD452" s="11"/>
      <c r="AFE452" s="11"/>
      <c r="AFF452" s="11"/>
      <c r="AFG452" s="11"/>
      <c r="AFH452" s="11"/>
      <c r="AFI452" s="11"/>
      <c r="AFJ452" s="11"/>
      <c r="AFK452" s="11"/>
      <c r="AFL452" s="11"/>
      <c r="AFM452" s="11"/>
      <c r="AFN452" s="11"/>
      <c r="AFO452" s="11"/>
      <c r="AFP452" s="11"/>
      <c r="AFQ452" s="11"/>
      <c r="AFR452" s="11"/>
      <c r="AFS452" s="11"/>
      <c r="AFT452" s="11"/>
      <c r="AFU452" s="11"/>
      <c r="AFV452" s="11"/>
      <c r="AFW452" s="11"/>
      <c r="AFX452" s="11"/>
      <c r="AFY452" s="11"/>
      <c r="AFZ452" s="11"/>
      <c r="AGA452" s="11"/>
      <c r="AGB452" s="11"/>
      <c r="AGC452" s="11"/>
      <c r="AGD452" s="11"/>
      <c r="AGE452" s="11"/>
      <c r="AGF452" s="11"/>
      <c r="AGG452" s="11"/>
      <c r="AGH452" s="11"/>
      <c r="AGI452" s="11"/>
      <c r="AGJ452" s="11"/>
      <c r="AGK452" s="11"/>
      <c r="AGL452" s="11"/>
      <c r="AGM452" s="11"/>
      <c r="AGN452" s="11"/>
      <c r="AGO452" s="11"/>
      <c r="AGP452" s="11"/>
      <c r="AGQ452" s="11"/>
      <c r="AGR452" s="11"/>
      <c r="AGS452" s="11"/>
      <c r="AGT452" s="11"/>
      <c r="AGU452" s="11"/>
      <c r="AGV452" s="11"/>
      <c r="AGW452" s="11"/>
      <c r="AGX452" s="11"/>
      <c r="AGY452" s="11"/>
      <c r="AGZ452" s="11"/>
      <c r="AHA452" s="11"/>
      <c r="AHB452" s="11"/>
      <c r="AHC452" s="11"/>
      <c r="AHD452" s="11"/>
      <c r="AHE452" s="11"/>
      <c r="AHF452" s="11"/>
      <c r="AHG452" s="11"/>
      <c r="AHH452" s="11"/>
      <c r="AHI452" s="11"/>
      <c r="AHJ452" s="11"/>
      <c r="AHK452" s="11"/>
      <c r="AHL452" s="11"/>
      <c r="AHM452" s="11"/>
      <c r="AHN452" s="11"/>
      <c r="AHO452" s="11"/>
      <c r="AHP452" s="11"/>
      <c r="AHQ452" s="11"/>
      <c r="AHR452" s="11"/>
      <c r="AHS452" s="11"/>
      <c r="AHT452" s="11"/>
      <c r="AHU452" s="11"/>
      <c r="AHV452" s="11"/>
      <c r="AHW452" s="11"/>
      <c r="AHX452" s="11"/>
      <c r="AHY452" s="11"/>
      <c r="AHZ452" s="11"/>
      <c r="AIA452" s="11"/>
      <c r="AIB452" s="11"/>
      <c r="AIC452" s="11"/>
      <c r="AID452" s="11"/>
      <c r="AIE452" s="11"/>
      <c r="AIF452" s="11"/>
      <c r="AIG452" s="11"/>
      <c r="AIH452" s="11"/>
      <c r="AII452" s="11"/>
      <c r="AIJ452" s="11"/>
      <c r="AIK452" s="11"/>
      <c r="AIL452" s="11"/>
      <c r="AIM452" s="11"/>
      <c r="AIN452" s="11"/>
      <c r="AIO452" s="11"/>
      <c r="AIP452" s="11"/>
      <c r="AIQ452" s="11"/>
      <c r="AIR452" s="11"/>
      <c r="AIS452" s="11"/>
      <c r="AIT452" s="11"/>
      <c r="AIU452" s="11"/>
      <c r="AIV452" s="11"/>
      <c r="AIW452" s="11"/>
      <c r="AIX452" s="11"/>
      <c r="AIY452" s="11"/>
      <c r="AIZ452" s="11"/>
      <c r="AJA452" s="11"/>
      <c r="AJB452" s="11"/>
      <c r="AJC452" s="11"/>
      <c r="AJD452" s="11"/>
      <c r="AJE452" s="11"/>
      <c r="AJF452" s="11"/>
      <c r="AJG452" s="11"/>
      <c r="AJH452" s="11"/>
      <c r="AJI452" s="11"/>
      <c r="AJJ452" s="11"/>
      <c r="AJK452" s="11"/>
      <c r="AJL452" s="11"/>
      <c r="AJM452" s="11"/>
      <c r="AJN452" s="11"/>
      <c r="AJO452" s="11"/>
      <c r="AJP452" s="11"/>
      <c r="AJQ452" s="11"/>
      <c r="AJR452" s="11"/>
      <c r="AJS452" s="11"/>
      <c r="AJT452" s="11"/>
      <c r="AJU452" s="11"/>
      <c r="AJV452" s="11"/>
      <c r="AJW452" s="11"/>
      <c r="AJX452" s="11"/>
      <c r="AJY452" s="11"/>
      <c r="AJZ452" s="11"/>
      <c r="AKA452" s="11"/>
      <c r="AKB452" s="11"/>
      <c r="AKC452" s="11"/>
      <c r="AKD452" s="11"/>
      <c r="AKE452" s="11"/>
      <c r="AKF452" s="11"/>
      <c r="AKG452" s="11"/>
      <c r="AKH452" s="11"/>
      <c r="AKI452" s="11"/>
      <c r="AKJ452" s="11"/>
      <c r="AKK452" s="11"/>
      <c r="AKL452" s="11"/>
      <c r="AKM452" s="11"/>
      <c r="AKN452" s="11"/>
      <c r="AKO452" s="11"/>
      <c r="AKP452" s="11"/>
      <c r="AKQ452" s="11"/>
      <c r="AKR452" s="11"/>
      <c r="AKS452" s="11"/>
      <c r="AKT452" s="11"/>
      <c r="AKU452" s="11"/>
      <c r="AKV452" s="11"/>
      <c r="AKW452" s="11"/>
      <c r="AKX452" s="11"/>
      <c r="AKY452" s="11"/>
      <c r="AKZ452" s="11"/>
      <c r="ALA452" s="11"/>
      <c r="ALB452" s="11"/>
      <c r="ALC452" s="11"/>
      <c r="ALD452" s="11"/>
      <c r="ALE452" s="11"/>
      <c r="ALF452" s="11"/>
      <c r="ALG452" s="11"/>
      <c r="ALH452" s="11"/>
      <c r="ALI452" s="11"/>
      <c r="ALJ452" s="11"/>
      <c r="ALK452" s="11"/>
      <c r="ALL452" s="11"/>
      <c r="ALM452" s="11"/>
      <c r="ALN452" s="11"/>
      <c r="ALO452" s="11"/>
      <c r="ALP452" s="11"/>
      <c r="ALQ452" s="11"/>
      <c r="ALR452" s="11"/>
      <c r="ALS452" s="11"/>
      <c r="ALT452" s="11"/>
      <c r="ALU452" s="11"/>
      <c r="ALV452" s="11"/>
      <c r="ALW452" s="11"/>
      <c r="ALX452" s="11"/>
      <c r="ALY452" s="11"/>
      <c r="ALZ452" s="11"/>
      <c r="AMA452" s="11"/>
    </row>
    <row r="453" spans="1:1015" ht="12.75" customHeight="1">
      <c r="A453" s="12" t="s">
        <v>502</v>
      </c>
      <c r="B453" s="12"/>
      <c r="C453" s="12"/>
      <c r="D453" s="12"/>
      <c r="E453" s="13" t="s">
        <v>31</v>
      </c>
      <c r="F453" s="13"/>
      <c r="G453" s="12" t="s">
        <v>503</v>
      </c>
      <c r="H453" s="14">
        <f t="shared" ref="H453:N453" si="68">H434+H435+SUM(H436:H452)</f>
        <v>46972.83</v>
      </c>
      <c r="I453" s="14">
        <f t="shared" si="68"/>
        <v>37213.160000000003</v>
      </c>
      <c r="J453" s="14">
        <f t="shared" si="68"/>
        <v>41617</v>
      </c>
      <c r="K453" s="14">
        <f t="shared" si="68"/>
        <v>41560.899999999994</v>
      </c>
      <c r="L453" s="3">
        <f t="shared" si="68"/>
        <v>32704</v>
      </c>
      <c r="M453" s="14">
        <f t="shared" si="68"/>
        <v>33921</v>
      </c>
      <c r="N453" s="14">
        <f t="shared" si="68"/>
        <v>35210</v>
      </c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  <c r="JO453" s="15"/>
      <c r="JP453" s="15"/>
      <c r="JQ453" s="15"/>
      <c r="JR453" s="15"/>
      <c r="JS453" s="15"/>
      <c r="JT453" s="15"/>
      <c r="JU453" s="15"/>
      <c r="JV453" s="15"/>
      <c r="JW453" s="15"/>
      <c r="JX453" s="15"/>
      <c r="JY453" s="15"/>
      <c r="JZ453" s="15"/>
      <c r="KA453" s="15"/>
      <c r="KB453" s="15"/>
      <c r="KC453" s="15"/>
      <c r="KD453" s="15"/>
      <c r="KE453" s="15"/>
      <c r="KF453" s="15"/>
      <c r="KG453" s="15"/>
      <c r="KH453" s="15"/>
      <c r="KI453" s="15"/>
      <c r="KJ453" s="15"/>
      <c r="KK453" s="15"/>
      <c r="KL453" s="15"/>
      <c r="KM453" s="15"/>
      <c r="KN453" s="15"/>
      <c r="KO453" s="15"/>
      <c r="KP453" s="15"/>
      <c r="KQ453" s="15"/>
      <c r="KR453" s="15"/>
      <c r="KS453" s="15"/>
      <c r="KT453" s="15"/>
      <c r="KU453" s="15"/>
      <c r="KV453" s="15"/>
      <c r="KW453" s="15"/>
      <c r="KX453" s="15"/>
      <c r="KY453" s="15"/>
      <c r="KZ453" s="15"/>
      <c r="LA453" s="15"/>
      <c r="LB453" s="15"/>
      <c r="LC453" s="15"/>
      <c r="LD453" s="15"/>
      <c r="LE453" s="15"/>
      <c r="LF453" s="15"/>
      <c r="LG453" s="15"/>
      <c r="LH453" s="15"/>
      <c r="LI453" s="15"/>
      <c r="LJ453" s="15"/>
      <c r="LK453" s="15"/>
      <c r="LL453" s="15"/>
      <c r="LM453" s="15"/>
      <c r="LN453" s="15"/>
      <c r="LO453" s="15"/>
      <c r="LP453" s="15"/>
      <c r="LQ453" s="15"/>
      <c r="LR453" s="15"/>
      <c r="LS453" s="15"/>
      <c r="LT453" s="15"/>
      <c r="LU453" s="15"/>
      <c r="LV453" s="15"/>
      <c r="LW453" s="15"/>
      <c r="LX453" s="15"/>
      <c r="LY453" s="15"/>
      <c r="LZ453" s="15"/>
      <c r="MA453" s="15"/>
      <c r="MB453" s="15"/>
      <c r="MC453" s="15"/>
      <c r="MD453" s="15"/>
      <c r="ME453" s="15"/>
      <c r="MF453" s="15"/>
      <c r="MG453" s="15"/>
      <c r="MH453" s="15"/>
      <c r="MI453" s="15"/>
      <c r="MJ453" s="15"/>
      <c r="MK453" s="15"/>
      <c r="ML453" s="15"/>
      <c r="MM453" s="15"/>
      <c r="MN453" s="15"/>
      <c r="MO453" s="15"/>
      <c r="MP453" s="15"/>
      <c r="MQ453" s="15"/>
      <c r="MR453" s="15"/>
      <c r="MS453" s="15"/>
      <c r="MT453" s="15"/>
      <c r="MU453" s="15"/>
      <c r="MV453" s="15"/>
      <c r="MW453" s="15"/>
      <c r="MX453" s="15"/>
      <c r="MY453" s="15"/>
      <c r="MZ453" s="15"/>
      <c r="NA453" s="15"/>
      <c r="NB453" s="15"/>
      <c r="NC453" s="15"/>
      <c r="ND453" s="15"/>
      <c r="NE453" s="15"/>
      <c r="NF453" s="15"/>
      <c r="NG453" s="15"/>
      <c r="NH453" s="15"/>
      <c r="NI453" s="15"/>
      <c r="NJ453" s="15"/>
      <c r="NK453" s="15"/>
      <c r="NL453" s="15"/>
      <c r="NM453" s="15"/>
      <c r="NN453" s="15"/>
      <c r="NO453" s="15"/>
      <c r="NP453" s="15"/>
      <c r="NQ453" s="15"/>
      <c r="NR453" s="15"/>
      <c r="NS453" s="15"/>
      <c r="NT453" s="15"/>
      <c r="NU453" s="15"/>
      <c r="NV453" s="15"/>
      <c r="NW453" s="15"/>
      <c r="NX453" s="15"/>
      <c r="NY453" s="15"/>
      <c r="NZ453" s="15"/>
      <c r="OA453" s="15"/>
      <c r="OB453" s="15"/>
      <c r="OC453" s="15"/>
      <c r="OD453" s="15"/>
      <c r="OE453" s="15"/>
      <c r="OF453" s="15"/>
      <c r="OG453" s="15"/>
      <c r="OH453" s="15"/>
      <c r="OI453" s="15"/>
      <c r="OJ453" s="15"/>
      <c r="OK453" s="15"/>
      <c r="OL453" s="15"/>
      <c r="OM453" s="15"/>
      <c r="ON453" s="15"/>
      <c r="OO453" s="15"/>
      <c r="OP453" s="15"/>
      <c r="OQ453" s="15"/>
      <c r="OR453" s="15"/>
      <c r="OS453" s="15"/>
      <c r="OT453" s="15"/>
      <c r="OU453" s="15"/>
      <c r="OV453" s="15"/>
      <c r="OW453" s="15"/>
      <c r="OX453" s="15"/>
      <c r="OY453" s="15"/>
      <c r="OZ453" s="15"/>
      <c r="PA453" s="15"/>
      <c r="PB453" s="15"/>
      <c r="PC453" s="15"/>
      <c r="PD453" s="15"/>
      <c r="PE453" s="15"/>
      <c r="PF453" s="15"/>
      <c r="PG453" s="15"/>
      <c r="PH453" s="15"/>
      <c r="PI453" s="15"/>
      <c r="PJ453" s="15"/>
      <c r="PK453" s="15"/>
      <c r="PL453" s="15"/>
      <c r="PM453" s="15"/>
      <c r="PN453" s="15"/>
      <c r="PO453" s="15"/>
      <c r="PP453" s="15"/>
      <c r="PQ453" s="15"/>
      <c r="PR453" s="15"/>
      <c r="PS453" s="15"/>
      <c r="PT453" s="15"/>
      <c r="PU453" s="15"/>
      <c r="PV453" s="15"/>
      <c r="PW453" s="15"/>
      <c r="PX453" s="15"/>
      <c r="PY453" s="15"/>
      <c r="PZ453" s="15"/>
      <c r="QA453" s="15"/>
      <c r="QB453" s="15"/>
      <c r="QC453" s="15"/>
      <c r="QD453" s="15"/>
      <c r="QE453" s="15"/>
      <c r="QF453" s="15"/>
      <c r="QG453" s="15"/>
      <c r="QH453" s="15"/>
      <c r="QI453" s="15"/>
      <c r="QJ453" s="15"/>
      <c r="QK453" s="15"/>
      <c r="QL453" s="15"/>
      <c r="QM453" s="15"/>
      <c r="QN453" s="15"/>
      <c r="QO453" s="15"/>
      <c r="QP453" s="15"/>
      <c r="QQ453" s="15"/>
      <c r="QR453" s="15"/>
      <c r="QS453" s="15"/>
      <c r="QT453" s="15"/>
      <c r="QU453" s="15"/>
      <c r="QV453" s="15"/>
      <c r="QW453" s="15"/>
      <c r="QX453" s="15"/>
      <c r="QY453" s="15"/>
      <c r="QZ453" s="15"/>
      <c r="RA453" s="15"/>
      <c r="RB453" s="15"/>
      <c r="RC453" s="15"/>
      <c r="RD453" s="15"/>
      <c r="RE453" s="15"/>
      <c r="RF453" s="15"/>
      <c r="RG453" s="15"/>
      <c r="RH453" s="15"/>
      <c r="RI453" s="15"/>
      <c r="RJ453" s="15"/>
      <c r="RK453" s="15"/>
      <c r="RL453" s="15"/>
      <c r="RM453" s="15"/>
      <c r="RN453" s="15"/>
      <c r="RO453" s="15"/>
      <c r="RP453" s="15"/>
      <c r="RQ453" s="15"/>
      <c r="RR453" s="15"/>
      <c r="RS453" s="15"/>
      <c r="RT453" s="15"/>
      <c r="RU453" s="15"/>
      <c r="RV453" s="15"/>
      <c r="RW453" s="15"/>
      <c r="RX453" s="15"/>
      <c r="RY453" s="15"/>
      <c r="RZ453" s="15"/>
      <c r="SA453" s="15"/>
      <c r="SB453" s="15"/>
      <c r="SC453" s="15"/>
      <c r="SD453" s="15"/>
      <c r="SE453" s="15"/>
      <c r="SF453" s="15"/>
      <c r="SG453" s="15"/>
      <c r="SH453" s="15"/>
      <c r="SI453" s="15"/>
      <c r="SJ453" s="15"/>
      <c r="SK453" s="15"/>
      <c r="SL453" s="15"/>
      <c r="SM453" s="15"/>
      <c r="SN453" s="15"/>
      <c r="SO453" s="15"/>
      <c r="SP453" s="15"/>
      <c r="SQ453" s="15"/>
      <c r="SR453" s="15"/>
      <c r="SS453" s="15"/>
      <c r="ST453" s="15"/>
      <c r="SU453" s="15"/>
      <c r="SV453" s="15"/>
      <c r="SW453" s="15"/>
      <c r="SX453" s="15"/>
      <c r="SY453" s="15"/>
      <c r="SZ453" s="15"/>
      <c r="TA453" s="15"/>
      <c r="TB453" s="15"/>
      <c r="TC453" s="15"/>
      <c r="TD453" s="15"/>
      <c r="TE453" s="15"/>
      <c r="TF453" s="15"/>
      <c r="TG453" s="15"/>
      <c r="TH453" s="15"/>
      <c r="TI453" s="15"/>
      <c r="TJ453" s="15"/>
      <c r="TK453" s="15"/>
      <c r="TL453" s="15"/>
      <c r="TM453" s="15"/>
      <c r="TN453" s="15"/>
      <c r="TO453" s="15"/>
      <c r="TP453" s="15"/>
      <c r="TQ453" s="15"/>
      <c r="TR453" s="15"/>
      <c r="TS453" s="15"/>
      <c r="TT453" s="15"/>
      <c r="TU453" s="15"/>
      <c r="TV453" s="15"/>
      <c r="TW453" s="15"/>
      <c r="TX453" s="15"/>
      <c r="TY453" s="15"/>
      <c r="TZ453" s="15"/>
      <c r="UA453" s="15"/>
      <c r="UB453" s="15"/>
      <c r="UC453" s="15"/>
      <c r="UD453" s="15"/>
      <c r="UE453" s="15"/>
      <c r="UF453" s="15"/>
      <c r="UG453" s="15"/>
      <c r="UH453" s="15"/>
      <c r="UI453" s="15"/>
      <c r="UJ453" s="15"/>
      <c r="UK453" s="15"/>
      <c r="UL453" s="15"/>
      <c r="UM453" s="15"/>
      <c r="UN453" s="15"/>
      <c r="UO453" s="15"/>
      <c r="UP453" s="15"/>
      <c r="UQ453" s="15"/>
      <c r="UR453" s="15"/>
      <c r="US453" s="15"/>
      <c r="UT453" s="15"/>
      <c r="UU453" s="15"/>
      <c r="UV453" s="15"/>
      <c r="UW453" s="15"/>
      <c r="UX453" s="15"/>
      <c r="UY453" s="15"/>
      <c r="UZ453" s="15"/>
      <c r="VA453" s="15"/>
      <c r="VB453" s="15"/>
      <c r="VC453" s="15"/>
      <c r="VD453" s="15"/>
      <c r="VE453" s="15"/>
      <c r="VF453" s="15"/>
      <c r="VG453" s="15"/>
      <c r="VH453" s="15"/>
      <c r="VI453" s="15"/>
      <c r="VJ453" s="15"/>
      <c r="VK453" s="15"/>
      <c r="VL453" s="15"/>
      <c r="VM453" s="15"/>
      <c r="VN453" s="15"/>
      <c r="VO453" s="15"/>
      <c r="VP453" s="15"/>
      <c r="VQ453" s="15"/>
      <c r="VR453" s="15"/>
      <c r="VS453" s="15"/>
      <c r="VT453" s="15"/>
      <c r="VU453" s="15"/>
      <c r="VV453" s="15"/>
      <c r="VW453" s="15"/>
      <c r="VX453" s="15"/>
      <c r="VY453" s="15"/>
      <c r="VZ453" s="15"/>
      <c r="WA453" s="15"/>
      <c r="WB453" s="15"/>
      <c r="WC453" s="15"/>
      <c r="WD453" s="15"/>
      <c r="WE453" s="15"/>
      <c r="WF453" s="15"/>
      <c r="WG453" s="15"/>
      <c r="WH453" s="15"/>
      <c r="WI453" s="15"/>
      <c r="WJ453" s="15"/>
      <c r="WK453" s="15"/>
      <c r="WL453" s="15"/>
      <c r="WM453" s="15"/>
      <c r="WN453" s="15"/>
      <c r="WO453" s="15"/>
      <c r="WP453" s="15"/>
      <c r="WQ453" s="15"/>
      <c r="WR453" s="15"/>
      <c r="WS453" s="15"/>
      <c r="WT453" s="15"/>
      <c r="WU453" s="15"/>
      <c r="WV453" s="15"/>
      <c r="WW453" s="15"/>
      <c r="WX453" s="15"/>
      <c r="WY453" s="15"/>
      <c r="WZ453" s="15"/>
      <c r="XA453" s="15"/>
      <c r="XB453" s="15"/>
      <c r="XC453" s="15"/>
      <c r="XD453" s="15"/>
      <c r="XE453" s="15"/>
      <c r="XF453" s="15"/>
      <c r="XG453" s="15"/>
      <c r="XH453" s="15"/>
      <c r="XI453" s="15"/>
      <c r="XJ453" s="15"/>
      <c r="XK453" s="15"/>
      <c r="XL453" s="15"/>
      <c r="XM453" s="15"/>
      <c r="XN453" s="15"/>
      <c r="XO453" s="15"/>
      <c r="XP453" s="15"/>
      <c r="XQ453" s="15"/>
      <c r="XR453" s="15"/>
      <c r="XS453" s="15"/>
      <c r="XT453" s="15"/>
      <c r="XU453" s="15"/>
      <c r="XV453" s="15"/>
      <c r="XW453" s="15"/>
      <c r="XX453" s="15"/>
      <c r="XY453" s="15"/>
      <c r="XZ453" s="15"/>
      <c r="YA453" s="15"/>
      <c r="YB453" s="15"/>
      <c r="YC453" s="15"/>
      <c r="YD453" s="15"/>
      <c r="YE453" s="15"/>
      <c r="YF453" s="15"/>
      <c r="YG453" s="15"/>
      <c r="YH453" s="15"/>
      <c r="YI453" s="15"/>
      <c r="YJ453" s="15"/>
      <c r="YK453" s="15"/>
      <c r="YL453" s="15"/>
      <c r="YM453" s="15"/>
      <c r="YN453" s="15"/>
      <c r="YO453" s="15"/>
      <c r="YP453" s="15"/>
      <c r="YQ453" s="15"/>
      <c r="YR453" s="15"/>
      <c r="YS453" s="15"/>
      <c r="YT453" s="15"/>
      <c r="YU453" s="15"/>
      <c r="YV453" s="15"/>
      <c r="YW453" s="15"/>
      <c r="YX453" s="15"/>
      <c r="YY453" s="15"/>
      <c r="YZ453" s="15"/>
      <c r="ZA453" s="15"/>
      <c r="ZB453" s="15"/>
      <c r="ZC453" s="15"/>
      <c r="ZD453" s="15"/>
      <c r="ZE453" s="15"/>
      <c r="ZF453" s="15"/>
      <c r="ZG453" s="15"/>
      <c r="ZH453" s="15"/>
      <c r="ZI453" s="15"/>
      <c r="ZJ453" s="15"/>
      <c r="ZK453" s="15"/>
      <c r="ZL453" s="15"/>
      <c r="ZM453" s="15"/>
      <c r="ZN453" s="15"/>
      <c r="ZO453" s="15"/>
      <c r="ZP453" s="15"/>
      <c r="ZQ453" s="15"/>
      <c r="ZR453" s="15"/>
      <c r="ZS453" s="15"/>
      <c r="ZT453" s="15"/>
      <c r="ZU453" s="15"/>
      <c r="ZV453" s="15"/>
      <c r="ZW453" s="15"/>
      <c r="ZX453" s="15"/>
      <c r="ZY453" s="15"/>
      <c r="ZZ453" s="15"/>
      <c r="AAA453" s="15"/>
      <c r="AAB453" s="15"/>
      <c r="AAC453" s="15"/>
      <c r="AAD453" s="15"/>
      <c r="AAE453" s="15"/>
      <c r="AAF453" s="15"/>
      <c r="AAG453" s="15"/>
      <c r="AAH453" s="15"/>
      <c r="AAI453" s="15"/>
      <c r="AAJ453" s="15"/>
      <c r="AAK453" s="15"/>
      <c r="AAL453" s="15"/>
      <c r="AAM453" s="15"/>
      <c r="AAN453" s="15"/>
      <c r="AAO453" s="15"/>
      <c r="AAP453" s="15"/>
      <c r="AAQ453" s="15"/>
      <c r="AAR453" s="15"/>
      <c r="AAS453" s="15"/>
      <c r="AAT453" s="15"/>
      <c r="AAU453" s="15"/>
      <c r="AAV453" s="15"/>
      <c r="AAW453" s="15"/>
      <c r="AAX453" s="15"/>
      <c r="AAY453" s="15"/>
      <c r="AAZ453" s="15"/>
      <c r="ABA453" s="15"/>
      <c r="ABB453" s="15"/>
      <c r="ABC453" s="15"/>
      <c r="ABD453" s="15"/>
      <c r="ABE453" s="15"/>
      <c r="ABF453" s="15"/>
      <c r="ABG453" s="15"/>
      <c r="ABH453" s="15"/>
      <c r="ABI453" s="15"/>
      <c r="ABJ453" s="15"/>
      <c r="ABK453" s="15"/>
      <c r="ABL453" s="15"/>
      <c r="ABM453" s="15"/>
      <c r="ABN453" s="15"/>
      <c r="ABO453" s="15"/>
      <c r="ABP453" s="15"/>
      <c r="ABQ453" s="15"/>
      <c r="ABR453" s="15"/>
      <c r="ABS453" s="15"/>
      <c r="ABT453" s="15"/>
      <c r="ABU453" s="15"/>
      <c r="ABV453" s="15"/>
      <c r="ABW453" s="15"/>
      <c r="ABX453" s="15"/>
      <c r="ABY453" s="15"/>
      <c r="ABZ453" s="15"/>
      <c r="ACA453" s="15"/>
      <c r="ACB453" s="15"/>
      <c r="ACC453" s="15"/>
      <c r="ACD453" s="15"/>
      <c r="ACE453" s="15"/>
      <c r="ACF453" s="15"/>
      <c r="ACG453" s="15"/>
      <c r="ACH453" s="15"/>
      <c r="ACI453" s="15"/>
      <c r="ACJ453" s="15"/>
      <c r="ACK453" s="15"/>
      <c r="ACL453" s="15"/>
      <c r="ACM453" s="15"/>
      <c r="ACN453" s="15"/>
      <c r="ACO453" s="15"/>
      <c r="ACP453" s="15"/>
      <c r="ACQ453" s="15"/>
      <c r="ACR453" s="15"/>
      <c r="ACS453" s="15"/>
      <c r="ACT453" s="15"/>
      <c r="ACU453" s="15"/>
      <c r="ACV453" s="15"/>
      <c r="ACW453" s="15"/>
      <c r="ACX453" s="15"/>
      <c r="ACY453" s="15"/>
      <c r="ACZ453" s="15"/>
      <c r="ADA453" s="15"/>
      <c r="ADB453" s="15"/>
      <c r="ADC453" s="15"/>
      <c r="ADD453" s="15"/>
      <c r="ADE453" s="15"/>
      <c r="ADF453" s="15"/>
      <c r="ADG453" s="15"/>
      <c r="ADH453" s="15"/>
      <c r="ADI453" s="15"/>
      <c r="ADJ453" s="15"/>
      <c r="ADK453" s="15"/>
      <c r="ADL453" s="15"/>
      <c r="ADM453" s="15"/>
      <c r="ADN453" s="15"/>
      <c r="ADO453" s="15"/>
      <c r="ADP453" s="15"/>
      <c r="ADQ453" s="15"/>
      <c r="ADR453" s="15"/>
      <c r="ADS453" s="15"/>
      <c r="ADT453" s="15"/>
      <c r="ADU453" s="15"/>
      <c r="ADV453" s="15"/>
      <c r="ADW453" s="15"/>
      <c r="ADX453" s="15"/>
      <c r="ADY453" s="15"/>
      <c r="ADZ453" s="15"/>
      <c r="AEA453" s="15"/>
      <c r="AEB453" s="15"/>
      <c r="AEC453" s="15"/>
      <c r="AED453" s="15"/>
      <c r="AEE453" s="15"/>
      <c r="AEF453" s="15"/>
      <c r="AEG453" s="15"/>
      <c r="AEH453" s="15"/>
      <c r="AEI453" s="15"/>
      <c r="AEJ453" s="15"/>
      <c r="AEK453" s="15"/>
      <c r="AEL453" s="15"/>
      <c r="AEM453" s="15"/>
      <c r="AEN453" s="15"/>
      <c r="AEO453" s="15"/>
      <c r="AEP453" s="15"/>
      <c r="AEQ453" s="15"/>
      <c r="AER453" s="15"/>
      <c r="AES453" s="15"/>
      <c r="AET453" s="15"/>
      <c r="AEU453" s="15"/>
      <c r="AEV453" s="15"/>
      <c r="AEW453" s="15"/>
      <c r="AEX453" s="15"/>
      <c r="AEY453" s="15"/>
      <c r="AEZ453" s="15"/>
      <c r="AFA453" s="15"/>
      <c r="AFB453" s="15"/>
      <c r="AFC453" s="15"/>
      <c r="AFD453" s="15"/>
      <c r="AFE453" s="15"/>
      <c r="AFF453" s="15"/>
      <c r="AFG453" s="15"/>
      <c r="AFH453" s="15"/>
      <c r="AFI453" s="15"/>
      <c r="AFJ453" s="15"/>
      <c r="AFK453" s="15"/>
      <c r="AFL453" s="15"/>
      <c r="AFM453" s="15"/>
      <c r="AFN453" s="15"/>
      <c r="AFO453" s="15"/>
      <c r="AFP453" s="15"/>
      <c r="AFQ453" s="15"/>
      <c r="AFR453" s="15"/>
      <c r="AFS453" s="15"/>
      <c r="AFT453" s="15"/>
      <c r="AFU453" s="15"/>
      <c r="AFV453" s="15"/>
      <c r="AFW453" s="15"/>
      <c r="AFX453" s="15"/>
      <c r="AFY453" s="15"/>
      <c r="AFZ453" s="15"/>
      <c r="AGA453" s="15"/>
      <c r="AGB453" s="15"/>
      <c r="AGC453" s="15"/>
      <c r="AGD453" s="15"/>
      <c r="AGE453" s="15"/>
      <c r="AGF453" s="15"/>
      <c r="AGG453" s="15"/>
      <c r="AGH453" s="15"/>
      <c r="AGI453" s="15"/>
      <c r="AGJ453" s="15"/>
      <c r="AGK453" s="15"/>
      <c r="AGL453" s="15"/>
      <c r="AGM453" s="15"/>
      <c r="AGN453" s="15"/>
      <c r="AGO453" s="15"/>
      <c r="AGP453" s="15"/>
      <c r="AGQ453" s="15"/>
      <c r="AGR453" s="15"/>
      <c r="AGS453" s="15"/>
      <c r="AGT453" s="15"/>
      <c r="AGU453" s="15"/>
      <c r="AGV453" s="15"/>
      <c r="AGW453" s="15"/>
      <c r="AGX453" s="15"/>
      <c r="AGY453" s="15"/>
      <c r="AGZ453" s="15"/>
      <c r="AHA453" s="15"/>
      <c r="AHB453" s="15"/>
      <c r="AHC453" s="15"/>
      <c r="AHD453" s="15"/>
      <c r="AHE453" s="15"/>
      <c r="AHF453" s="15"/>
      <c r="AHG453" s="15"/>
      <c r="AHH453" s="15"/>
      <c r="AHI453" s="15"/>
      <c r="AHJ453" s="15"/>
      <c r="AHK453" s="15"/>
      <c r="AHL453" s="15"/>
      <c r="AHM453" s="15"/>
      <c r="AHN453" s="15"/>
      <c r="AHO453" s="15"/>
      <c r="AHP453" s="15"/>
      <c r="AHQ453" s="15"/>
      <c r="AHR453" s="15"/>
      <c r="AHS453" s="15"/>
      <c r="AHT453" s="15"/>
      <c r="AHU453" s="15"/>
      <c r="AHV453" s="15"/>
      <c r="AHW453" s="15"/>
      <c r="AHX453" s="15"/>
      <c r="AHY453" s="15"/>
      <c r="AHZ453" s="15"/>
      <c r="AIA453" s="15"/>
      <c r="AIB453" s="15"/>
      <c r="AIC453" s="15"/>
      <c r="AID453" s="15"/>
      <c r="AIE453" s="15"/>
      <c r="AIF453" s="15"/>
      <c r="AIG453" s="15"/>
      <c r="AIH453" s="15"/>
      <c r="AII453" s="15"/>
      <c r="AIJ453" s="15"/>
      <c r="AIK453" s="15"/>
      <c r="AIL453" s="15"/>
      <c r="AIM453" s="15"/>
      <c r="AIN453" s="15"/>
      <c r="AIO453" s="15"/>
      <c r="AIP453" s="15"/>
      <c r="AIQ453" s="15"/>
      <c r="AIR453" s="15"/>
      <c r="AIS453" s="15"/>
      <c r="AIT453" s="15"/>
      <c r="AIU453" s="15"/>
      <c r="AIV453" s="15"/>
      <c r="AIW453" s="15"/>
      <c r="AIX453" s="15"/>
      <c r="AIY453" s="15"/>
      <c r="AIZ453" s="15"/>
      <c r="AJA453" s="15"/>
      <c r="AJB453" s="15"/>
      <c r="AJC453" s="15"/>
      <c r="AJD453" s="15"/>
      <c r="AJE453" s="15"/>
      <c r="AJF453" s="15"/>
      <c r="AJG453" s="15"/>
      <c r="AJH453" s="15"/>
      <c r="AJI453" s="15"/>
      <c r="AJJ453" s="15"/>
      <c r="AJK453" s="15"/>
      <c r="AJL453" s="15"/>
      <c r="AJM453" s="15"/>
      <c r="AJN453" s="15"/>
      <c r="AJO453" s="15"/>
      <c r="AJP453" s="15"/>
      <c r="AJQ453" s="15"/>
      <c r="AJR453" s="15"/>
      <c r="AJS453" s="15"/>
      <c r="AJT453" s="15"/>
      <c r="AJU453" s="15"/>
      <c r="AJV453" s="15"/>
      <c r="AJW453" s="15"/>
      <c r="AJX453" s="15"/>
      <c r="AJY453" s="15"/>
      <c r="AJZ453" s="15"/>
      <c r="AKA453" s="15"/>
      <c r="AKB453" s="15"/>
      <c r="AKC453" s="15"/>
      <c r="AKD453" s="15"/>
      <c r="AKE453" s="15"/>
      <c r="AKF453" s="15"/>
      <c r="AKG453" s="15"/>
      <c r="AKH453" s="15"/>
      <c r="AKI453" s="15"/>
      <c r="AKJ453" s="15"/>
      <c r="AKK453" s="15"/>
      <c r="AKL453" s="15"/>
      <c r="AKM453" s="15"/>
      <c r="AKN453" s="15"/>
      <c r="AKO453" s="15"/>
      <c r="AKP453" s="15"/>
      <c r="AKQ453" s="15"/>
      <c r="AKR453" s="15"/>
      <c r="AKS453" s="15"/>
      <c r="AKT453" s="15"/>
      <c r="AKU453" s="15"/>
      <c r="AKV453" s="15"/>
      <c r="AKW453" s="15"/>
      <c r="AKX453" s="15"/>
      <c r="AKY453" s="15"/>
      <c r="AKZ453" s="15"/>
      <c r="ALA453" s="15"/>
      <c r="ALB453" s="15"/>
      <c r="ALC453" s="15"/>
      <c r="ALD453" s="15"/>
      <c r="ALE453" s="15"/>
      <c r="ALF453" s="15"/>
      <c r="ALG453" s="15"/>
      <c r="ALH453" s="15"/>
      <c r="ALI453" s="15"/>
      <c r="ALJ453" s="15"/>
      <c r="ALK453" s="15"/>
      <c r="ALL453" s="15"/>
      <c r="ALM453" s="15"/>
      <c r="ALN453" s="15"/>
      <c r="ALO453" s="15"/>
      <c r="ALP453" s="15"/>
      <c r="ALQ453" s="15"/>
      <c r="ALR453" s="15"/>
      <c r="ALS453" s="15"/>
      <c r="ALT453" s="15"/>
      <c r="ALU453" s="15"/>
      <c r="ALV453" s="15"/>
      <c r="ALW453" s="15"/>
      <c r="ALX453" s="11"/>
      <c r="ALY453" s="11"/>
      <c r="ALZ453" s="11"/>
      <c r="AMA453" s="11"/>
    </row>
    <row r="454" spans="1:1015" ht="12.75" customHeight="1">
      <c r="A454" s="12" t="s">
        <v>504</v>
      </c>
      <c r="B454" s="12"/>
      <c r="C454" s="12"/>
      <c r="D454" s="12"/>
      <c r="E454" s="12"/>
      <c r="F454" s="12"/>
      <c r="G454" s="12" t="s">
        <v>234</v>
      </c>
      <c r="H454" s="14">
        <f t="shared" ref="H454:N454" si="69">H414+H433+H453</f>
        <v>560478.94999999995</v>
      </c>
      <c r="I454" s="14">
        <f t="shared" si="69"/>
        <v>611376.88000000012</v>
      </c>
      <c r="J454" s="14">
        <f t="shared" si="69"/>
        <v>625242</v>
      </c>
      <c r="K454" s="14">
        <f t="shared" si="69"/>
        <v>648424.22</v>
      </c>
      <c r="L454" s="3">
        <f t="shared" si="69"/>
        <v>650054</v>
      </c>
      <c r="M454" s="14">
        <f t="shared" si="69"/>
        <v>671367</v>
      </c>
      <c r="N454" s="14">
        <f t="shared" si="69"/>
        <v>678184</v>
      </c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  <c r="JO454" s="15"/>
      <c r="JP454" s="15"/>
      <c r="JQ454" s="15"/>
      <c r="JR454" s="15"/>
      <c r="JS454" s="15"/>
      <c r="JT454" s="15"/>
      <c r="JU454" s="15"/>
      <c r="JV454" s="15"/>
      <c r="JW454" s="15"/>
      <c r="JX454" s="15"/>
      <c r="JY454" s="15"/>
      <c r="JZ454" s="15"/>
      <c r="KA454" s="15"/>
      <c r="KB454" s="15"/>
      <c r="KC454" s="15"/>
      <c r="KD454" s="15"/>
      <c r="KE454" s="15"/>
      <c r="KF454" s="15"/>
      <c r="KG454" s="15"/>
      <c r="KH454" s="15"/>
      <c r="KI454" s="15"/>
      <c r="KJ454" s="15"/>
      <c r="KK454" s="15"/>
      <c r="KL454" s="15"/>
      <c r="KM454" s="15"/>
      <c r="KN454" s="15"/>
      <c r="KO454" s="15"/>
      <c r="KP454" s="15"/>
      <c r="KQ454" s="15"/>
      <c r="KR454" s="15"/>
      <c r="KS454" s="15"/>
      <c r="KT454" s="15"/>
      <c r="KU454" s="15"/>
      <c r="KV454" s="15"/>
      <c r="KW454" s="15"/>
      <c r="KX454" s="15"/>
      <c r="KY454" s="15"/>
      <c r="KZ454" s="15"/>
      <c r="LA454" s="15"/>
      <c r="LB454" s="15"/>
      <c r="LC454" s="15"/>
      <c r="LD454" s="15"/>
      <c r="LE454" s="15"/>
      <c r="LF454" s="15"/>
      <c r="LG454" s="15"/>
      <c r="LH454" s="15"/>
      <c r="LI454" s="15"/>
      <c r="LJ454" s="15"/>
      <c r="LK454" s="15"/>
      <c r="LL454" s="15"/>
      <c r="LM454" s="15"/>
      <c r="LN454" s="15"/>
      <c r="LO454" s="15"/>
      <c r="LP454" s="15"/>
      <c r="LQ454" s="15"/>
      <c r="LR454" s="15"/>
      <c r="LS454" s="15"/>
      <c r="LT454" s="15"/>
      <c r="LU454" s="15"/>
      <c r="LV454" s="15"/>
      <c r="LW454" s="15"/>
      <c r="LX454" s="15"/>
      <c r="LY454" s="15"/>
      <c r="LZ454" s="15"/>
      <c r="MA454" s="15"/>
      <c r="MB454" s="15"/>
      <c r="MC454" s="15"/>
      <c r="MD454" s="15"/>
      <c r="ME454" s="15"/>
      <c r="MF454" s="15"/>
      <c r="MG454" s="15"/>
      <c r="MH454" s="15"/>
      <c r="MI454" s="15"/>
      <c r="MJ454" s="15"/>
      <c r="MK454" s="15"/>
      <c r="ML454" s="15"/>
      <c r="MM454" s="15"/>
      <c r="MN454" s="15"/>
      <c r="MO454" s="15"/>
      <c r="MP454" s="15"/>
      <c r="MQ454" s="15"/>
      <c r="MR454" s="15"/>
      <c r="MS454" s="15"/>
      <c r="MT454" s="15"/>
      <c r="MU454" s="15"/>
      <c r="MV454" s="15"/>
      <c r="MW454" s="15"/>
      <c r="MX454" s="15"/>
      <c r="MY454" s="15"/>
      <c r="MZ454" s="15"/>
      <c r="NA454" s="15"/>
      <c r="NB454" s="15"/>
      <c r="NC454" s="15"/>
      <c r="ND454" s="15"/>
      <c r="NE454" s="15"/>
      <c r="NF454" s="15"/>
      <c r="NG454" s="15"/>
      <c r="NH454" s="15"/>
      <c r="NI454" s="15"/>
      <c r="NJ454" s="15"/>
      <c r="NK454" s="15"/>
      <c r="NL454" s="15"/>
      <c r="NM454" s="15"/>
      <c r="NN454" s="15"/>
      <c r="NO454" s="15"/>
      <c r="NP454" s="15"/>
      <c r="NQ454" s="15"/>
      <c r="NR454" s="15"/>
      <c r="NS454" s="15"/>
      <c r="NT454" s="15"/>
      <c r="NU454" s="15"/>
      <c r="NV454" s="15"/>
      <c r="NW454" s="15"/>
      <c r="NX454" s="15"/>
      <c r="NY454" s="15"/>
      <c r="NZ454" s="15"/>
      <c r="OA454" s="15"/>
      <c r="OB454" s="15"/>
      <c r="OC454" s="15"/>
      <c r="OD454" s="15"/>
      <c r="OE454" s="15"/>
      <c r="OF454" s="15"/>
      <c r="OG454" s="15"/>
      <c r="OH454" s="15"/>
      <c r="OI454" s="15"/>
      <c r="OJ454" s="15"/>
      <c r="OK454" s="15"/>
      <c r="OL454" s="15"/>
      <c r="OM454" s="15"/>
      <c r="ON454" s="15"/>
      <c r="OO454" s="15"/>
      <c r="OP454" s="15"/>
      <c r="OQ454" s="15"/>
      <c r="OR454" s="15"/>
      <c r="OS454" s="15"/>
      <c r="OT454" s="15"/>
      <c r="OU454" s="15"/>
      <c r="OV454" s="15"/>
      <c r="OW454" s="15"/>
      <c r="OX454" s="15"/>
      <c r="OY454" s="15"/>
      <c r="OZ454" s="15"/>
      <c r="PA454" s="15"/>
      <c r="PB454" s="15"/>
      <c r="PC454" s="15"/>
      <c r="PD454" s="15"/>
      <c r="PE454" s="15"/>
      <c r="PF454" s="15"/>
      <c r="PG454" s="15"/>
      <c r="PH454" s="15"/>
      <c r="PI454" s="15"/>
      <c r="PJ454" s="15"/>
      <c r="PK454" s="15"/>
      <c r="PL454" s="15"/>
      <c r="PM454" s="15"/>
      <c r="PN454" s="15"/>
      <c r="PO454" s="15"/>
      <c r="PP454" s="15"/>
      <c r="PQ454" s="15"/>
      <c r="PR454" s="15"/>
      <c r="PS454" s="15"/>
      <c r="PT454" s="15"/>
      <c r="PU454" s="15"/>
      <c r="PV454" s="15"/>
      <c r="PW454" s="15"/>
      <c r="PX454" s="15"/>
      <c r="PY454" s="15"/>
      <c r="PZ454" s="15"/>
      <c r="QA454" s="15"/>
      <c r="QB454" s="15"/>
      <c r="QC454" s="15"/>
      <c r="QD454" s="15"/>
      <c r="QE454" s="15"/>
      <c r="QF454" s="15"/>
      <c r="QG454" s="15"/>
      <c r="QH454" s="15"/>
      <c r="QI454" s="15"/>
      <c r="QJ454" s="15"/>
      <c r="QK454" s="15"/>
      <c r="QL454" s="15"/>
      <c r="QM454" s="15"/>
      <c r="QN454" s="15"/>
      <c r="QO454" s="15"/>
      <c r="QP454" s="15"/>
      <c r="QQ454" s="15"/>
      <c r="QR454" s="15"/>
      <c r="QS454" s="15"/>
      <c r="QT454" s="15"/>
      <c r="QU454" s="15"/>
      <c r="QV454" s="15"/>
      <c r="QW454" s="15"/>
      <c r="QX454" s="15"/>
      <c r="QY454" s="15"/>
      <c r="QZ454" s="15"/>
      <c r="RA454" s="15"/>
      <c r="RB454" s="15"/>
      <c r="RC454" s="15"/>
      <c r="RD454" s="15"/>
      <c r="RE454" s="15"/>
      <c r="RF454" s="15"/>
      <c r="RG454" s="15"/>
      <c r="RH454" s="15"/>
      <c r="RI454" s="15"/>
      <c r="RJ454" s="15"/>
      <c r="RK454" s="15"/>
      <c r="RL454" s="15"/>
      <c r="RM454" s="15"/>
      <c r="RN454" s="15"/>
      <c r="RO454" s="15"/>
      <c r="RP454" s="15"/>
      <c r="RQ454" s="15"/>
      <c r="RR454" s="15"/>
      <c r="RS454" s="15"/>
      <c r="RT454" s="15"/>
      <c r="RU454" s="15"/>
      <c r="RV454" s="15"/>
      <c r="RW454" s="15"/>
      <c r="RX454" s="15"/>
      <c r="RY454" s="15"/>
      <c r="RZ454" s="15"/>
      <c r="SA454" s="15"/>
      <c r="SB454" s="15"/>
      <c r="SC454" s="15"/>
      <c r="SD454" s="15"/>
      <c r="SE454" s="15"/>
      <c r="SF454" s="15"/>
      <c r="SG454" s="15"/>
      <c r="SH454" s="15"/>
      <c r="SI454" s="15"/>
      <c r="SJ454" s="15"/>
      <c r="SK454" s="15"/>
      <c r="SL454" s="15"/>
      <c r="SM454" s="15"/>
      <c r="SN454" s="15"/>
      <c r="SO454" s="15"/>
      <c r="SP454" s="15"/>
      <c r="SQ454" s="15"/>
      <c r="SR454" s="15"/>
      <c r="SS454" s="15"/>
      <c r="ST454" s="15"/>
      <c r="SU454" s="15"/>
      <c r="SV454" s="15"/>
      <c r="SW454" s="15"/>
      <c r="SX454" s="15"/>
      <c r="SY454" s="15"/>
      <c r="SZ454" s="15"/>
      <c r="TA454" s="15"/>
      <c r="TB454" s="15"/>
      <c r="TC454" s="15"/>
      <c r="TD454" s="15"/>
      <c r="TE454" s="15"/>
      <c r="TF454" s="15"/>
      <c r="TG454" s="15"/>
      <c r="TH454" s="15"/>
      <c r="TI454" s="15"/>
      <c r="TJ454" s="15"/>
      <c r="TK454" s="15"/>
      <c r="TL454" s="15"/>
      <c r="TM454" s="15"/>
      <c r="TN454" s="15"/>
      <c r="TO454" s="15"/>
      <c r="TP454" s="15"/>
      <c r="TQ454" s="15"/>
      <c r="TR454" s="15"/>
      <c r="TS454" s="15"/>
      <c r="TT454" s="15"/>
      <c r="TU454" s="15"/>
      <c r="TV454" s="15"/>
      <c r="TW454" s="15"/>
      <c r="TX454" s="15"/>
      <c r="TY454" s="15"/>
      <c r="TZ454" s="15"/>
      <c r="UA454" s="15"/>
      <c r="UB454" s="15"/>
      <c r="UC454" s="15"/>
      <c r="UD454" s="15"/>
      <c r="UE454" s="15"/>
      <c r="UF454" s="15"/>
      <c r="UG454" s="15"/>
      <c r="UH454" s="15"/>
      <c r="UI454" s="15"/>
      <c r="UJ454" s="15"/>
      <c r="UK454" s="15"/>
      <c r="UL454" s="15"/>
      <c r="UM454" s="15"/>
      <c r="UN454" s="15"/>
      <c r="UO454" s="15"/>
      <c r="UP454" s="15"/>
      <c r="UQ454" s="15"/>
      <c r="UR454" s="15"/>
      <c r="US454" s="15"/>
      <c r="UT454" s="15"/>
      <c r="UU454" s="15"/>
      <c r="UV454" s="15"/>
      <c r="UW454" s="15"/>
      <c r="UX454" s="15"/>
      <c r="UY454" s="15"/>
      <c r="UZ454" s="15"/>
      <c r="VA454" s="15"/>
      <c r="VB454" s="15"/>
      <c r="VC454" s="15"/>
      <c r="VD454" s="15"/>
      <c r="VE454" s="15"/>
      <c r="VF454" s="15"/>
      <c r="VG454" s="15"/>
      <c r="VH454" s="15"/>
      <c r="VI454" s="15"/>
      <c r="VJ454" s="15"/>
      <c r="VK454" s="15"/>
      <c r="VL454" s="15"/>
      <c r="VM454" s="15"/>
      <c r="VN454" s="15"/>
      <c r="VO454" s="15"/>
      <c r="VP454" s="15"/>
      <c r="VQ454" s="15"/>
      <c r="VR454" s="15"/>
      <c r="VS454" s="15"/>
      <c r="VT454" s="15"/>
      <c r="VU454" s="15"/>
      <c r="VV454" s="15"/>
      <c r="VW454" s="15"/>
      <c r="VX454" s="15"/>
      <c r="VY454" s="15"/>
      <c r="VZ454" s="15"/>
      <c r="WA454" s="15"/>
      <c r="WB454" s="15"/>
      <c r="WC454" s="15"/>
      <c r="WD454" s="15"/>
      <c r="WE454" s="15"/>
      <c r="WF454" s="15"/>
      <c r="WG454" s="15"/>
      <c r="WH454" s="15"/>
      <c r="WI454" s="15"/>
      <c r="WJ454" s="15"/>
      <c r="WK454" s="15"/>
      <c r="WL454" s="15"/>
      <c r="WM454" s="15"/>
      <c r="WN454" s="15"/>
      <c r="WO454" s="15"/>
      <c r="WP454" s="15"/>
      <c r="WQ454" s="15"/>
      <c r="WR454" s="15"/>
      <c r="WS454" s="15"/>
      <c r="WT454" s="15"/>
      <c r="WU454" s="15"/>
      <c r="WV454" s="15"/>
      <c r="WW454" s="15"/>
      <c r="WX454" s="15"/>
      <c r="WY454" s="15"/>
      <c r="WZ454" s="15"/>
      <c r="XA454" s="15"/>
      <c r="XB454" s="15"/>
      <c r="XC454" s="15"/>
      <c r="XD454" s="15"/>
      <c r="XE454" s="15"/>
      <c r="XF454" s="15"/>
      <c r="XG454" s="15"/>
      <c r="XH454" s="15"/>
      <c r="XI454" s="15"/>
      <c r="XJ454" s="15"/>
      <c r="XK454" s="15"/>
      <c r="XL454" s="15"/>
      <c r="XM454" s="15"/>
      <c r="XN454" s="15"/>
      <c r="XO454" s="15"/>
      <c r="XP454" s="15"/>
      <c r="XQ454" s="15"/>
      <c r="XR454" s="15"/>
      <c r="XS454" s="15"/>
      <c r="XT454" s="15"/>
      <c r="XU454" s="15"/>
      <c r="XV454" s="15"/>
      <c r="XW454" s="15"/>
      <c r="XX454" s="15"/>
      <c r="XY454" s="15"/>
      <c r="XZ454" s="15"/>
      <c r="YA454" s="15"/>
      <c r="YB454" s="15"/>
      <c r="YC454" s="15"/>
      <c r="YD454" s="15"/>
      <c r="YE454" s="15"/>
      <c r="YF454" s="15"/>
      <c r="YG454" s="15"/>
      <c r="YH454" s="15"/>
      <c r="YI454" s="15"/>
      <c r="YJ454" s="15"/>
      <c r="YK454" s="15"/>
      <c r="YL454" s="15"/>
      <c r="YM454" s="15"/>
      <c r="YN454" s="15"/>
      <c r="YO454" s="15"/>
      <c r="YP454" s="15"/>
      <c r="YQ454" s="15"/>
      <c r="YR454" s="15"/>
      <c r="YS454" s="15"/>
      <c r="YT454" s="15"/>
      <c r="YU454" s="15"/>
      <c r="YV454" s="15"/>
      <c r="YW454" s="15"/>
      <c r="YX454" s="15"/>
      <c r="YY454" s="15"/>
      <c r="YZ454" s="15"/>
      <c r="ZA454" s="15"/>
      <c r="ZB454" s="15"/>
      <c r="ZC454" s="15"/>
      <c r="ZD454" s="15"/>
      <c r="ZE454" s="15"/>
      <c r="ZF454" s="15"/>
      <c r="ZG454" s="15"/>
      <c r="ZH454" s="15"/>
      <c r="ZI454" s="15"/>
      <c r="ZJ454" s="15"/>
      <c r="ZK454" s="15"/>
      <c r="ZL454" s="15"/>
      <c r="ZM454" s="15"/>
      <c r="ZN454" s="15"/>
      <c r="ZO454" s="15"/>
      <c r="ZP454" s="15"/>
      <c r="ZQ454" s="15"/>
      <c r="ZR454" s="15"/>
      <c r="ZS454" s="15"/>
      <c r="ZT454" s="15"/>
      <c r="ZU454" s="15"/>
      <c r="ZV454" s="15"/>
      <c r="ZW454" s="15"/>
      <c r="ZX454" s="15"/>
      <c r="ZY454" s="15"/>
      <c r="ZZ454" s="15"/>
      <c r="AAA454" s="15"/>
      <c r="AAB454" s="15"/>
      <c r="AAC454" s="15"/>
      <c r="AAD454" s="15"/>
      <c r="AAE454" s="15"/>
      <c r="AAF454" s="15"/>
      <c r="AAG454" s="15"/>
      <c r="AAH454" s="15"/>
      <c r="AAI454" s="15"/>
      <c r="AAJ454" s="15"/>
      <c r="AAK454" s="15"/>
      <c r="AAL454" s="15"/>
      <c r="AAM454" s="15"/>
      <c r="AAN454" s="15"/>
      <c r="AAO454" s="15"/>
      <c r="AAP454" s="15"/>
      <c r="AAQ454" s="15"/>
      <c r="AAR454" s="15"/>
      <c r="AAS454" s="15"/>
      <c r="AAT454" s="15"/>
      <c r="AAU454" s="15"/>
      <c r="AAV454" s="15"/>
      <c r="AAW454" s="15"/>
      <c r="AAX454" s="15"/>
      <c r="AAY454" s="15"/>
      <c r="AAZ454" s="15"/>
      <c r="ABA454" s="15"/>
      <c r="ABB454" s="15"/>
      <c r="ABC454" s="15"/>
      <c r="ABD454" s="15"/>
      <c r="ABE454" s="15"/>
      <c r="ABF454" s="15"/>
      <c r="ABG454" s="15"/>
      <c r="ABH454" s="15"/>
      <c r="ABI454" s="15"/>
      <c r="ABJ454" s="15"/>
      <c r="ABK454" s="15"/>
      <c r="ABL454" s="15"/>
      <c r="ABM454" s="15"/>
      <c r="ABN454" s="15"/>
      <c r="ABO454" s="15"/>
      <c r="ABP454" s="15"/>
      <c r="ABQ454" s="15"/>
      <c r="ABR454" s="15"/>
      <c r="ABS454" s="15"/>
      <c r="ABT454" s="15"/>
      <c r="ABU454" s="15"/>
      <c r="ABV454" s="15"/>
      <c r="ABW454" s="15"/>
      <c r="ABX454" s="15"/>
      <c r="ABY454" s="15"/>
      <c r="ABZ454" s="15"/>
      <c r="ACA454" s="15"/>
      <c r="ACB454" s="15"/>
      <c r="ACC454" s="15"/>
      <c r="ACD454" s="15"/>
      <c r="ACE454" s="15"/>
      <c r="ACF454" s="15"/>
      <c r="ACG454" s="15"/>
      <c r="ACH454" s="15"/>
      <c r="ACI454" s="15"/>
      <c r="ACJ454" s="15"/>
      <c r="ACK454" s="15"/>
      <c r="ACL454" s="15"/>
      <c r="ACM454" s="15"/>
      <c r="ACN454" s="15"/>
      <c r="ACO454" s="15"/>
      <c r="ACP454" s="15"/>
      <c r="ACQ454" s="15"/>
      <c r="ACR454" s="15"/>
      <c r="ACS454" s="15"/>
      <c r="ACT454" s="15"/>
      <c r="ACU454" s="15"/>
      <c r="ACV454" s="15"/>
      <c r="ACW454" s="15"/>
      <c r="ACX454" s="15"/>
      <c r="ACY454" s="15"/>
      <c r="ACZ454" s="15"/>
      <c r="ADA454" s="15"/>
      <c r="ADB454" s="15"/>
      <c r="ADC454" s="15"/>
      <c r="ADD454" s="15"/>
      <c r="ADE454" s="15"/>
      <c r="ADF454" s="15"/>
      <c r="ADG454" s="15"/>
      <c r="ADH454" s="15"/>
      <c r="ADI454" s="15"/>
      <c r="ADJ454" s="15"/>
      <c r="ADK454" s="15"/>
      <c r="ADL454" s="15"/>
      <c r="ADM454" s="15"/>
      <c r="ADN454" s="15"/>
      <c r="ADO454" s="15"/>
      <c r="ADP454" s="15"/>
      <c r="ADQ454" s="15"/>
      <c r="ADR454" s="15"/>
      <c r="ADS454" s="15"/>
      <c r="ADT454" s="15"/>
      <c r="ADU454" s="15"/>
      <c r="ADV454" s="15"/>
      <c r="ADW454" s="15"/>
      <c r="ADX454" s="15"/>
      <c r="ADY454" s="15"/>
      <c r="ADZ454" s="15"/>
      <c r="AEA454" s="15"/>
      <c r="AEB454" s="15"/>
      <c r="AEC454" s="15"/>
      <c r="AED454" s="15"/>
      <c r="AEE454" s="15"/>
      <c r="AEF454" s="15"/>
      <c r="AEG454" s="15"/>
      <c r="AEH454" s="15"/>
      <c r="AEI454" s="15"/>
      <c r="AEJ454" s="15"/>
      <c r="AEK454" s="15"/>
      <c r="AEL454" s="15"/>
      <c r="AEM454" s="15"/>
      <c r="AEN454" s="15"/>
      <c r="AEO454" s="15"/>
      <c r="AEP454" s="15"/>
      <c r="AEQ454" s="15"/>
      <c r="AER454" s="15"/>
      <c r="AES454" s="15"/>
      <c r="AET454" s="15"/>
      <c r="AEU454" s="15"/>
      <c r="AEV454" s="15"/>
      <c r="AEW454" s="15"/>
      <c r="AEX454" s="15"/>
      <c r="AEY454" s="15"/>
      <c r="AEZ454" s="15"/>
      <c r="AFA454" s="15"/>
      <c r="AFB454" s="15"/>
      <c r="AFC454" s="15"/>
      <c r="AFD454" s="15"/>
      <c r="AFE454" s="15"/>
      <c r="AFF454" s="15"/>
      <c r="AFG454" s="15"/>
      <c r="AFH454" s="15"/>
      <c r="AFI454" s="15"/>
      <c r="AFJ454" s="15"/>
      <c r="AFK454" s="15"/>
      <c r="AFL454" s="15"/>
      <c r="AFM454" s="15"/>
      <c r="AFN454" s="15"/>
      <c r="AFO454" s="15"/>
      <c r="AFP454" s="15"/>
      <c r="AFQ454" s="15"/>
      <c r="AFR454" s="15"/>
      <c r="AFS454" s="15"/>
      <c r="AFT454" s="15"/>
      <c r="AFU454" s="15"/>
      <c r="AFV454" s="15"/>
      <c r="AFW454" s="15"/>
      <c r="AFX454" s="15"/>
      <c r="AFY454" s="15"/>
      <c r="AFZ454" s="15"/>
      <c r="AGA454" s="15"/>
      <c r="AGB454" s="15"/>
      <c r="AGC454" s="15"/>
      <c r="AGD454" s="15"/>
      <c r="AGE454" s="15"/>
      <c r="AGF454" s="15"/>
      <c r="AGG454" s="15"/>
      <c r="AGH454" s="15"/>
      <c r="AGI454" s="15"/>
      <c r="AGJ454" s="15"/>
      <c r="AGK454" s="15"/>
      <c r="AGL454" s="15"/>
      <c r="AGM454" s="15"/>
      <c r="AGN454" s="15"/>
      <c r="AGO454" s="15"/>
      <c r="AGP454" s="15"/>
      <c r="AGQ454" s="15"/>
      <c r="AGR454" s="15"/>
      <c r="AGS454" s="15"/>
      <c r="AGT454" s="15"/>
      <c r="AGU454" s="15"/>
      <c r="AGV454" s="15"/>
      <c r="AGW454" s="15"/>
      <c r="AGX454" s="15"/>
      <c r="AGY454" s="15"/>
      <c r="AGZ454" s="15"/>
      <c r="AHA454" s="15"/>
      <c r="AHB454" s="15"/>
      <c r="AHC454" s="15"/>
      <c r="AHD454" s="15"/>
      <c r="AHE454" s="15"/>
      <c r="AHF454" s="15"/>
      <c r="AHG454" s="15"/>
      <c r="AHH454" s="15"/>
      <c r="AHI454" s="15"/>
      <c r="AHJ454" s="15"/>
      <c r="AHK454" s="15"/>
      <c r="AHL454" s="15"/>
      <c r="AHM454" s="15"/>
      <c r="AHN454" s="15"/>
      <c r="AHO454" s="15"/>
      <c r="AHP454" s="15"/>
      <c r="AHQ454" s="15"/>
      <c r="AHR454" s="15"/>
      <c r="AHS454" s="15"/>
      <c r="AHT454" s="15"/>
      <c r="AHU454" s="15"/>
      <c r="AHV454" s="15"/>
      <c r="AHW454" s="15"/>
      <c r="AHX454" s="15"/>
      <c r="AHY454" s="15"/>
      <c r="AHZ454" s="15"/>
      <c r="AIA454" s="15"/>
      <c r="AIB454" s="15"/>
      <c r="AIC454" s="15"/>
      <c r="AID454" s="15"/>
      <c r="AIE454" s="15"/>
      <c r="AIF454" s="15"/>
      <c r="AIG454" s="15"/>
      <c r="AIH454" s="15"/>
      <c r="AII454" s="15"/>
      <c r="AIJ454" s="15"/>
      <c r="AIK454" s="15"/>
      <c r="AIL454" s="15"/>
      <c r="AIM454" s="15"/>
      <c r="AIN454" s="15"/>
      <c r="AIO454" s="15"/>
      <c r="AIP454" s="15"/>
      <c r="AIQ454" s="15"/>
      <c r="AIR454" s="15"/>
      <c r="AIS454" s="15"/>
      <c r="AIT454" s="15"/>
      <c r="AIU454" s="15"/>
      <c r="AIV454" s="15"/>
      <c r="AIW454" s="15"/>
      <c r="AIX454" s="15"/>
      <c r="AIY454" s="15"/>
      <c r="AIZ454" s="15"/>
      <c r="AJA454" s="15"/>
      <c r="AJB454" s="15"/>
      <c r="AJC454" s="15"/>
      <c r="AJD454" s="15"/>
      <c r="AJE454" s="15"/>
      <c r="AJF454" s="15"/>
      <c r="AJG454" s="15"/>
      <c r="AJH454" s="15"/>
      <c r="AJI454" s="15"/>
      <c r="AJJ454" s="15"/>
      <c r="AJK454" s="15"/>
      <c r="AJL454" s="15"/>
      <c r="AJM454" s="15"/>
      <c r="AJN454" s="15"/>
      <c r="AJO454" s="15"/>
      <c r="AJP454" s="15"/>
      <c r="AJQ454" s="15"/>
      <c r="AJR454" s="15"/>
      <c r="AJS454" s="15"/>
      <c r="AJT454" s="15"/>
      <c r="AJU454" s="15"/>
      <c r="AJV454" s="15"/>
      <c r="AJW454" s="15"/>
      <c r="AJX454" s="15"/>
      <c r="AJY454" s="15"/>
      <c r="AJZ454" s="15"/>
      <c r="AKA454" s="15"/>
      <c r="AKB454" s="15"/>
      <c r="AKC454" s="15"/>
      <c r="AKD454" s="15"/>
      <c r="AKE454" s="15"/>
      <c r="AKF454" s="15"/>
      <c r="AKG454" s="15"/>
      <c r="AKH454" s="15"/>
      <c r="AKI454" s="15"/>
      <c r="AKJ454" s="15"/>
      <c r="AKK454" s="15"/>
      <c r="AKL454" s="15"/>
      <c r="AKM454" s="15"/>
      <c r="AKN454" s="15"/>
      <c r="AKO454" s="15"/>
      <c r="AKP454" s="15"/>
      <c r="AKQ454" s="15"/>
      <c r="AKR454" s="15"/>
      <c r="AKS454" s="15"/>
      <c r="AKT454" s="15"/>
      <c r="AKU454" s="15"/>
      <c r="AKV454" s="15"/>
      <c r="AKW454" s="15"/>
      <c r="AKX454" s="15"/>
      <c r="AKY454" s="15"/>
      <c r="AKZ454" s="15"/>
      <c r="ALA454" s="15"/>
      <c r="ALB454" s="15"/>
      <c r="ALC454" s="15"/>
      <c r="ALD454" s="15"/>
      <c r="ALE454" s="15"/>
      <c r="ALF454" s="15"/>
      <c r="ALG454" s="15"/>
      <c r="ALH454" s="15"/>
      <c r="ALI454" s="15"/>
      <c r="ALJ454" s="15"/>
      <c r="ALK454" s="15"/>
      <c r="ALL454" s="15"/>
      <c r="ALM454" s="15"/>
      <c r="ALN454" s="15"/>
      <c r="ALO454" s="15"/>
      <c r="ALP454" s="15"/>
      <c r="ALQ454" s="15"/>
      <c r="ALR454" s="15"/>
      <c r="ALS454" s="15"/>
      <c r="ALT454" s="15"/>
      <c r="ALU454" s="15"/>
      <c r="ALV454" s="15"/>
      <c r="ALW454" s="15"/>
      <c r="ALX454" s="11"/>
      <c r="ALY454" s="11"/>
      <c r="ALZ454" s="11"/>
      <c r="AMA454" s="11"/>
    </row>
    <row r="455" spans="1:1015" ht="12.75" customHeight="1">
      <c r="A455" s="37"/>
      <c r="B455" s="37"/>
      <c r="C455" s="37"/>
      <c r="D455" s="37"/>
      <c r="E455" s="37"/>
      <c r="F455" s="37"/>
      <c r="G455" s="37"/>
      <c r="H455" s="38"/>
      <c r="I455" s="38"/>
      <c r="J455" s="38"/>
      <c r="K455" s="38"/>
      <c r="L455"/>
      <c r="M455" s="38"/>
      <c r="N455" s="38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  <c r="JO455" s="15"/>
      <c r="JP455" s="15"/>
      <c r="JQ455" s="15"/>
      <c r="JR455" s="15"/>
      <c r="JS455" s="15"/>
      <c r="JT455" s="15"/>
      <c r="JU455" s="15"/>
      <c r="JV455" s="15"/>
      <c r="JW455" s="15"/>
      <c r="JX455" s="15"/>
      <c r="JY455" s="15"/>
      <c r="JZ455" s="15"/>
      <c r="KA455" s="15"/>
      <c r="KB455" s="15"/>
      <c r="KC455" s="15"/>
      <c r="KD455" s="15"/>
      <c r="KE455" s="15"/>
      <c r="KF455" s="15"/>
      <c r="KG455" s="15"/>
      <c r="KH455" s="15"/>
      <c r="KI455" s="15"/>
      <c r="KJ455" s="15"/>
      <c r="KK455" s="15"/>
      <c r="KL455" s="15"/>
      <c r="KM455" s="15"/>
      <c r="KN455" s="15"/>
      <c r="KO455" s="15"/>
      <c r="KP455" s="15"/>
      <c r="KQ455" s="15"/>
      <c r="KR455" s="15"/>
      <c r="KS455" s="15"/>
      <c r="KT455" s="15"/>
      <c r="KU455" s="15"/>
      <c r="KV455" s="15"/>
      <c r="KW455" s="15"/>
      <c r="KX455" s="15"/>
      <c r="KY455" s="15"/>
      <c r="KZ455" s="15"/>
      <c r="LA455" s="15"/>
      <c r="LB455" s="15"/>
      <c r="LC455" s="15"/>
      <c r="LD455" s="15"/>
      <c r="LE455" s="15"/>
      <c r="LF455" s="15"/>
      <c r="LG455" s="15"/>
      <c r="LH455" s="15"/>
      <c r="LI455" s="15"/>
      <c r="LJ455" s="15"/>
      <c r="LK455" s="15"/>
      <c r="LL455" s="15"/>
      <c r="LM455" s="15"/>
      <c r="LN455" s="15"/>
      <c r="LO455" s="15"/>
      <c r="LP455" s="15"/>
      <c r="LQ455" s="15"/>
      <c r="LR455" s="15"/>
      <c r="LS455" s="15"/>
      <c r="LT455" s="15"/>
      <c r="LU455" s="15"/>
      <c r="LV455" s="15"/>
      <c r="LW455" s="15"/>
      <c r="LX455" s="15"/>
      <c r="LY455" s="15"/>
      <c r="LZ455" s="15"/>
      <c r="MA455" s="15"/>
      <c r="MB455" s="15"/>
      <c r="MC455" s="15"/>
      <c r="MD455" s="15"/>
      <c r="ME455" s="15"/>
      <c r="MF455" s="15"/>
      <c r="MG455" s="15"/>
      <c r="MH455" s="15"/>
      <c r="MI455" s="15"/>
      <c r="MJ455" s="15"/>
      <c r="MK455" s="15"/>
      <c r="ML455" s="15"/>
      <c r="MM455" s="15"/>
      <c r="MN455" s="15"/>
      <c r="MO455" s="15"/>
      <c r="MP455" s="15"/>
      <c r="MQ455" s="15"/>
      <c r="MR455" s="15"/>
      <c r="MS455" s="15"/>
      <c r="MT455" s="15"/>
      <c r="MU455" s="15"/>
      <c r="MV455" s="15"/>
      <c r="MW455" s="15"/>
      <c r="MX455" s="15"/>
      <c r="MY455" s="15"/>
      <c r="MZ455" s="15"/>
      <c r="NA455" s="15"/>
      <c r="NB455" s="15"/>
      <c r="NC455" s="15"/>
      <c r="ND455" s="15"/>
      <c r="NE455" s="15"/>
      <c r="NF455" s="15"/>
      <c r="NG455" s="15"/>
      <c r="NH455" s="15"/>
      <c r="NI455" s="15"/>
      <c r="NJ455" s="15"/>
      <c r="NK455" s="15"/>
      <c r="NL455" s="15"/>
      <c r="NM455" s="15"/>
      <c r="NN455" s="15"/>
      <c r="NO455" s="15"/>
      <c r="NP455" s="15"/>
      <c r="NQ455" s="15"/>
      <c r="NR455" s="15"/>
      <c r="NS455" s="15"/>
      <c r="NT455" s="15"/>
      <c r="NU455" s="15"/>
      <c r="NV455" s="15"/>
      <c r="NW455" s="15"/>
      <c r="NX455" s="15"/>
      <c r="NY455" s="15"/>
      <c r="NZ455" s="15"/>
      <c r="OA455" s="15"/>
      <c r="OB455" s="15"/>
      <c r="OC455" s="15"/>
      <c r="OD455" s="15"/>
      <c r="OE455" s="15"/>
      <c r="OF455" s="15"/>
      <c r="OG455" s="15"/>
      <c r="OH455" s="15"/>
      <c r="OI455" s="15"/>
      <c r="OJ455" s="15"/>
      <c r="OK455" s="15"/>
      <c r="OL455" s="15"/>
      <c r="OM455" s="15"/>
      <c r="ON455" s="15"/>
      <c r="OO455" s="15"/>
      <c r="OP455" s="15"/>
      <c r="OQ455" s="15"/>
      <c r="OR455" s="15"/>
      <c r="OS455" s="15"/>
      <c r="OT455" s="15"/>
      <c r="OU455" s="15"/>
      <c r="OV455" s="15"/>
      <c r="OW455" s="15"/>
      <c r="OX455" s="15"/>
      <c r="OY455" s="15"/>
      <c r="OZ455" s="15"/>
      <c r="PA455" s="15"/>
      <c r="PB455" s="15"/>
      <c r="PC455" s="15"/>
      <c r="PD455" s="15"/>
      <c r="PE455" s="15"/>
      <c r="PF455" s="15"/>
      <c r="PG455" s="15"/>
      <c r="PH455" s="15"/>
      <c r="PI455" s="15"/>
      <c r="PJ455" s="15"/>
      <c r="PK455" s="15"/>
      <c r="PL455" s="15"/>
      <c r="PM455" s="15"/>
      <c r="PN455" s="15"/>
      <c r="PO455" s="15"/>
      <c r="PP455" s="15"/>
      <c r="PQ455" s="15"/>
      <c r="PR455" s="15"/>
      <c r="PS455" s="15"/>
      <c r="PT455" s="15"/>
      <c r="PU455" s="15"/>
      <c r="PV455" s="15"/>
      <c r="PW455" s="15"/>
      <c r="PX455" s="15"/>
      <c r="PY455" s="15"/>
      <c r="PZ455" s="15"/>
      <c r="QA455" s="15"/>
      <c r="QB455" s="15"/>
      <c r="QC455" s="15"/>
      <c r="QD455" s="15"/>
      <c r="QE455" s="15"/>
      <c r="QF455" s="15"/>
      <c r="QG455" s="15"/>
      <c r="QH455" s="15"/>
      <c r="QI455" s="15"/>
      <c r="QJ455" s="15"/>
      <c r="QK455" s="15"/>
      <c r="QL455" s="15"/>
      <c r="QM455" s="15"/>
      <c r="QN455" s="15"/>
      <c r="QO455" s="15"/>
      <c r="QP455" s="15"/>
      <c r="QQ455" s="15"/>
      <c r="QR455" s="15"/>
      <c r="QS455" s="15"/>
      <c r="QT455" s="15"/>
      <c r="QU455" s="15"/>
      <c r="QV455" s="15"/>
      <c r="QW455" s="15"/>
      <c r="QX455" s="15"/>
      <c r="QY455" s="15"/>
      <c r="QZ455" s="15"/>
      <c r="RA455" s="15"/>
      <c r="RB455" s="15"/>
      <c r="RC455" s="15"/>
      <c r="RD455" s="15"/>
      <c r="RE455" s="15"/>
      <c r="RF455" s="15"/>
      <c r="RG455" s="15"/>
      <c r="RH455" s="15"/>
      <c r="RI455" s="15"/>
      <c r="RJ455" s="15"/>
      <c r="RK455" s="15"/>
      <c r="RL455" s="15"/>
      <c r="RM455" s="15"/>
      <c r="RN455" s="15"/>
      <c r="RO455" s="15"/>
      <c r="RP455" s="15"/>
      <c r="RQ455" s="15"/>
      <c r="RR455" s="15"/>
      <c r="RS455" s="15"/>
      <c r="RT455" s="15"/>
      <c r="RU455" s="15"/>
      <c r="RV455" s="15"/>
      <c r="RW455" s="15"/>
      <c r="RX455" s="15"/>
      <c r="RY455" s="15"/>
      <c r="RZ455" s="15"/>
      <c r="SA455" s="15"/>
      <c r="SB455" s="15"/>
      <c r="SC455" s="15"/>
      <c r="SD455" s="15"/>
      <c r="SE455" s="15"/>
      <c r="SF455" s="15"/>
      <c r="SG455" s="15"/>
      <c r="SH455" s="15"/>
      <c r="SI455" s="15"/>
      <c r="SJ455" s="15"/>
      <c r="SK455" s="15"/>
      <c r="SL455" s="15"/>
      <c r="SM455" s="15"/>
      <c r="SN455" s="15"/>
      <c r="SO455" s="15"/>
      <c r="SP455" s="15"/>
      <c r="SQ455" s="15"/>
      <c r="SR455" s="15"/>
      <c r="SS455" s="15"/>
      <c r="ST455" s="15"/>
      <c r="SU455" s="15"/>
      <c r="SV455" s="15"/>
      <c r="SW455" s="15"/>
      <c r="SX455" s="15"/>
      <c r="SY455" s="15"/>
      <c r="SZ455" s="15"/>
      <c r="TA455" s="15"/>
      <c r="TB455" s="15"/>
      <c r="TC455" s="15"/>
      <c r="TD455" s="15"/>
      <c r="TE455" s="15"/>
      <c r="TF455" s="15"/>
      <c r="TG455" s="15"/>
      <c r="TH455" s="15"/>
      <c r="TI455" s="15"/>
      <c r="TJ455" s="15"/>
      <c r="TK455" s="15"/>
      <c r="TL455" s="15"/>
      <c r="TM455" s="15"/>
      <c r="TN455" s="15"/>
      <c r="TO455" s="15"/>
      <c r="TP455" s="15"/>
      <c r="TQ455" s="15"/>
      <c r="TR455" s="15"/>
      <c r="TS455" s="15"/>
      <c r="TT455" s="15"/>
      <c r="TU455" s="15"/>
      <c r="TV455" s="15"/>
      <c r="TW455" s="15"/>
      <c r="TX455" s="15"/>
      <c r="TY455" s="15"/>
      <c r="TZ455" s="15"/>
      <c r="UA455" s="15"/>
      <c r="UB455" s="15"/>
      <c r="UC455" s="15"/>
      <c r="UD455" s="15"/>
      <c r="UE455" s="15"/>
      <c r="UF455" s="15"/>
      <c r="UG455" s="15"/>
      <c r="UH455" s="15"/>
      <c r="UI455" s="15"/>
      <c r="UJ455" s="15"/>
      <c r="UK455" s="15"/>
      <c r="UL455" s="15"/>
      <c r="UM455" s="15"/>
      <c r="UN455" s="15"/>
      <c r="UO455" s="15"/>
      <c r="UP455" s="15"/>
      <c r="UQ455" s="15"/>
      <c r="UR455" s="15"/>
      <c r="US455" s="15"/>
      <c r="UT455" s="15"/>
      <c r="UU455" s="15"/>
      <c r="UV455" s="15"/>
      <c r="UW455" s="15"/>
      <c r="UX455" s="15"/>
      <c r="UY455" s="15"/>
      <c r="UZ455" s="15"/>
      <c r="VA455" s="15"/>
      <c r="VB455" s="15"/>
      <c r="VC455" s="15"/>
      <c r="VD455" s="15"/>
      <c r="VE455" s="15"/>
      <c r="VF455" s="15"/>
      <c r="VG455" s="15"/>
      <c r="VH455" s="15"/>
      <c r="VI455" s="15"/>
      <c r="VJ455" s="15"/>
      <c r="VK455" s="15"/>
      <c r="VL455" s="15"/>
      <c r="VM455" s="15"/>
      <c r="VN455" s="15"/>
      <c r="VO455" s="15"/>
      <c r="VP455" s="15"/>
      <c r="VQ455" s="15"/>
      <c r="VR455" s="15"/>
      <c r="VS455" s="15"/>
      <c r="VT455" s="15"/>
      <c r="VU455" s="15"/>
      <c r="VV455" s="15"/>
      <c r="VW455" s="15"/>
      <c r="VX455" s="15"/>
      <c r="VY455" s="15"/>
      <c r="VZ455" s="15"/>
      <c r="WA455" s="15"/>
      <c r="WB455" s="15"/>
      <c r="WC455" s="15"/>
      <c r="WD455" s="15"/>
      <c r="WE455" s="15"/>
      <c r="WF455" s="15"/>
      <c r="WG455" s="15"/>
      <c r="WH455" s="15"/>
      <c r="WI455" s="15"/>
      <c r="WJ455" s="15"/>
      <c r="WK455" s="15"/>
      <c r="WL455" s="15"/>
      <c r="WM455" s="15"/>
      <c r="WN455" s="15"/>
      <c r="WO455" s="15"/>
      <c r="WP455" s="15"/>
      <c r="WQ455" s="15"/>
      <c r="WR455" s="15"/>
      <c r="WS455" s="15"/>
      <c r="WT455" s="15"/>
      <c r="WU455" s="15"/>
      <c r="WV455" s="15"/>
      <c r="WW455" s="15"/>
      <c r="WX455" s="15"/>
      <c r="WY455" s="15"/>
      <c r="WZ455" s="15"/>
      <c r="XA455" s="15"/>
      <c r="XB455" s="15"/>
      <c r="XC455" s="15"/>
      <c r="XD455" s="15"/>
      <c r="XE455" s="15"/>
      <c r="XF455" s="15"/>
      <c r="XG455" s="15"/>
      <c r="XH455" s="15"/>
      <c r="XI455" s="15"/>
      <c r="XJ455" s="15"/>
      <c r="XK455" s="15"/>
      <c r="XL455" s="15"/>
      <c r="XM455" s="15"/>
      <c r="XN455" s="15"/>
      <c r="XO455" s="15"/>
      <c r="XP455" s="15"/>
      <c r="XQ455" s="15"/>
      <c r="XR455" s="15"/>
      <c r="XS455" s="15"/>
      <c r="XT455" s="15"/>
      <c r="XU455" s="15"/>
      <c r="XV455" s="15"/>
      <c r="XW455" s="15"/>
      <c r="XX455" s="15"/>
      <c r="XY455" s="15"/>
      <c r="XZ455" s="15"/>
      <c r="YA455" s="15"/>
      <c r="YB455" s="15"/>
      <c r="YC455" s="15"/>
      <c r="YD455" s="15"/>
      <c r="YE455" s="15"/>
      <c r="YF455" s="15"/>
      <c r="YG455" s="15"/>
      <c r="YH455" s="15"/>
      <c r="YI455" s="15"/>
      <c r="YJ455" s="15"/>
      <c r="YK455" s="15"/>
      <c r="YL455" s="15"/>
      <c r="YM455" s="15"/>
      <c r="YN455" s="15"/>
      <c r="YO455" s="15"/>
      <c r="YP455" s="15"/>
      <c r="YQ455" s="15"/>
      <c r="YR455" s="15"/>
      <c r="YS455" s="15"/>
      <c r="YT455" s="15"/>
      <c r="YU455" s="15"/>
      <c r="YV455" s="15"/>
      <c r="YW455" s="15"/>
      <c r="YX455" s="15"/>
      <c r="YY455" s="15"/>
      <c r="YZ455" s="15"/>
      <c r="ZA455" s="15"/>
      <c r="ZB455" s="15"/>
      <c r="ZC455" s="15"/>
      <c r="ZD455" s="15"/>
      <c r="ZE455" s="15"/>
      <c r="ZF455" s="15"/>
      <c r="ZG455" s="15"/>
      <c r="ZH455" s="15"/>
      <c r="ZI455" s="15"/>
      <c r="ZJ455" s="15"/>
      <c r="ZK455" s="15"/>
      <c r="ZL455" s="15"/>
      <c r="ZM455" s="15"/>
      <c r="ZN455" s="15"/>
      <c r="ZO455" s="15"/>
      <c r="ZP455" s="15"/>
      <c r="ZQ455" s="15"/>
      <c r="ZR455" s="15"/>
      <c r="ZS455" s="15"/>
      <c r="ZT455" s="15"/>
      <c r="ZU455" s="15"/>
      <c r="ZV455" s="15"/>
      <c r="ZW455" s="15"/>
      <c r="ZX455" s="15"/>
      <c r="ZY455" s="15"/>
      <c r="ZZ455" s="15"/>
      <c r="AAA455" s="15"/>
      <c r="AAB455" s="15"/>
      <c r="AAC455" s="15"/>
      <c r="AAD455" s="15"/>
      <c r="AAE455" s="15"/>
      <c r="AAF455" s="15"/>
      <c r="AAG455" s="15"/>
      <c r="AAH455" s="15"/>
      <c r="AAI455" s="15"/>
      <c r="AAJ455" s="15"/>
      <c r="AAK455" s="15"/>
      <c r="AAL455" s="15"/>
      <c r="AAM455" s="15"/>
      <c r="AAN455" s="15"/>
      <c r="AAO455" s="15"/>
      <c r="AAP455" s="15"/>
      <c r="AAQ455" s="15"/>
      <c r="AAR455" s="15"/>
      <c r="AAS455" s="15"/>
      <c r="AAT455" s="15"/>
      <c r="AAU455" s="15"/>
      <c r="AAV455" s="15"/>
      <c r="AAW455" s="15"/>
      <c r="AAX455" s="15"/>
      <c r="AAY455" s="15"/>
      <c r="AAZ455" s="15"/>
      <c r="ABA455" s="15"/>
      <c r="ABB455" s="15"/>
      <c r="ABC455" s="15"/>
      <c r="ABD455" s="15"/>
      <c r="ABE455" s="15"/>
      <c r="ABF455" s="15"/>
      <c r="ABG455" s="15"/>
      <c r="ABH455" s="15"/>
      <c r="ABI455" s="15"/>
      <c r="ABJ455" s="15"/>
      <c r="ABK455" s="15"/>
      <c r="ABL455" s="15"/>
      <c r="ABM455" s="15"/>
      <c r="ABN455" s="15"/>
      <c r="ABO455" s="15"/>
      <c r="ABP455" s="15"/>
      <c r="ABQ455" s="15"/>
      <c r="ABR455" s="15"/>
      <c r="ABS455" s="15"/>
      <c r="ABT455" s="15"/>
      <c r="ABU455" s="15"/>
      <c r="ABV455" s="15"/>
      <c r="ABW455" s="15"/>
      <c r="ABX455" s="15"/>
      <c r="ABY455" s="15"/>
      <c r="ABZ455" s="15"/>
      <c r="ACA455" s="15"/>
      <c r="ACB455" s="15"/>
      <c r="ACC455" s="15"/>
      <c r="ACD455" s="15"/>
      <c r="ACE455" s="15"/>
      <c r="ACF455" s="15"/>
      <c r="ACG455" s="15"/>
      <c r="ACH455" s="15"/>
      <c r="ACI455" s="15"/>
      <c r="ACJ455" s="15"/>
      <c r="ACK455" s="15"/>
      <c r="ACL455" s="15"/>
      <c r="ACM455" s="15"/>
      <c r="ACN455" s="15"/>
      <c r="ACO455" s="15"/>
      <c r="ACP455" s="15"/>
      <c r="ACQ455" s="15"/>
      <c r="ACR455" s="15"/>
      <c r="ACS455" s="15"/>
      <c r="ACT455" s="15"/>
      <c r="ACU455" s="15"/>
      <c r="ACV455" s="15"/>
      <c r="ACW455" s="15"/>
      <c r="ACX455" s="15"/>
      <c r="ACY455" s="15"/>
      <c r="ACZ455" s="15"/>
      <c r="ADA455" s="15"/>
      <c r="ADB455" s="15"/>
      <c r="ADC455" s="15"/>
      <c r="ADD455" s="15"/>
      <c r="ADE455" s="15"/>
      <c r="ADF455" s="15"/>
      <c r="ADG455" s="15"/>
      <c r="ADH455" s="15"/>
      <c r="ADI455" s="15"/>
      <c r="ADJ455" s="15"/>
      <c r="ADK455" s="15"/>
      <c r="ADL455" s="15"/>
      <c r="ADM455" s="15"/>
      <c r="ADN455" s="15"/>
      <c r="ADO455" s="15"/>
      <c r="ADP455" s="15"/>
      <c r="ADQ455" s="15"/>
      <c r="ADR455" s="15"/>
      <c r="ADS455" s="15"/>
      <c r="ADT455" s="15"/>
      <c r="ADU455" s="15"/>
      <c r="ADV455" s="15"/>
      <c r="ADW455" s="15"/>
      <c r="ADX455" s="15"/>
      <c r="ADY455" s="15"/>
      <c r="ADZ455" s="15"/>
      <c r="AEA455" s="15"/>
      <c r="AEB455" s="15"/>
      <c r="AEC455" s="15"/>
      <c r="AED455" s="15"/>
      <c r="AEE455" s="15"/>
      <c r="AEF455" s="15"/>
      <c r="AEG455" s="15"/>
      <c r="AEH455" s="15"/>
      <c r="AEI455" s="15"/>
      <c r="AEJ455" s="15"/>
      <c r="AEK455" s="15"/>
      <c r="AEL455" s="15"/>
      <c r="AEM455" s="15"/>
      <c r="AEN455" s="15"/>
      <c r="AEO455" s="15"/>
      <c r="AEP455" s="15"/>
      <c r="AEQ455" s="15"/>
      <c r="AER455" s="15"/>
      <c r="AES455" s="15"/>
      <c r="AET455" s="15"/>
      <c r="AEU455" s="15"/>
      <c r="AEV455" s="15"/>
      <c r="AEW455" s="15"/>
      <c r="AEX455" s="15"/>
      <c r="AEY455" s="15"/>
      <c r="AEZ455" s="15"/>
      <c r="AFA455" s="15"/>
      <c r="AFB455" s="15"/>
      <c r="AFC455" s="15"/>
      <c r="AFD455" s="15"/>
      <c r="AFE455" s="15"/>
      <c r="AFF455" s="15"/>
      <c r="AFG455" s="15"/>
      <c r="AFH455" s="15"/>
      <c r="AFI455" s="15"/>
      <c r="AFJ455" s="15"/>
      <c r="AFK455" s="15"/>
      <c r="AFL455" s="15"/>
      <c r="AFM455" s="15"/>
      <c r="AFN455" s="15"/>
      <c r="AFO455" s="15"/>
      <c r="AFP455" s="15"/>
      <c r="AFQ455" s="15"/>
      <c r="AFR455" s="15"/>
      <c r="AFS455" s="15"/>
      <c r="AFT455" s="15"/>
      <c r="AFU455" s="15"/>
      <c r="AFV455" s="15"/>
      <c r="AFW455" s="15"/>
      <c r="AFX455" s="15"/>
      <c r="AFY455" s="15"/>
      <c r="AFZ455" s="15"/>
      <c r="AGA455" s="15"/>
      <c r="AGB455" s="15"/>
      <c r="AGC455" s="15"/>
      <c r="AGD455" s="15"/>
      <c r="AGE455" s="15"/>
      <c r="AGF455" s="15"/>
      <c r="AGG455" s="15"/>
      <c r="AGH455" s="15"/>
      <c r="AGI455" s="15"/>
      <c r="AGJ455" s="15"/>
      <c r="AGK455" s="15"/>
      <c r="AGL455" s="15"/>
      <c r="AGM455" s="15"/>
      <c r="AGN455" s="15"/>
      <c r="AGO455" s="15"/>
      <c r="AGP455" s="15"/>
      <c r="AGQ455" s="15"/>
      <c r="AGR455" s="15"/>
      <c r="AGS455" s="15"/>
      <c r="AGT455" s="15"/>
      <c r="AGU455" s="15"/>
      <c r="AGV455" s="15"/>
      <c r="AGW455" s="15"/>
      <c r="AGX455" s="15"/>
      <c r="AGY455" s="15"/>
      <c r="AGZ455" s="15"/>
      <c r="AHA455" s="15"/>
      <c r="AHB455" s="15"/>
      <c r="AHC455" s="15"/>
      <c r="AHD455" s="15"/>
      <c r="AHE455" s="15"/>
      <c r="AHF455" s="15"/>
      <c r="AHG455" s="15"/>
      <c r="AHH455" s="15"/>
      <c r="AHI455" s="15"/>
      <c r="AHJ455" s="15"/>
      <c r="AHK455" s="15"/>
      <c r="AHL455" s="15"/>
      <c r="AHM455" s="15"/>
      <c r="AHN455" s="15"/>
      <c r="AHO455" s="15"/>
      <c r="AHP455" s="15"/>
      <c r="AHQ455" s="15"/>
      <c r="AHR455" s="15"/>
      <c r="AHS455" s="15"/>
      <c r="AHT455" s="15"/>
      <c r="AHU455" s="15"/>
      <c r="AHV455" s="15"/>
      <c r="AHW455" s="15"/>
      <c r="AHX455" s="15"/>
      <c r="AHY455" s="15"/>
      <c r="AHZ455" s="15"/>
      <c r="AIA455" s="15"/>
      <c r="AIB455" s="15"/>
      <c r="AIC455" s="15"/>
      <c r="AID455" s="15"/>
      <c r="AIE455" s="15"/>
      <c r="AIF455" s="15"/>
      <c r="AIG455" s="15"/>
      <c r="AIH455" s="15"/>
      <c r="AII455" s="15"/>
      <c r="AIJ455" s="15"/>
      <c r="AIK455" s="15"/>
      <c r="AIL455" s="15"/>
      <c r="AIM455" s="15"/>
      <c r="AIN455" s="15"/>
      <c r="AIO455" s="15"/>
      <c r="AIP455" s="15"/>
      <c r="AIQ455" s="15"/>
      <c r="AIR455" s="15"/>
      <c r="AIS455" s="15"/>
      <c r="AIT455" s="15"/>
      <c r="AIU455" s="15"/>
      <c r="AIV455" s="15"/>
      <c r="AIW455" s="15"/>
      <c r="AIX455" s="15"/>
      <c r="AIY455" s="15"/>
      <c r="AIZ455" s="15"/>
      <c r="AJA455" s="15"/>
      <c r="AJB455" s="15"/>
      <c r="AJC455" s="15"/>
      <c r="AJD455" s="15"/>
      <c r="AJE455" s="15"/>
      <c r="AJF455" s="15"/>
      <c r="AJG455" s="15"/>
      <c r="AJH455" s="15"/>
      <c r="AJI455" s="15"/>
      <c r="AJJ455" s="15"/>
      <c r="AJK455" s="15"/>
      <c r="AJL455" s="15"/>
      <c r="AJM455" s="15"/>
      <c r="AJN455" s="15"/>
      <c r="AJO455" s="15"/>
      <c r="AJP455" s="15"/>
      <c r="AJQ455" s="15"/>
      <c r="AJR455" s="15"/>
      <c r="AJS455" s="15"/>
      <c r="AJT455" s="15"/>
      <c r="AJU455" s="15"/>
      <c r="AJV455" s="15"/>
      <c r="AJW455" s="15"/>
      <c r="AJX455" s="15"/>
      <c r="AJY455" s="15"/>
      <c r="AJZ455" s="15"/>
      <c r="AKA455" s="15"/>
      <c r="AKB455" s="15"/>
      <c r="AKC455" s="15"/>
      <c r="AKD455" s="15"/>
      <c r="AKE455" s="15"/>
      <c r="AKF455" s="15"/>
      <c r="AKG455" s="15"/>
      <c r="AKH455" s="15"/>
      <c r="AKI455" s="15"/>
      <c r="AKJ455" s="15"/>
      <c r="AKK455" s="15"/>
      <c r="AKL455" s="15"/>
      <c r="AKM455" s="15"/>
      <c r="AKN455" s="15"/>
      <c r="AKO455" s="15"/>
      <c r="AKP455" s="15"/>
      <c r="AKQ455" s="15"/>
      <c r="AKR455" s="15"/>
      <c r="AKS455" s="15"/>
      <c r="AKT455" s="15"/>
      <c r="AKU455" s="15"/>
      <c r="AKV455" s="15"/>
      <c r="AKW455" s="15"/>
      <c r="AKX455" s="15"/>
      <c r="AKY455" s="15"/>
      <c r="AKZ455" s="15"/>
      <c r="ALA455" s="15"/>
      <c r="ALB455" s="15"/>
      <c r="ALC455" s="15"/>
      <c r="ALD455" s="15"/>
      <c r="ALE455" s="15"/>
      <c r="ALF455" s="15"/>
      <c r="ALG455" s="15"/>
      <c r="ALH455" s="15"/>
      <c r="ALI455" s="15"/>
      <c r="ALJ455" s="15"/>
      <c r="ALK455" s="15"/>
      <c r="ALL455" s="15"/>
      <c r="ALM455" s="15"/>
      <c r="ALN455" s="15"/>
      <c r="ALO455" s="15"/>
      <c r="ALP455" s="15"/>
      <c r="ALQ455" s="15"/>
      <c r="ALR455" s="15"/>
      <c r="ALS455" s="15"/>
      <c r="ALT455" s="15"/>
      <c r="ALU455" s="15"/>
      <c r="ALV455" s="15"/>
      <c r="ALW455" s="15"/>
      <c r="ALX455" s="11"/>
      <c r="ALY455" s="11"/>
      <c r="ALZ455" s="11"/>
      <c r="AMA455" s="11"/>
    </row>
    <row r="456" spans="1:1015" ht="12.75" customHeight="1">
      <c r="A456" s="52" t="s">
        <v>505</v>
      </c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  <c r="JO456" s="15"/>
      <c r="JP456" s="15"/>
      <c r="JQ456" s="15"/>
      <c r="JR456" s="15"/>
      <c r="JS456" s="15"/>
      <c r="JT456" s="15"/>
      <c r="JU456" s="15"/>
      <c r="JV456" s="15"/>
      <c r="JW456" s="15"/>
      <c r="JX456" s="15"/>
      <c r="JY456" s="15"/>
      <c r="JZ456" s="15"/>
      <c r="KA456" s="15"/>
      <c r="KB456" s="15"/>
      <c r="KC456" s="15"/>
      <c r="KD456" s="15"/>
      <c r="KE456" s="15"/>
      <c r="KF456" s="15"/>
      <c r="KG456" s="15"/>
      <c r="KH456" s="15"/>
      <c r="KI456" s="15"/>
      <c r="KJ456" s="15"/>
      <c r="KK456" s="15"/>
      <c r="KL456" s="15"/>
      <c r="KM456" s="15"/>
      <c r="KN456" s="15"/>
      <c r="KO456" s="15"/>
      <c r="KP456" s="15"/>
      <c r="KQ456" s="15"/>
      <c r="KR456" s="15"/>
      <c r="KS456" s="15"/>
      <c r="KT456" s="15"/>
      <c r="KU456" s="15"/>
      <c r="KV456" s="15"/>
      <c r="KW456" s="15"/>
      <c r="KX456" s="15"/>
      <c r="KY456" s="15"/>
      <c r="KZ456" s="15"/>
      <c r="LA456" s="15"/>
      <c r="LB456" s="15"/>
      <c r="LC456" s="15"/>
      <c r="LD456" s="15"/>
      <c r="LE456" s="15"/>
      <c r="LF456" s="15"/>
      <c r="LG456" s="15"/>
      <c r="LH456" s="15"/>
      <c r="LI456" s="15"/>
      <c r="LJ456" s="15"/>
      <c r="LK456" s="15"/>
      <c r="LL456" s="15"/>
      <c r="LM456" s="15"/>
      <c r="LN456" s="15"/>
      <c r="LO456" s="15"/>
      <c r="LP456" s="15"/>
      <c r="LQ456" s="15"/>
      <c r="LR456" s="15"/>
      <c r="LS456" s="15"/>
      <c r="LT456" s="15"/>
      <c r="LU456" s="15"/>
      <c r="LV456" s="15"/>
      <c r="LW456" s="15"/>
      <c r="LX456" s="15"/>
      <c r="LY456" s="15"/>
      <c r="LZ456" s="15"/>
      <c r="MA456" s="15"/>
      <c r="MB456" s="15"/>
      <c r="MC456" s="15"/>
      <c r="MD456" s="15"/>
      <c r="ME456" s="15"/>
      <c r="MF456" s="15"/>
      <c r="MG456" s="15"/>
      <c r="MH456" s="15"/>
      <c r="MI456" s="15"/>
      <c r="MJ456" s="15"/>
      <c r="MK456" s="15"/>
      <c r="ML456" s="15"/>
      <c r="MM456" s="15"/>
      <c r="MN456" s="15"/>
      <c r="MO456" s="15"/>
      <c r="MP456" s="15"/>
      <c r="MQ456" s="15"/>
      <c r="MR456" s="15"/>
      <c r="MS456" s="15"/>
      <c r="MT456" s="15"/>
      <c r="MU456" s="15"/>
      <c r="MV456" s="15"/>
      <c r="MW456" s="15"/>
      <c r="MX456" s="15"/>
      <c r="MY456" s="15"/>
      <c r="MZ456" s="15"/>
      <c r="NA456" s="15"/>
      <c r="NB456" s="15"/>
      <c r="NC456" s="15"/>
      <c r="ND456" s="15"/>
      <c r="NE456" s="15"/>
      <c r="NF456" s="15"/>
      <c r="NG456" s="15"/>
      <c r="NH456" s="15"/>
      <c r="NI456" s="15"/>
      <c r="NJ456" s="15"/>
      <c r="NK456" s="15"/>
      <c r="NL456" s="15"/>
      <c r="NM456" s="15"/>
      <c r="NN456" s="15"/>
      <c r="NO456" s="15"/>
      <c r="NP456" s="15"/>
      <c r="NQ456" s="15"/>
      <c r="NR456" s="15"/>
      <c r="NS456" s="15"/>
      <c r="NT456" s="15"/>
      <c r="NU456" s="15"/>
      <c r="NV456" s="15"/>
      <c r="NW456" s="15"/>
      <c r="NX456" s="15"/>
      <c r="NY456" s="15"/>
      <c r="NZ456" s="15"/>
      <c r="OA456" s="15"/>
      <c r="OB456" s="15"/>
      <c r="OC456" s="15"/>
      <c r="OD456" s="15"/>
      <c r="OE456" s="15"/>
      <c r="OF456" s="15"/>
      <c r="OG456" s="15"/>
      <c r="OH456" s="15"/>
      <c r="OI456" s="15"/>
      <c r="OJ456" s="15"/>
      <c r="OK456" s="15"/>
      <c r="OL456" s="15"/>
      <c r="OM456" s="15"/>
      <c r="ON456" s="15"/>
      <c r="OO456" s="15"/>
      <c r="OP456" s="15"/>
      <c r="OQ456" s="15"/>
      <c r="OR456" s="15"/>
      <c r="OS456" s="15"/>
      <c r="OT456" s="15"/>
      <c r="OU456" s="15"/>
      <c r="OV456" s="15"/>
      <c r="OW456" s="15"/>
      <c r="OX456" s="15"/>
      <c r="OY456" s="15"/>
      <c r="OZ456" s="15"/>
      <c r="PA456" s="15"/>
      <c r="PB456" s="15"/>
      <c r="PC456" s="15"/>
      <c r="PD456" s="15"/>
      <c r="PE456" s="15"/>
      <c r="PF456" s="15"/>
      <c r="PG456" s="15"/>
      <c r="PH456" s="15"/>
      <c r="PI456" s="15"/>
      <c r="PJ456" s="15"/>
      <c r="PK456" s="15"/>
      <c r="PL456" s="15"/>
      <c r="PM456" s="15"/>
      <c r="PN456" s="15"/>
      <c r="PO456" s="15"/>
      <c r="PP456" s="15"/>
      <c r="PQ456" s="15"/>
      <c r="PR456" s="15"/>
      <c r="PS456" s="15"/>
      <c r="PT456" s="15"/>
      <c r="PU456" s="15"/>
      <c r="PV456" s="15"/>
      <c r="PW456" s="15"/>
      <c r="PX456" s="15"/>
      <c r="PY456" s="15"/>
      <c r="PZ456" s="15"/>
      <c r="QA456" s="15"/>
      <c r="QB456" s="15"/>
      <c r="QC456" s="15"/>
      <c r="QD456" s="15"/>
      <c r="QE456" s="15"/>
      <c r="QF456" s="15"/>
      <c r="QG456" s="15"/>
      <c r="QH456" s="15"/>
      <c r="QI456" s="15"/>
      <c r="QJ456" s="15"/>
      <c r="QK456" s="15"/>
      <c r="QL456" s="15"/>
      <c r="QM456" s="15"/>
      <c r="QN456" s="15"/>
      <c r="QO456" s="15"/>
      <c r="QP456" s="15"/>
      <c r="QQ456" s="15"/>
      <c r="QR456" s="15"/>
      <c r="QS456" s="15"/>
      <c r="QT456" s="15"/>
      <c r="QU456" s="15"/>
      <c r="QV456" s="15"/>
      <c r="QW456" s="15"/>
      <c r="QX456" s="15"/>
      <c r="QY456" s="15"/>
      <c r="QZ456" s="15"/>
      <c r="RA456" s="15"/>
      <c r="RB456" s="15"/>
      <c r="RC456" s="15"/>
      <c r="RD456" s="15"/>
      <c r="RE456" s="15"/>
      <c r="RF456" s="15"/>
      <c r="RG456" s="15"/>
      <c r="RH456" s="15"/>
      <c r="RI456" s="15"/>
      <c r="RJ456" s="15"/>
      <c r="RK456" s="15"/>
      <c r="RL456" s="15"/>
      <c r="RM456" s="15"/>
      <c r="RN456" s="15"/>
      <c r="RO456" s="15"/>
      <c r="RP456" s="15"/>
      <c r="RQ456" s="15"/>
      <c r="RR456" s="15"/>
      <c r="RS456" s="15"/>
      <c r="RT456" s="15"/>
      <c r="RU456" s="15"/>
      <c r="RV456" s="15"/>
      <c r="RW456" s="15"/>
      <c r="RX456" s="15"/>
      <c r="RY456" s="15"/>
      <c r="RZ456" s="15"/>
      <c r="SA456" s="15"/>
      <c r="SB456" s="15"/>
      <c r="SC456" s="15"/>
      <c r="SD456" s="15"/>
      <c r="SE456" s="15"/>
      <c r="SF456" s="15"/>
      <c r="SG456" s="15"/>
      <c r="SH456" s="15"/>
      <c r="SI456" s="15"/>
      <c r="SJ456" s="15"/>
      <c r="SK456" s="15"/>
      <c r="SL456" s="15"/>
      <c r="SM456" s="15"/>
      <c r="SN456" s="15"/>
      <c r="SO456" s="15"/>
      <c r="SP456" s="15"/>
      <c r="SQ456" s="15"/>
      <c r="SR456" s="15"/>
      <c r="SS456" s="15"/>
      <c r="ST456" s="15"/>
      <c r="SU456" s="15"/>
      <c r="SV456" s="15"/>
      <c r="SW456" s="15"/>
      <c r="SX456" s="15"/>
      <c r="SY456" s="15"/>
      <c r="SZ456" s="15"/>
      <c r="TA456" s="15"/>
      <c r="TB456" s="15"/>
      <c r="TC456" s="15"/>
      <c r="TD456" s="15"/>
      <c r="TE456" s="15"/>
      <c r="TF456" s="15"/>
      <c r="TG456" s="15"/>
      <c r="TH456" s="15"/>
      <c r="TI456" s="15"/>
      <c r="TJ456" s="15"/>
      <c r="TK456" s="15"/>
      <c r="TL456" s="15"/>
      <c r="TM456" s="15"/>
      <c r="TN456" s="15"/>
      <c r="TO456" s="15"/>
      <c r="TP456" s="15"/>
      <c r="TQ456" s="15"/>
      <c r="TR456" s="15"/>
      <c r="TS456" s="15"/>
      <c r="TT456" s="15"/>
      <c r="TU456" s="15"/>
      <c r="TV456" s="15"/>
      <c r="TW456" s="15"/>
      <c r="TX456" s="15"/>
      <c r="TY456" s="15"/>
      <c r="TZ456" s="15"/>
      <c r="UA456" s="15"/>
      <c r="UB456" s="15"/>
      <c r="UC456" s="15"/>
      <c r="UD456" s="15"/>
      <c r="UE456" s="15"/>
      <c r="UF456" s="15"/>
      <c r="UG456" s="15"/>
      <c r="UH456" s="15"/>
      <c r="UI456" s="15"/>
      <c r="UJ456" s="15"/>
      <c r="UK456" s="15"/>
      <c r="UL456" s="15"/>
      <c r="UM456" s="15"/>
      <c r="UN456" s="15"/>
      <c r="UO456" s="15"/>
      <c r="UP456" s="15"/>
      <c r="UQ456" s="15"/>
      <c r="UR456" s="15"/>
      <c r="US456" s="15"/>
      <c r="UT456" s="15"/>
      <c r="UU456" s="15"/>
      <c r="UV456" s="15"/>
      <c r="UW456" s="15"/>
      <c r="UX456" s="15"/>
      <c r="UY456" s="15"/>
      <c r="UZ456" s="15"/>
      <c r="VA456" s="15"/>
      <c r="VB456" s="15"/>
      <c r="VC456" s="15"/>
      <c r="VD456" s="15"/>
      <c r="VE456" s="15"/>
      <c r="VF456" s="15"/>
      <c r="VG456" s="15"/>
      <c r="VH456" s="15"/>
      <c r="VI456" s="15"/>
      <c r="VJ456" s="15"/>
      <c r="VK456" s="15"/>
      <c r="VL456" s="15"/>
      <c r="VM456" s="15"/>
      <c r="VN456" s="15"/>
      <c r="VO456" s="15"/>
      <c r="VP456" s="15"/>
      <c r="VQ456" s="15"/>
      <c r="VR456" s="15"/>
      <c r="VS456" s="15"/>
      <c r="VT456" s="15"/>
      <c r="VU456" s="15"/>
      <c r="VV456" s="15"/>
      <c r="VW456" s="15"/>
      <c r="VX456" s="15"/>
      <c r="VY456" s="15"/>
      <c r="VZ456" s="15"/>
      <c r="WA456" s="15"/>
      <c r="WB456" s="15"/>
      <c r="WC456" s="15"/>
      <c r="WD456" s="15"/>
      <c r="WE456" s="15"/>
      <c r="WF456" s="15"/>
      <c r="WG456" s="15"/>
      <c r="WH456" s="15"/>
      <c r="WI456" s="15"/>
      <c r="WJ456" s="15"/>
      <c r="WK456" s="15"/>
      <c r="WL456" s="15"/>
      <c r="WM456" s="15"/>
      <c r="WN456" s="15"/>
      <c r="WO456" s="15"/>
      <c r="WP456" s="15"/>
      <c r="WQ456" s="15"/>
      <c r="WR456" s="15"/>
      <c r="WS456" s="15"/>
      <c r="WT456" s="15"/>
      <c r="WU456" s="15"/>
      <c r="WV456" s="15"/>
      <c r="WW456" s="15"/>
      <c r="WX456" s="15"/>
      <c r="WY456" s="15"/>
      <c r="WZ456" s="15"/>
      <c r="XA456" s="15"/>
      <c r="XB456" s="15"/>
      <c r="XC456" s="15"/>
      <c r="XD456" s="15"/>
      <c r="XE456" s="15"/>
      <c r="XF456" s="15"/>
      <c r="XG456" s="15"/>
      <c r="XH456" s="15"/>
      <c r="XI456" s="15"/>
      <c r="XJ456" s="15"/>
      <c r="XK456" s="15"/>
      <c r="XL456" s="15"/>
      <c r="XM456" s="15"/>
      <c r="XN456" s="15"/>
      <c r="XO456" s="15"/>
      <c r="XP456" s="15"/>
      <c r="XQ456" s="15"/>
      <c r="XR456" s="15"/>
      <c r="XS456" s="15"/>
      <c r="XT456" s="15"/>
      <c r="XU456" s="15"/>
      <c r="XV456" s="15"/>
      <c r="XW456" s="15"/>
      <c r="XX456" s="15"/>
      <c r="XY456" s="15"/>
      <c r="XZ456" s="15"/>
      <c r="YA456" s="15"/>
      <c r="YB456" s="15"/>
      <c r="YC456" s="15"/>
      <c r="YD456" s="15"/>
      <c r="YE456" s="15"/>
      <c r="YF456" s="15"/>
      <c r="YG456" s="15"/>
      <c r="YH456" s="15"/>
      <c r="YI456" s="15"/>
      <c r="YJ456" s="15"/>
      <c r="YK456" s="15"/>
      <c r="YL456" s="15"/>
      <c r="YM456" s="15"/>
      <c r="YN456" s="15"/>
      <c r="YO456" s="15"/>
      <c r="YP456" s="15"/>
      <c r="YQ456" s="15"/>
      <c r="YR456" s="15"/>
      <c r="YS456" s="15"/>
      <c r="YT456" s="15"/>
      <c r="YU456" s="15"/>
      <c r="YV456" s="15"/>
      <c r="YW456" s="15"/>
      <c r="YX456" s="15"/>
      <c r="YY456" s="15"/>
      <c r="YZ456" s="15"/>
      <c r="ZA456" s="15"/>
      <c r="ZB456" s="15"/>
      <c r="ZC456" s="15"/>
      <c r="ZD456" s="15"/>
      <c r="ZE456" s="15"/>
      <c r="ZF456" s="15"/>
      <c r="ZG456" s="15"/>
      <c r="ZH456" s="15"/>
      <c r="ZI456" s="15"/>
      <c r="ZJ456" s="15"/>
      <c r="ZK456" s="15"/>
      <c r="ZL456" s="15"/>
      <c r="ZM456" s="15"/>
      <c r="ZN456" s="15"/>
      <c r="ZO456" s="15"/>
      <c r="ZP456" s="15"/>
      <c r="ZQ456" s="15"/>
      <c r="ZR456" s="15"/>
      <c r="ZS456" s="15"/>
      <c r="ZT456" s="15"/>
      <c r="ZU456" s="15"/>
      <c r="ZV456" s="15"/>
      <c r="ZW456" s="15"/>
      <c r="ZX456" s="15"/>
      <c r="ZY456" s="15"/>
      <c r="ZZ456" s="15"/>
      <c r="AAA456" s="15"/>
      <c r="AAB456" s="15"/>
      <c r="AAC456" s="15"/>
      <c r="AAD456" s="15"/>
      <c r="AAE456" s="15"/>
      <c r="AAF456" s="15"/>
      <c r="AAG456" s="15"/>
      <c r="AAH456" s="15"/>
      <c r="AAI456" s="15"/>
      <c r="AAJ456" s="15"/>
      <c r="AAK456" s="15"/>
      <c r="AAL456" s="15"/>
      <c r="AAM456" s="15"/>
      <c r="AAN456" s="15"/>
      <c r="AAO456" s="15"/>
      <c r="AAP456" s="15"/>
      <c r="AAQ456" s="15"/>
      <c r="AAR456" s="15"/>
      <c r="AAS456" s="15"/>
      <c r="AAT456" s="15"/>
      <c r="AAU456" s="15"/>
      <c r="AAV456" s="15"/>
      <c r="AAW456" s="15"/>
      <c r="AAX456" s="15"/>
      <c r="AAY456" s="15"/>
      <c r="AAZ456" s="15"/>
      <c r="ABA456" s="15"/>
      <c r="ABB456" s="15"/>
      <c r="ABC456" s="15"/>
      <c r="ABD456" s="15"/>
      <c r="ABE456" s="15"/>
      <c r="ABF456" s="15"/>
      <c r="ABG456" s="15"/>
      <c r="ABH456" s="15"/>
      <c r="ABI456" s="15"/>
      <c r="ABJ456" s="15"/>
      <c r="ABK456" s="15"/>
      <c r="ABL456" s="15"/>
      <c r="ABM456" s="15"/>
      <c r="ABN456" s="15"/>
      <c r="ABO456" s="15"/>
      <c r="ABP456" s="15"/>
      <c r="ABQ456" s="15"/>
      <c r="ABR456" s="15"/>
      <c r="ABS456" s="15"/>
      <c r="ABT456" s="15"/>
      <c r="ABU456" s="15"/>
      <c r="ABV456" s="15"/>
      <c r="ABW456" s="15"/>
      <c r="ABX456" s="15"/>
      <c r="ABY456" s="15"/>
      <c r="ABZ456" s="15"/>
      <c r="ACA456" s="15"/>
      <c r="ACB456" s="15"/>
      <c r="ACC456" s="15"/>
      <c r="ACD456" s="15"/>
      <c r="ACE456" s="15"/>
      <c r="ACF456" s="15"/>
      <c r="ACG456" s="15"/>
      <c r="ACH456" s="15"/>
      <c r="ACI456" s="15"/>
      <c r="ACJ456" s="15"/>
      <c r="ACK456" s="15"/>
      <c r="ACL456" s="15"/>
      <c r="ACM456" s="15"/>
      <c r="ACN456" s="15"/>
      <c r="ACO456" s="15"/>
      <c r="ACP456" s="15"/>
      <c r="ACQ456" s="15"/>
      <c r="ACR456" s="15"/>
      <c r="ACS456" s="15"/>
      <c r="ACT456" s="15"/>
      <c r="ACU456" s="15"/>
      <c r="ACV456" s="15"/>
      <c r="ACW456" s="15"/>
      <c r="ACX456" s="15"/>
      <c r="ACY456" s="15"/>
      <c r="ACZ456" s="15"/>
      <c r="ADA456" s="15"/>
      <c r="ADB456" s="15"/>
      <c r="ADC456" s="15"/>
      <c r="ADD456" s="15"/>
      <c r="ADE456" s="15"/>
      <c r="ADF456" s="15"/>
      <c r="ADG456" s="15"/>
      <c r="ADH456" s="15"/>
      <c r="ADI456" s="15"/>
      <c r="ADJ456" s="15"/>
      <c r="ADK456" s="15"/>
      <c r="ADL456" s="15"/>
      <c r="ADM456" s="15"/>
      <c r="ADN456" s="15"/>
      <c r="ADO456" s="15"/>
      <c r="ADP456" s="15"/>
      <c r="ADQ456" s="15"/>
      <c r="ADR456" s="15"/>
      <c r="ADS456" s="15"/>
      <c r="ADT456" s="15"/>
      <c r="ADU456" s="15"/>
      <c r="ADV456" s="15"/>
      <c r="ADW456" s="15"/>
      <c r="ADX456" s="15"/>
      <c r="ADY456" s="15"/>
      <c r="ADZ456" s="15"/>
      <c r="AEA456" s="15"/>
      <c r="AEB456" s="15"/>
      <c r="AEC456" s="15"/>
      <c r="AED456" s="15"/>
      <c r="AEE456" s="15"/>
      <c r="AEF456" s="15"/>
      <c r="AEG456" s="15"/>
      <c r="AEH456" s="15"/>
      <c r="AEI456" s="15"/>
      <c r="AEJ456" s="15"/>
      <c r="AEK456" s="15"/>
      <c r="AEL456" s="15"/>
      <c r="AEM456" s="15"/>
      <c r="AEN456" s="15"/>
      <c r="AEO456" s="15"/>
      <c r="AEP456" s="15"/>
      <c r="AEQ456" s="15"/>
      <c r="AER456" s="15"/>
      <c r="AES456" s="15"/>
      <c r="AET456" s="15"/>
      <c r="AEU456" s="15"/>
      <c r="AEV456" s="15"/>
      <c r="AEW456" s="15"/>
      <c r="AEX456" s="15"/>
      <c r="AEY456" s="15"/>
      <c r="AEZ456" s="15"/>
      <c r="AFA456" s="15"/>
      <c r="AFB456" s="15"/>
      <c r="AFC456" s="15"/>
      <c r="AFD456" s="15"/>
      <c r="AFE456" s="15"/>
      <c r="AFF456" s="15"/>
      <c r="AFG456" s="15"/>
      <c r="AFH456" s="15"/>
      <c r="AFI456" s="15"/>
      <c r="AFJ456" s="15"/>
      <c r="AFK456" s="15"/>
      <c r="AFL456" s="15"/>
      <c r="AFM456" s="15"/>
      <c r="AFN456" s="15"/>
      <c r="AFO456" s="15"/>
      <c r="AFP456" s="15"/>
      <c r="AFQ456" s="15"/>
      <c r="AFR456" s="15"/>
      <c r="AFS456" s="15"/>
      <c r="AFT456" s="15"/>
      <c r="AFU456" s="15"/>
      <c r="AFV456" s="15"/>
      <c r="AFW456" s="15"/>
      <c r="AFX456" s="15"/>
      <c r="AFY456" s="15"/>
      <c r="AFZ456" s="15"/>
      <c r="AGA456" s="15"/>
      <c r="AGB456" s="15"/>
      <c r="AGC456" s="15"/>
      <c r="AGD456" s="15"/>
      <c r="AGE456" s="15"/>
      <c r="AGF456" s="15"/>
      <c r="AGG456" s="15"/>
      <c r="AGH456" s="15"/>
      <c r="AGI456" s="15"/>
      <c r="AGJ456" s="15"/>
      <c r="AGK456" s="15"/>
      <c r="AGL456" s="15"/>
      <c r="AGM456" s="15"/>
      <c r="AGN456" s="15"/>
      <c r="AGO456" s="15"/>
      <c r="AGP456" s="15"/>
      <c r="AGQ456" s="15"/>
      <c r="AGR456" s="15"/>
      <c r="AGS456" s="15"/>
      <c r="AGT456" s="15"/>
      <c r="AGU456" s="15"/>
      <c r="AGV456" s="15"/>
      <c r="AGW456" s="15"/>
      <c r="AGX456" s="15"/>
      <c r="AGY456" s="15"/>
      <c r="AGZ456" s="15"/>
      <c r="AHA456" s="15"/>
      <c r="AHB456" s="15"/>
      <c r="AHC456" s="15"/>
      <c r="AHD456" s="15"/>
      <c r="AHE456" s="15"/>
      <c r="AHF456" s="15"/>
      <c r="AHG456" s="15"/>
      <c r="AHH456" s="15"/>
      <c r="AHI456" s="15"/>
      <c r="AHJ456" s="15"/>
      <c r="AHK456" s="15"/>
      <c r="AHL456" s="15"/>
      <c r="AHM456" s="15"/>
      <c r="AHN456" s="15"/>
      <c r="AHO456" s="15"/>
      <c r="AHP456" s="15"/>
      <c r="AHQ456" s="15"/>
      <c r="AHR456" s="15"/>
      <c r="AHS456" s="15"/>
      <c r="AHT456" s="15"/>
      <c r="AHU456" s="15"/>
      <c r="AHV456" s="15"/>
      <c r="AHW456" s="15"/>
      <c r="AHX456" s="15"/>
      <c r="AHY456" s="15"/>
      <c r="AHZ456" s="15"/>
      <c r="AIA456" s="15"/>
      <c r="AIB456" s="15"/>
      <c r="AIC456" s="15"/>
      <c r="AID456" s="15"/>
      <c r="AIE456" s="15"/>
      <c r="AIF456" s="15"/>
      <c r="AIG456" s="15"/>
      <c r="AIH456" s="15"/>
      <c r="AII456" s="15"/>
      <c r="AIJ456" s="15"/>
      <c r="AIK456" s="15"/>
      <c r="AIL456" s="15"/>
      <c r="AIM456" s="15"/>
      <c r="AIN456" s="15"/>
      <c r="AIO456" s="15"/>
      <c r="AIP456" s="15"/>
      <c r="AIQ456" s="15"/>
      <c r="AIR456" s="15"/>
      <c r="AIS456" s="15"/>
      <c r="AIT456" s="15"/>
      <c r="AIU456" s="15"/>
      <c r="AIV456" s="15"/>
      <c r="AIW456" s="15"/>
      <c r="AIX456" s="15"/>
      <c r="AIY456" s="15"/>
      <c r="AIZ456" s="15"/>
      <c r="AJA456" s="15"/>
      <c r="AJB456" s="15"/>
      <c r="AJC456" s="15"/>
      <c r="AJD456" s="15"/>
      <c r="AJE456" s="15"/>
      <c r="AJF456" s="15"/>
      <c r="AJG456" s="15"/>
      <c r="AJH456" s="15"/>
      <c r="AJI456" s="15"/>
      <c r="AJJ456" s="15"/>
      <c r="AJK456" s="15"/>
      <c r="AJL456" s="15"/>
      <c r="AJM456" s="15"/>
      <c r="AJN456" s="15"/>
      <c r="AJO456" s="15"/>
      <c r="AJP456" s="15"/>
      <c r="AJQ456" s="15"/>
      <c r="AJR456" s="15"/>
      <c r="AJS456" s="15"/>
      <c r="AJT456" s="15"/>
      <c r="AJU456" s="15"/>
      <c r="AJV456" s="15"/>
      <c r="AJW456" s="15"/>
      <c r="AJX456" s="15"/>
      <c r="AJY456" s="15"/>
      <c r="AJZ456" s="15"/>
      <c r="AKA456" s="15"/>
      <c r="AKB456" s="15"/>
      <c r="AKC456" s="15"/>
      <c r="AKD456" s="15"/>
      <c r="AKE456" s="15"/>
      <c r="AKF456" s="15"/>
      <c r="AKG456" s="15"/>
      <c r="AKH456" s="15"/>
      <c r="AKI456" s="15"/>
      <c r="AKJ456" s="15"/>
      <c r="AKK456" s="15"/>
      <c r="AKL456" s="15"/>
      <c r="AKM456" s="15"/>
      <c r="AKN456" s="15"/>
      <c r="AKO456" s="15"/>
      <c r="AKP456" s="15"/>
      <c r="AKQ456" s="15"/>
      <c r="AKR456" s="15"/>
      <c r="AKS456" s="15"/>
      <c r="AKT456" s="15"/>
      <c r="AKU456" s="15"/>
      <c r="AKV456" s="15"/>
      <c r="AKW456" s="15"/>
      <c r="AKX456" s="15"/>
      <c r="AKY456" s="15"/>
      <c r="AKZ456" s="15"/>
      <c r="ALA456" s="15"/>
      <c r="ALB456" s="15"/>
      <c r="ALC456" s="15"/>
      <c r="ALD456" s="15"/>
      <c r="ALE456" s="15"/>
      <c r="ALF456" s="15"/>
      <c r="ALG456" s="15"/>
      <c r="ALH456" s="15"/>
      <c r="ALI456" s="15"/>
      <c r="ALJ456" s="15"/>
      <c r="ALK456" s="15"/>
      <c r="ALL456" s="15"/>
      <c r="ALM456" s="15"/>
      <c r="ALN456" s="15"/>
      <c r="ALO456" s="15"/>
      <c r="ALP456" s="15"/>
      <c r="ALQ456" s="15"/>
      <c r="ALR456" s="15"/>
      <c r="ALS456" s="15"/>
      <c r="ALT456" s="15"/>
      <c r="ALU456" s="15"/>
      <c r="ALV456" s="15"/>
      <c r="ALW456" s="15"/>
      <c r="ALX456" s="11"/>
      <c r="ALY456" s="11"/>
      <c r="ALZ456" s="11"/>
      <c r="AMA456" s="11"/>
    </row>
    <row r="457" spans="1:1015" ht="12.75" customHeight="1">
      <c r="A457" s="12" t="s">
        <v>1</v>
      </c>
      <c r="B457" s="1" t="s">
        <v>2</v>
      </c>
      <c r="C457" s="12" t="s">
        <v>3</v>
      </c>
      <c r="D457" s="12" t="s">
        <v>4</v>
      </c>
      <c r="E457" s="12" t="s">
        <v>5</v>
      </c>
      <c r="F457" s="12" t="s">
        <v>6</v>
      </c>
      <c r="G457" s="12" t="s">
        <v>7</v>
      </c>
      <c r="H457" s="2" t="s">
        <v>8</v>
      </c>
      <c r="I457" s="2" t="s">
        <v>9</v>
      </c>
      <c r="J457" s="2" t="s">
        <v>10</v>
      </c>
      <c r="K457" s="2" t="s">
        <v>11</v>
      </c>
      <c r="L457" s="3" t="s">
        <v>12</v>
      </c>
      <c r="M457" s="2" t="s">
        <v>13</v>
      </c>
      <c r="N457" s="2" t="s">
        <v>14</v>
      </c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/>
      <c r="JK457" s="15"/>
      <c r="JL457" s="15"/>
      <c r="JM457" s="15"/>
      <c r="JN457" s="15"/>
      <c r="JO457" s="15"/>
      <c r="JP457" s="15"/>
      <c r="JQ457" s="15"/>
      <c r="JR457" s="15"/>
      <c r="JS457" s="15"/>
      <c r="JT457" s="15"/>
      <c r="JU457" s="15"/>
      <c r="JV457" s="15"/>
      <c r="JW457" s="15"/>
      <c r="JX457" s="15"/>
      <c r="JY457" s="15"/>
      <c r="JZ457" s="15"/>
      <c r="KA457" s="15"/>
      <c r="KB457" s="15"/>
      <c r="KC457" s="15"/>
      <c r="KD457" s="15"/>
      <c r="KE457" s="15"/>
      <c r="KF457" s="15"/>
      <c r="KG457" s="15"/>
      <c r="KH457" s="15"/>
      <c r="KI457" s="15"/>
      <c r="KJ457" s="15"/>
      <c r="KK457" s="15"/>
      <c r="KL457" s="15"/>
      <c r="KM457" s="15"/>
      <c r="KN457" s="15"/>
      <c r="KO457" s="15"/>
      <c r="KP457" s="15"/>
      <c r="KQ457" s="15"/>
      <c r="KR457" s="15"/>
      <c r="KS457" s="15"/>
      <c r="KT457" s="15"/>
      <c r="KU457" s="15"/>
      <c r="KV457" s="15"/>
      <c r="KW457" s="15"/>
      <c r="KX457" s="15"/>
      <c r="KY457" s="15"/>
      <c r="KZ457" s="15"/>
      <c r="LA457" s="15"/>
      <c r="LB457" s="15"/>
      <c r="LC457" s="15"/>
      <c r="LD457" s="15"/>
      <c r="LE457" s="15"/>
      <c r="LF457" s="15"/>
      <c r="LG457" s="15"/>
      <c r="LH457" s="15"/>
      <c r="LI457" s="15"/>
      <c r="LJ457" s="15"/>
      <c r="LK457" s="15"/>
      <c r="LL457" s="15"/>
      <c r="LM457" s="15"/>
      <c r="LN457" s="15"/>
      <c r="LO457" s="15"/>
      <c r="LP457" s="15"/>
      <c r="LQ457" s="15"/>
      <c r="LR457" s="15"/>
      <c r="LS457" s="15"/>
      <c r="LT457" s="15"/>
      <c r="LU457" s="15"/>
      <c r="LV457" s="15"/>
      <c r="LW457" s="15"/>
      <c r="LX457" s="15"/>
      <c r="LY457" s="15"/>
      <c r="LZ457" s="15"/>
      <c r="MA457" s="15"/>
      <c r="MB457" s="15"/>
      <c r="MC457" s="15"/>
      <c r="MD457" s="15"/>
      <c r="ME457" s="15"/>
      <c r="MF457" s="15"/>
      <c r="MG457" s="15"/>
      <c r="MH457" s="15"/>
      <c r="MI457" s="15"/>
      <c r="MJ457" s="15"/>
      <c r="MK457" s="15"/>
      <c r="ML457" s="15"/>
      <c r="MM457" s="15"/>
      <c r="MN457" s="15"/>
      <c r="MO457" s="15"/>
      <c r="MP457" s="15"/>
      <c r="MQ457" s="15"/>
      <c r="MR457" s="15"/>
      <c r="MS457" s="15"/>
      <c r="MT457" s="15"/>
      <c r="MU457" s="15"/>
      <c r="MV457" s="15"/>
      <c r="MW457" s="15"/>
      <c r="MX457" s="15"/>
      <c r="MY457" s="15"/>
      <c r="MZ457" s="15"/>
      <c r="NA457" s="15"/>
      <c r="NB457" s="15"/>
      <c r="NC457" s="15"/>
      <c r="ND457" s="15"/>
      <c r="NE457" s="15"/>
      <c r="NF457" s="15"/>
      <c r="NG457" s="15"/>
      <c r="NH457" s="15"/>
      <c r="NI457" s="15"/>
      <c r="NJ457" s="15"/>
      <c r="NK457" s="15"/>
      <c r="NL457" s="15"/>
      <c r="NM457" s="15"/>
      <c r="NN457" s="15"/>
      <c r="NO457" s="15"/>
      <c r="NP457" s="15"/>
      <c r="NQ457" s="15"/>
      <c r="NR457" s="15"/>
      <c r="NS457" s="15"/>
      <c r="NT457" s="15"/>
      <c r="NU457" s="15"/>
      <c r="NV457" s="15"/>
      <c r="NW457" s="15"/>
      <c r="NX457" s="15"/>
      <c r="NY457" s="15"/>
      <c r="NZ457" s="15"/>
      <c r="OA457" s="15"/>
      <c r="OB457" s="15"/>
      <c r="OC457" s="15"/>
      <c r="OD457" s="15"/>
      <c r="OE457" s="15"/>
      <c r="OF457" s="15"/>
      <c r="OG457" s="15"/>
      <c r="OH457" s="15"/>
      <c r="OI457" s="15"/>
      <c r="OJ457" s="15"/>
      <c r="OK457" s="15"/>
      <c r="OL457" s="15"/>
      <c r="OM457" s="15"/>
      <c r="ON457" s="15"/>
      <c r="OO457" s="15"/>
      <c r="OP457" s="15"/>
      <c r="OQ457" s="15"/>
      <c r="OR457" s="15"/>
      <c r="OS457" s="15"/>
      <c r="OT457" s="15"/>
      <c r="OU457" s="15"/>
      <c r="OV457" s="15"/>
      <c r="OW457" s="15"/>
      <c r="OX457" s="15"/>
      <c r="OY457" s="15"/>
      <c r="OZ457" s="15"/>
      <c r="PA457" s="15"/>
      <c r="PB457" s="15"/>
      <c r="PC457" s="15"/>
      <c r="PD457" s="15"/>
      <c r="PE457" s="15"/>
      <c r="PF457" s="15"/>
      <c r="PG457" s="15"/>
      <c r="PH457" s="15"/>
      <c r="PI457" s="15"/>
      <c r="PJ457" s="15"/>
      <c r="PK457" s="15"/>
      <c r="PL457" s="15"/>
      <c r="PM457" s="15"/>
      <c r="PN457" s="15"/>
      <c r="PO457" s="15"/>
      <c r="PP457" s="15"/>
      <c r="PQ457" s="15"/>
      <c r="PR457" s="15"/>
      <c r="PS457" s="15"/>
      <c r="PT457" s="15"/>
      <c r="PU457" s="15"/>
      <c r="PV457" s="15"/>
      <c r="PW457" s="15"/>
      <c r="PX457" s="15"/>
      <c r="PY457" s="15"/>
      <c r="PZ457" s="15"/>
      <c r="QA457" s="15"/>
      <c r="QB457" s="15"/>
      <c r="QC457" s="15"/>
      <c r="QD457" s="15"/>
      <c r="QE457" s="15"/>
      <c r="QF457" s="15"/>
      <c r="QG457" s="15"/>
      <c r="QH457" s="15"/>
      <c r="QI457" s="15"/>
      <c r="QJ457" s="15"/>
      <c r="QK457" s="15"/>
      <c r="QL457" s="15"/>
      <c r="QM457" s="15"/>
      <c r="QN457" s="15"/>
      <c r="QO457" s="15"/>
      <c r="QP457" s="15"/>
      <c r="QQ457" s="15"/>
      <c r="QR457" s="15"/>
      <c r="QS457" s="15"/>
      <c r="QT457" s="15"/>
      <c r="QU457" s="15"/>
      <c r="QV457" s="15"/>
      <c r="QW457" s="15"/>
      <c r="QX457" s="15"/>
      <c r="QY457" s="15"/>
      <c r="QZ457" s="15"/>
      <c r="RA457" s="15"/>
      <c r="RB457" s="15"/>
      <c r="RC457" s="15"/>
      <c r="RD457" s="15"/>
      <c r="RE457" s="15"/>
      <c r="RF457" s="15"/>
      <c r="RG457" s="15"/>
      <c r="RH457" s="15"/>
      <c r="RI457" s="15"/>
      <c r="RJ457" s="15"/>
      <c r="RK457" s="15"/>
      <c r="RL457" s="15"/>
      <c r="RM457" s="15"/>
      <c r="RN457" s="15"/>
      <c r="RO457" s="15"/>
      <c r="RP457" s="15"/>
      <c r="RQ457" s="15"/>
      <c r="RR457" s="15"/>
      <c r="RS457" s="15"/>
      <c r="RT457" s="15"/>
      <c r="RU457" s="15"/>
      <c r="RV457" s="15"/>
      <c r="RW457" s="15"/>
      <c r="RX457" s="15"/>
      <c r="RY457" s="15"/>
      <c r="RZ457" s="15"/>
      <c r="SA457" s="15"/>
      <c r="SB457" s="15"/>
      <c r="SC457" s="15"/>
      <c r="SD457" s="15"/>
      <c r="SE457" s="15"/>
      <c r="SF457" s="15"/>
      <c r="SG457" s="15"/>
      <c r="SH457" s="15"/>
      <c r="SI457" s="15"/>
      <c r="SJ457" s="15"/>
      <c r="SK457" s="15"/>
      <c r="SL457" s="15"/>
      <c r="SM457" s="15"/>
      <c r="SN457" s="15"/>
      <c r="SO457" s="15"/>
      <c r="SP457" s="15"/>
      <c r="SQ457" s="15"/>
      <c r="SR457" s="15"/>
      <c r="SS457" s="15"/>
      <c r="ST457" s="15"/>
      <c r="SU457" s="15"/>
      <c r="SV457" s="15"/>
      <c r="SW457" s="15"/>
      <c r="SX457" s="15"/>
      <c r="SY457" s="15"/>
      <c r="SZ457" s="15"/>
      <c r="TA457" s="15"/>
      <c r="TB457" s="15"/>
      <c r="TC457" s="15"/>
      <c r="TD457" s="15"/>
      <c r="TE457" s="15"/>
      <c r="TF457" s="15"/>
      <c r="TG457" s="15"/>
      <c r="TH457" s="15"/>
      <c r="TI457" s="15"/>
      <c r="TJ457" s="15"/>
      <c r="TK457" s="15"/>
      <c r="TL457" s="15"/>
      <c r="TM457" s="15"/>
      <c r="TN457" s="15"/>
      <c r="TO457" s="15"/>
      <c r="TP457" s="15"/>
      <c r="TQ457" s="15"/>
      <c r="TR457" s="15"/>
      <c r="TS457" s="15"/>
      <c r="TT457" s="15"/>
      <c r="TU457" s="15"/>
      <c r="TV457" s="15"/>
      <c r="TW457" s="15"/>
      <c r="TX457" s="15"/>
      <c r="TY457" s="15"/>
      <c r="TZ457" s="15"/>
      <c r="UA457" s="15"/>
      <c r="UB457" s="15"/>
      <c r="UC457" s="15"/>
      <c r="UD457" s="15"/>
      <c r="UE457" s="15"/>
      <c r="UF457" s="15"/>
      <c r="UG457" s="15"/>
      <c r="UH457" s="15"/>
      <c r="UI457" s="15"/>
      <c r="UJ457" s="15"/>
      <c r="UK457" s="15"/>
      <c r="UL457" s="15"/>
      <c r="UM457" s="15"/>
      <c r="UN457" s="15"/>
      <c r="UO457" s="15"/>
      <c r="UP457" s="15"/>
      <c r="UQ457" s="15"/>
      <c r="UR457" s="15"/>
      <c r="US457" s="15"/>
      <c r="UT457" s="15"/>
      <c r="UU457" s="15"/>
      <c r="UV457" s="15"/>
      <c r="UW457" s="15"/>
      <c r="UX457" s="15"/>
      <c r="UY457" s="15"/>
      <c r="UZ457" s="15"/>
      <c r="VA457" s="15"/>
      <c r="VB457" s="15"/>
      <c r="VC457" s="15"/>
      <c r="VD457" s="15"/>
      <c r="VE457" s="15"/>
      <c r="VF457" s="15"/>
      <c r="VG457" s="15"/>
      <c r="VH457" s="15"/>
      <c r="VI457" s="15"/>
      <c r="VJ457" s="15"/>
      <c r="VK457" s="15"/>
      <c r="VL457" s="15"/>
      <c r="VM457" s="15"/>
      <c r="VN457" s="15"/>
      <c r="VO457" s="15"/>
      <c r="VP457" s="15"/>
      <c r="VQ457" s="15"/>
      <c r="VR457" s="15"/>
      <c r="VS457" s="15"/>
      <c r="VT457" s="15"/>
      <c r="VU457" s="15"/>
      <c r="VV457" s="15"/>
      <c r="VW457" s="15"/>
      <c r="VX457" s="15"/>
      <c r="VY457" s="15"/>
      <c r="VZ457" s="15"/>
      <c r="WA457" s="15"/>
      <c r="WB457" s="15"/>
      <c r="WC457" s="15"/>
      <c r="WD457" s="15"/>
      <c r="WE457" s="15"/>
      <c r="WF457" s="15"/>
      <c r="WG457" s="15"/>
      <c r="WH457" s="15"/>
      <c r="WI457" s="15"/>
      <c r="WJ457" s="15"/>
      <c r="WK457" s="15"/>
      <c r="WL457" s="15"/>
      <c r="WM457" s="15"/>
      <c r="WN457" s="15"/>
      <c r="WO457" s="15"/>
      <c r="WP457" s="15"/>
      <c r="WQ457" s="15"/>
      <c r="WR457" s="15"/>
      <c r="WS457" s="15"/>
      <c r="WT457" s="15"/>
      <c r="WU457" s="15"/>
      <c r="WV457" s="15"/>
      <c r="WW457" s="15"/>
      <c r="WX457" s="15"/>
      <c r="WY457" s="15"/>
      <c r="WZ457" s="15"/>
      <c r="XA457" s="15"/>
      <c r="XB457" s="15"/>
      <c r="XC457" s="15"/>
      <c r="XD457" s="15"/>
      <c r="XE457" s="15"/>
      <c r="XF457" s="15"/>
      <c r="XG457" s="15"/>
      <c r="XH457" s="15"/>
      <c r="XI457" s="15"/>
      <c r="XJ457" s="15"/>
      <c r="XK457" s="15"/>
      <c r="XL457" s="15"/>
      <c r="XM457" s="15"/>
      <c r="XN457" s="15"/>
      <c r="XO457" s="15"/>
      <c r="XP457" s="15"/>
      <c r="XQ457" s="15"/>
      <c r="XR457" s="15"/>
      <c r="XS457" s="15"/>
      <c r="XT457" s="15"/>
      <c r="XU457" s="15"/>
      <c r="XV457" s="15"/>
      <c r="XW457" s="15"/>
      <c r="XX457" s="15"/>
      <c r="XY457" s="15"/>
      <c r="XZ457" s="15"/>
      <c r="YA457" s="15"/>
      <c r="YB457" s="15"/>
      <c r="YC457" s="15"/>
      <c r="YD457" s="15"/>
      <c r="YE457" s="15"/>
      <c r="YF457" s="15"/>
      <c r="YG457" s="15"/>
      <c r="YH457" s="15"/>
      <c r="YI457" s="15"/>
      <c r="YJ457" s="15"/>
      <c r="YK457" s="15"/>
      <c r="YL457" s="15"/>
      <c r="YM457" s="15"/>
      <c r="YN457" s="15"/>
      <c r="YO457" s="15"/>
      <c r="YP457" s="15"/>
      <c r="YQ457" s="15"/>
      <c r="YR457" s="15"/>
      <c r="YS457" s="15"/>
      <c r="YT457" s="15"/>
      <c r="YU457" s="15"/>
      <c r="YV457" s="15"/>
      <c r="YW457" s="15"/>
      <c r="YX457" s="15"/>
      <c r="YY457" s="15"/>
      <c r="YZ457" s="15"/>
      <c r="ZA457" s="15"/>
      <c r="ZB457" s="15"/>
      <c r="ZC457" s="15"/>
      <c r="ZD457" s="15"/>
      <c r="ZE457" s="15"/>
      <c r="ZF457" s="15"/>
      <c r="ZG457" s="15"/>
      <c r="ZH457" s="15"/>
      <c r="ZI457" s="15"/>
      <c r="ZJ457" s="15"/>
      <c r="ZK457" s="15"/>
      <c r="ZL457" s="15"/>
      <c r="ZM457" s="15"/>
      <c r="ZN457" s="15"/>
      <c r="ZO457" s="15"/>
      <c r="ZP457" s="15"/>
      <c r="ZQ457" s="15"/>
      <c r="ZR457" s="15"/>
      <c r="ZS457" s="15"/>
      <c r="ZT457" s="15"/>
      <c r="ZU457" s="15"/>
      <c r="ZV457" s="15"/>
      <c r="ZW457" s="15"/>
      <c r="ZX457" s="15"/>
      <c r="ZY457" s="15"/>
      <c r="ZZ457" s="15"/>
      <c r="AAA457" s="15"/>
      <c r="AAB457" s="15"/>
      <c r="AAC457" s="15"/>
      <c r="AAD457" s="15"/>
      <c r="AAE457" s="15"/>
      <c r="AAF457" s="15"/>
      <c r="AAG457" s="15"/>
      <c r="AAH457" s="15"/>
      <c r="AAI457" s="15"/>
      <c r="AAJ457" s="15"/>
      <c r="AAK457" s="15"/>
      <c r="AAL457" s="15"/>
      <c r="AAM457" s="15"/>
      <c r="AAN457" s="15"/>
      <c r="AAO457" s="15"/>
      <c r="AAP457" s="15"/>
      <c r="AAQ457" s="15"/>
      <c r="AAR457" s="15"/>
      <c r="AAS457" s="15"/>
      <c r="AAT457" s="15"/>
      <c r="AAU457" s="15"/>
      <c r="AAV457" s="15"/>
      <c r="AAW457" s="15"/>
      <c r="AAX457" s="15"/>
      <c r="AAY457" s="15"/>
      <c r="AAZ457" s="15"/>
      <c r="ABA457" s="15"/>
      <c r="ABB457" s="15"/>
      <c r="ABC457" s="15"/>
      <c r="ABD457" s="15"/>
      <c r="ABE457" s="15"/>
      <c r="ABF457" s="15"/>
      <c r="ABG457" s="15"/>
      <c r="ABH457" s="15"/>
      <c r="ABI457" s="15"/>
      <c r="ABJ457" s="15"/>
      <c r="ABK457" s="15"/>
      <c r="ABL457" s="15"/>
      <c r="ABM457" s="15"/>
      <c r="ABN457" s="15"/>
      <c r="ABO457" s="15"/>
      <c r="ABP457" s="15"/>
      <c r="ABQ457" s="15"/>
      <c r="ABR457" s="15"/>
      <c r="ABS457" s="15"/>
      <c r="ABT457" s="15"/>
      <c r="ABU457" s="15"/>
      <c r="ABV457" s="15"/>
      <c r="ABW457" s="15"/>
      <c r="ABX457" s="15"/>
      <c r="ABY457" s="15"/>
      <c r="ABZ457" s="15"/>
      <c r="ACA457" s="15"/>
      <c r="ACB457" s="15"/>
      <c r="ACC457" s="15"/>
      <c r="ACD457" s="15"/>
      <c r="ACE457" s="15"/>
      <c r="ACF457" s="15"/>
      <c r="ACG457" s="15"/>
      <c r="ACH457" s="15"/>
      <c r="ACI457" s="15"/>
      <c r="ACJ457" s="15"/>
      <c r="ACK457" s="15"/>
      <c r="ACL457" s="15"/>
      <c r="ACM457" s="15"/>
      <c r="ACN457" s="15"/>
      <c r="ACO457" s="15"/>
      <c r="ACP457" s="15"/>
      <c r="ACQ457" s="15"/>
      <c r="ACR457" s="15"/>
      <c r="ACS457" s="15"/>
      <c r="ACT457" s="15"/>
      <c r="ACU457" s="15"/>
      <c r="ACV457" s="15"/>
      <c r="ACW457" s="15"/>
      <c r="ACX457" s="15"/>
      <c r="ACY457" s="15"/>
      <c r="ACZ457" s="15"/>
      <c r="ADA457" s="15"/>
      <c r="ADB457" s="15"/>
      <c r="ADC457" s="15"/>
      <c r="ADD457" s="15"/>
      <c r="ADE457" s="15"/>
      <c r="ADF457" s="15"/>
      <c r="ADG457" s="15"/>
      <c r="ADH457" s="15"/>
      <c r="ADI457" s="15"/>
      <c r="ADJ457" s="15"/>
      <c r="ADK457" s="15"/>
      <c r="ADL457" s="15"/>
      <c r="ADM457" s="15"/>
      <c r="ADN457" s="15"/>
      <c r="ADO457" s="15"/>
      <c r="ADP457" s="15"/>
      <c r="ADQ457" s="15"/>
      <c r="ADR457" s="15"/>
      <c r="ADS457" s="15"/>
      <c r="ADT457" s="15"/>
      <c r="ADU457" s="15"/>
      <c r="ADV457" s="15"/>
      <c r="ADW457" s="15"/>
      <c r="ADX457" s="15"/>
      <c r="ADY457" s="15"/>
      <c r="ADZ457" s="15"/>
      <c r="AEA457" s="15"/>
      <c r="AEB457" s="15"/>
      <c r="AEC457" s="15"/>
      <c r="AED457" s="15"/>
      <c r="AEE457" s="15"/>
      <c r="AEF457" s="15"/>
      <c r="AEG457" s="15"/>
      <c r="AEH457" s="15"/>
      <c r="AEI457" s="15"/>
      <c r="AEJ457" s="15"/>
      <c r="AEK457" s="15"/>
      <c r="AEL457" s="15"/>
      <c r="AEM457" s="15"/>
      <c r="AEN457" s="15"/>
      <c r="AEO457" s="15"/>
      <c r="AEP457" s="15"/>
      <c r="AEQ457" s="15"/>
      <c r="AER457" s="15"/>
      <c r="AES457" s="15"/>
      <c r="AET457" s="15"/>
      <c r="AEU457" s="15"/>
      <c r="AEV457" s="15"/>
      <c r="AEW457" s="15"/>
      <c r="AEX457" s="15"/>
      <c r="AEY457" s="15"/>
      <c r="AEZ457" s="15"/>
      <c r="AFA457" s="15"/>
      <c r="AFB457" s="15"/>
      <c r="AFC457" s="15"/>
      <c r="AFD457" s="15"/>
      <c r="AFE457" s="15"/>
      <c r="AFF457" s="15"/>
      <c r="AFG457" s="15"/>
      <c r="AFH457" s="15"/>
      <c r="AFI457" s="15"/>
      <c r="AFJ457" s="15"/>
      <c r="AFK457" s="15"/>
      <c r="AFL457" s="15"/>
      <c r="AFM457" s="15"/>
      <c r="AFN457" s="15"/>
      <c r="AFO457" s="15"/>
      <c r="AFP457" s="15"/>
      <c r="AFQ457" s="15"/>
      <c r="AFR457" s="15"/>
      <c r="AFS457" s="15"/>
      <c r="AFT457" s="15"/>
      <c r="AFU457" s="15"/>
      <c r="AFV457" s="15"/>
      <c r="AFW457" s="15"/>
      <c r="AFX457" s="15"/>
      <c r="AFY457" s="15"/>
      <c r="AFZ457" s="15"/>
      <c r="AGA457" s="15"/>
      <c r="AGB457" s="15"/>
      <c r="AGC457" s="15"/>
      <c r="AGD457" s="15"/>
      <c r="AGE457" s="15"/>
      <c r="AGF457" s="15"/>
      <c r="AGG457" s="15"/>
      <c r="AGH457" s="15"/>
      <c r="AGI457" s="15"/>
      <c r="AGJ457" s="15"/>
      <c r="AGK457" s="15"/>
      <c r="AGL457" s="15"/>
      <c r="AGM457" s="15"/>
      <c r="AGN457" s="15"/>
      <c r="AGO457" s="15"/>
      <c r="AGP457" s="15"/>
      <c r="AGQ457" s="15"/>
      <c r="AGR457" s="15"/>
      <c r="AGS457" s="15"/>
      <c r="AGT457" s="15"/>
      <c r="AGU457" s="15"/>
      <c r="AGV457" s="15"/>
      <c r="AGW457" s="15"/>
      <c r="AGX457" s="15"/>
      <c r="AGY457" s="15"/>
      <c r="AGZ457" s="15"/>
      <c r="AHA457" s="15"/>
      <c r="AHB457" s="15"/>
      <c r="AHC457" s="15"/>
      <c r="AHD457" s="15"/>
      <c r="AHE457" s="15"/>
      <c r="AHF457" s="15"/>
      <c r="AHG457" s="15"/>
      <c r="AHH457" s="15"/>
      <c r="AHI457" s="15"/>
      <c r="AHJ457" s="15"/>
      <c r="AHK457" s="15"/>
      <c r="AHL457" s="15"/>
      <c r="AHM457" s="15"/>
      <c r="AHN457" s="15"/>
      <c r="AHO457" s="15"/>
      <c r="AHP457" s="15"/>
      <c r="AHQ457" s="15"/>
      <c r="AHR457" s="15"/>
      <c r="AHS457" s="15"/>
      <c r="AHT457" s="15"/>
      <c r="AHU457" s="15"/>
      <c r="AHV457" s="15"/>
      <c r="AHW457" s="15"/>
      <c r="AHX457" s="15"/>
      <c r="AHY457" s="15"/>
      <c r="AHZ457" s="15"/>
      <c r="AIA457" s="15"/>
      <c r="AIB457" s="15"/>
      <c r="AIC457" s="15"/>
      <c r="AID457" s="15"/>
      <c r="AIE457" s="15"/>
      <c r="AIF457" s="15"/>
      <c r="AIG457" s="15"/>
      <c r="AIH457" s="15"/>
      <c r="AII457" s="15"/>
      <c r="AIJ457" s="15"/>
      <c r="AIK457" s="15"/>
      <c r="AIL457" s="15"/>
      <c r="AIM457" s="15"/>
      <c r="AIN457" s="15"/>
      <c r="AIO457" s="15"/>
      <c r="AIP457" s="15"/>
      <c r="AIQ457" s="15"/>
      <c r="AIR457" s="15"/>
      <c r="AIS457" s="15"/>
      <c r="AIT457" s="15"/>
      <c r="AIU457" s="15"/>
      <c r="AIV457" s="15"/>
      <c r="AIW457" s="15"/>
      <c r="AIX457" s="15"/>
      <c r="AIY457" s="15"/>
      <c r="AIZ457" s="15"/>
      <c r="AJA457" s="15"/>
      <c r="AJB457" s="15"/>
      <c r="AJC457" s="15"/>
      <c r="AJD457" s="15"/>
      <c r="AJE457" s="15"/>
      <c r="AJF457" s="15"/>
      <c r="AJG457" s="15"/>
      <c r="AJH457" s="15"/>
      <c r="AJI457" s="15"/>
      <c r="AJJ457" s="15"/>
      <c r="AJK457" s="15"/>
      <c r="AJL457" s="15"/>
      <c r="AJM457" s="15"/>
      <c r="AJN457" s="15"/>
      <c r="AJO457" s="15"/>
      <c r="AJP457" s="15"/>
      <c r="AJQ457" s="15"/>
      <c r="AJR457" s="15"/>
      <c r="AJS457" s="15"/>
      <c r="AJT457" s="15"/>
      <c r="AJU457" s="15"/>
      <c r="AJV457" s="15"/>
      <c r="AJW457" s="15"/>
      <c r="AJX457" s="15"/>
      <c r="AJY457" s="15"/>
      <c r="AJZ457" s="15"/>
      <c r="AKA457" s="15"/>
      <c r="AKB457" s="15"/>
      <c r="AKC457" s="15"/>
      <c r="AKD457" s="15"/>
      <c r="AKE457" s="15"/>
      <c r="AKF457" s="15"/>
      <c r="AKG457" s="15"/>
      <c r="AKH457" s="15"/>
      <c r="AKI457" s="15"/>
      <c r="AKJ457" s="15"/>
      <c r="AKK457" s="15"/>
      <c r="AKL457" s="15"/>
      <c r="AKM457" s="15"/>
      <c r="AKN457" s="15"/>
      <c r="AKO457" s="15"/>
      <c r="AKP457" s="15"/>
      <c r="AKQ457" s="15"/>
      <c r="AKR457" s="15"/>
      <c r="AKS457" s="15"/>
      <c r="AKT457" s="15"/>
      <c r="AKU457" s="15"/>
      <c r="AKV457" s="15"/>
      <c r="AKW457" s="15"/>
      <c r="AKX457" s="15"/>
      <c r="AKY457" s="15"/>
      <c r="AKZ457" s="15"/>
      <c r="ALA457" s="15"/>
      <c r="ALB457" s="15"/>
      <c r="ALC457" s="15"/>
      <c r="ALD457" s="15"/>
      <c r="ALE457" s="15"/>
      <c r="ALF457" s="15"/>
      <c r="ALG457" s="15"/>
      <c r="ALH457" s="15"/>
      <c r="ALI457" s="15"/>
      <c r="ALJ457" s="15"/>
      <c r="ALK457" s="15"/>
      <c r="ALL457" s="15"/>
      <c r="ALM457" s="15"/>
      <c r="ALN457" s="15"/>
      <c r="ALO457" s="15"/>
      <c r="ALP457" s="15"/>
      <c r="ALQ457" s="15"/>
      <c r="ALR457" s="15"/>
      <c r="ALS457" s="15"/>
      <c r="ALT457" s="15"/>
      <c r="ALU457" s="15"/>
      <c r="ALV457" s="15"/>
      <c r="ALW457" s="15"/>
      <c r="ALX457" s="11"/>
      <c r="ALY457" s="11"/>
      <c r="ALZ457" s="11"/>
      <c r="AMA457" s="11"/>
    </row>
    <row r="458" spans="1:1015" ht="12.75" customHeight="1">
      <c r="A458" s="9" t="s">
        <v>506</v>
      </c>
      <c r="B458" s="9" t="s">
        <v>506</v>
      </c>
      <c r="C458" s="9" t="s">
        <v>333</v>
      </c>
      <c r="D458" s="8"/>
      <c r="E458" s="9" t="s">
        <v>16</v>
      </c>
      <c r="F458" s="8" t="s">
        <v>17</v>
      </c>
      <c r="G458" s="8" t="s">
        <v>392</v>
      </c>
      <c r="H458" s="10">
        <v>488.86</v>
      </c>
      <c r="I458" s="10">
        <v>369.3</v>
      </c>
      <c r="J458" s="10">
        <v>370</v>
      </c>
      <c r="K458" s="10">
        <v>450.78</v>
      </c>
      <c r="L458" s="7">
        <v>0</v>
      </c>
      <c r="M458" s="10">
        <f>L458</f>
        <v>0</v>
      </c>
      <c r="N458" s="10">
        <f>M458</f>
        <v>0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  <c r="ABM458" s="11"/>
      <c r="ABN458" s="11"/>
      <c r="ABO458" s="11"/>
      <c r="ABP458" s="11"/>
      <c r="ABQ458" s="11"/>
      <c r="ABR458" s="11"/>
      <c r="ABS458" s="11"/>
      <c r="ABT458" s="11"/>
      <c r="ABU458" s="11"/>
      <c r="ABV458" s="11"/>
      <c r="ABW458" s="11"/>
      <c r="ABX458" s="11"/>
      <c r="ABY458" s="11"/>
      <c r="ABZ458" s="11"/>
      <c r="ACA458" s="11"/>
      <c r="ACB458" s="11"/>
      <c r="ACC458" s="11"/>
      <c r="ACD458" s="11"/>
      <c r="ACE458" s="11"/>
      <c r="ACF458" s="11"/>
      <c r="ACG458" s="11"/>
      <c r="ACH458" s="11"/>
      <c r="ACI458" s="11"/>
      <c r="ACJ458" s="11"/>
      <c r="ACK458" s="11"/>
      <c r="ACL458" s="11"/>
      <c r="ACM458" s="11"/>
      <c r="ACN458" s="11"/>
      <c r="ACO458" s="11"/>
      <c r="ACP458" s="11"/>
      <c r="ACQ458" s="11"/>
      <c r="ACR458" s="11"/>
      <c r="ACS458" s="11"/>
      <c r="ACT458" s="11"/>
      <c r="ACU458" s="11"/>
      <c r="ACV458" s="11"/>
      <c r="ACW458" s="11"/>
      <c r="ACX458" s="11"/>
      <c r="ACY458" s="11"/>
      <c r="ACZ458" s="11"/>
      <c r="ADA458" s="11"/>
      <c r="ADB458" s="11"/>
      <c r="ADC458" s="11"/>
      <c r="ADD458" s="11"/>
      <c r="ADE458" s="11"/>
      <c r="ADF458" s="11"/>
      <c r="ADG458" s="11"/>
      <c r="ADH458" s="11"/>
      <c r="ADI458" s="11"/>
      <c r="ADJ458" s="11"/>
      <c r="ADK458" s="11"/>
      <c r="ADL458" s="11"/>
      <c r="ADM458" s="11"/>
      <c r="ADN458" s="11"/>
      <c r="ADO458" s="11"/>
      <c r="ADP458" s="11"/>
      <c r="ADQ458" s="11"/>
      <c r="ADR458" s="11"/>
      <c r="ADS458" s="11"/>
      <c r="ADT458" s="11"/>
      <c r="ADU458" s="11"/>
      <c r="ADV458" s="11"/>
      <c r="ADW458" s="11"/>
      <c r="ADX458" s="11"/>
      <c r="ADY458" s="11"/>
      <c r="ADZ458" s="11"/>
      <c r="AEA458" s="11"/>
      <c r="AEB458" s="11"/>
      <c r="AEC458" s="11"/>
      <c r="AED458" s="11"/>
      <c r="AEE458" s="11"/>
      <c r="AEF458" s="11"/>
      <c r="AEG458" s="11"/>
      <c r="AEH458" s="11"/>
      <c r="AEI458" s="11"/>
      <c r="AEJ458" s="11"/>
      <c r="AEK458" s="11"/>
      <c r="AEL458" s="11"/>
      <c r="AEM458" s="11"/>
      <c r="AEN458" s="11"/>
      <c r="AEO458" s="11"/>
      <c r="AEP458" s="11"/>
      <c r="AEQ458" s="11"/>
      <c r="AER458" s="11"/>
      <c r="AES458" s="11"/>
      <c r="AET458" s="11"/>
      <c r="AEU458" s="11"/>
      <c r="AEV458" s="11"/>
      <c r="AEW458" s="11"/>
      <c r="AEX458" s="11"/>
      <c r="AEY458" s="11"/>
      <c r="AEZ458" s="11"/>
      <c r="AFA458" s="11"/>
      <c r="AFB458" s="11"/>
      <c r="AFC458" s="11"/>
      <c r="AFD458" s="11"/>
      <c r="AFE458" s="11"/>
      <c r="AFF458" s="11"/>
      <c r="AFG458" s="11"/>
      <c r="AFH458" s="11"/>
      <c r="AFI458" s="11"/>
      <c r="AFJ458" s="11"/>
      <c r="AFK458" s="11"/>
      <c r="AFL458" s="11"/>
      <c r="AFM458" s="11"/>
      <c r="AFN458" s="11"/>
      <c r="AFO458" s="11"/>
      <c r="AFP458" s="11"/>
      <c r="AFQ458" s="11"/>
      <c r="AFR458" s="11"/>
      <c r="AFS458" s="11"/>
      <c r="AFT458" s="11"/>
      <c r="AFU458" s="11"/>
      <c r="AFV458" s="11"/>
      <c r="AFW458" s="11"/>
      <c r="AFX458" s="11"/>
      <c r="AFY458" s="11"/>
      <c r="AFZ458" s="11"/>
      <c r="AGA458" s="11"/>
      <c r="AGB458" s="11"/>
      <c r="AGC458" s="11"/>
      <c r="AGD458" s="11"/>
      <c r="AGE458" s="11"/>
      <c r="AGF458" s="11"/>
      <c r="AGG458" s="11"/>
      <c r="AGH458" s="11"/>
      <c r="AGI458" s="11"/>
      <c r="AGJ458" s="11"/>
      <c r="AGK458" s="11"/>
      <c r="AGL458" s="11"/>
      <c r="AGM458" s="11"/>
      <c r="AGN458" s="11"/>
      <c r="AGO458" s="11"/>
      <c r="AGP458" s="11"/>
      <c r="AGQ458" s="11"/>
      <c r="AGR458" s="11"/>
      <c r="AGS458" s="11"/>
      <c r="AGT458" s="11"/>
      <c r="AGU458" s="11"/>
      <c r="AGV458" s="11"/>
      <c r="AGW458" s="11"/>
      <c r="AGX458" s="11"/>
      <c r="AGY458" s="11"/>
      <c r="AGZ458" s="11"/>
      <c r="AHA458" s="11"/>
      <c r="AHB458" s="11"/>
      <c r="AHC458" s="11"/>
      <c r="AHD458" s="11"/>
      <c r="AHE458" s="11"/>
      <c r="AHF458" s="11"/>
      <c r="AHG458" s="11"/>
      <c r="AHH458" s="11"/>
      <c r="AHI458" s="11"/>
      <c r="AHJ458" s="11"/>
      <c r="AHK458" s="11"/>
      <c r="AHL458" s="11"/>
      <c r="AHM458" s="11"/>
      <c r="AHN458" s="11"/>
      <c r="AHO458" s="11"/>
      <c r="AHP458" s="11"/>
      <c r="AHQ458" s="11"/>
      <c r="AHR458" s="11"/>
      <c r="AHS458" s="11"/>
      <c r="AHT458" s="11"/>
      <c r="AHU458" s="11"/>
      <c r="AHV458" s="11"/>
      <c r="AHW458" s="11"/>
      <c r="AHX458" s="11"/>
      <c r="AHY458" s="11"/>
      <c r="AHZ458" s="11"/>
      <c r="AIA458" s="11"/>
      <c r="AIB458" s="11"/>
      <c r="AIC458" s="11"/>
      <c r="AID458" s="11"/>
      <c r="AIE458" s="11"/>
      <c r="AIF458" s="11"/>
      <c r="AIG458" s="11"/>
      <c r="AIH458" s="11"/>
      <c r="AII458" s="11"/>
      <c r="AIJ458" s="11"/>
      <c r="AIK458" s="11"/>
      <c r="AIL458" s="11"/>
      <c r="AIM458" s="11"/>
      <c r="AIN458" s="11"/>
      <c r="AIO458" s="11"/>
      <c r="AIP458" s="11"/>
      <c r="AIQ458" s="11"/>
      <c r="AIR458" s="11"/>
      <c r="AIS458" s="11"/>
      <c r="AIT458" s="11"/>
      <c r="AIU458" s="11"/>
      <c r="AIV458" s="11"/>
      <c r="AIW458" s="11"/>
      <c r="AIX458" s="11"/>
      <c r="AIY458" s="11"/>
      <c r="AIZ458" s="11"/>
      <c r="AJA458" s="11"/>
      <c r="AJB458" s="11"/>
      <c r="AJC458" s="11"/>
      <c r="AJD458" s="11"/>
      <c r="AJE458" s="11"/>
      <c r="AJF458" s="11"/>
      <c r="AJG458" s="11"/>
      <c r="AJH458" s="11"/>
      <c r="AJI458" s="11"/>
      <c r="AJJ458" s="11"/>
      <c r="AJK458" s="11"/>
      <c r="AJL458" s="11"/>
      <c r="AJM458" s="11"/>
      <c r="AJN458" s="11"/>
      <c r="AJO458" s="11"/>
      <c r="AJP458" s="11"/>
      <c r="AJQ458" s="11"/>
      <c r="AJR458" s="11"/>
      <c r="AJS458" s="11"/>
      <c r="AJT458" s="11"/>
      <c r="AJU458" s="11"/>
      <c r="AJV458" s="11"/>
      <c r="AJW458" s="11"/>
      <c r="AJX458" s="11"/>
      <c r="AJY458" s="11"/>
      <c r="AJZ458" s="11"/>
      <c r="AKA458" s="11"/>
      <c r="AKB458" s="11"/>
      <c r="AKC458" s="11"/>
      <c r="AKD458" s="11"/>
      <c r="AKE458" s="11"/>
      <c r="AKF458" s="11"/>
      <c r="AKG458" s="11"/>
      <c r="AKH458" s="11"/>
      <c r="AKI458" s="11"/>
      <c r="AKJ458" s="11"/>
      <c r="AKK458" s="11"/>
      <c r="AKL458" s="11"/>
      <c r="AKM458" s="11"/>
      <c r="AKN458" s="11"/>
      <c r="AKO458" s="11"/>
      <c r="AKP458" s="11"/>
      <c r="AKQ458" s="11"/>
      <c r="AKR458" s="11"/>
      <c r="AKS458" s="11"/>
      <c r="AKT458" s="11"/>
      <c r="AKU458" s="11"/>
      <c r="AKV458" s="11"/>
      <c r="AKW458" s="11"/>
      <c r="AKX458" s="11"/>
      <c r="AKY458" s="11"/>
      <c r="AKZ458" s="11"/>
      <c r="ALA458" s="11"/>
      <c r="ALB458" s="11"/>
      <c r="ALC458" s="11"/>
      <c r="ALD458" s="11"/>
      <c r="ALE458" s="11"/>
      <c r="ALF458" s="11"/>
      <c r="ALG458" s="11"/>
      <c r="ALH458" s="11"/>
      <c r="ALI458" s="11"/>
      <c r="ALJ458" s="11"/>
      <c r="ALK458" s="11"/>
      <c r="ALL458" s="11"/>
      <c r="ALM458" s="11"/>
      <c r="ALN458" s="11"/>
      <c r="ALO458" s="11"/>
      <c r="ALP458" s="11"/>
      <c r="ALQ458" s="11"/>
      <c r="ALR458" s="11"/>
      <c r="ALS458" s="11"/>
      <c r="ALT458" s="11"/>
      <c r="ALU458" s="11"/>
      <c r="ALV458" s="11"/>
      <c r="ALW458" s="11"/>
      <c r="ALX458" s="11"/>
      <c r="ALY458" s="11"/>
      <c r="ALZ458" s="11"/>
      <c r="AMA458" s="11"/>
    </row>
    <row r="459" spans="1:1015" ht="12.75" customHeight="1">
      <c r="A459" s="12" t="s">
        <v>507</v>
      </c>
      <c r="B459" s="12" t="s">
        <v>508</v>
      </c>
      <c r="C459" s="12"/>
      <c r="D459" s="12"/>
      <c r="E459" s="13" t="s">
        <v>31</v>
      </c>
      <c r="F459" s="13"/>
      <c r="G459" s="12" t="s">
        <v>509</v>
      </c>
      <c r="H459" s="14">
        <f t="shared" ref="H459:N459" si="70">SUM(H458)</f>
        <v>488.86</v>
      </c>
      <c r="I459" s="14">
        <f t="shared" si="70"/>
        <v>369.3</v>
      </c>
      <c r="J459" s="14">
        <f t="shared" si="70"/>
        <v>370</v>
      </c>
      <c r="K459" s="14">
        <f t="shared" si="70"/>
        <v>450.78</v>
      </c>
      <c r="L459" s="3">
        <f t="shared" si="70"/>
        <v>0</v>
      </c>
      <c r="M459" s="14">
        <f t="shared" si="70"/>
        <v>0</v>
      </c>
      <c r="N459" s="14">
        <f t="shared" si="70"/>
        <v>0</v>
      </c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  <c r="JO459" s="15"/>
      <c r="JP459" s="15"/>
      <c r="JQ459" s="15"/>
      <c r="JR459" s="15"/>
      <c r="JS459" s="15"/>
      <c r="JT459" s="15"/>
      <c r="JU459" s="15"/>
      <c r="JV459" s="15"/>
      <c r="JW459" s="15"/>
      <c r="JX459" s="15"/>
      <c r="JY459" s="15"/>
      <c r="JZ459" s="15"/>
      <c r="KA459" s="15"/>
      <c r="KB459" s="15"/>
      <c r="KC459" s="15"/>
      <c r="KD459" s="15"/>
      <c r="KE459" s="15"/>
      <c r="KF459" s="15"/>
      <c r="KG459" s="15"/>
      <c r="KH459" s="15"/>
      <c r="KI459" s="15"/>
      <c r="KJ459" s="15"/>
      <c r="KK459" s="15"/>
      <c r="KL459" s="15"/>
      <c r="KM459" s="15"/>
      <c r="KN459" s="15"/>
      <c r="KO459" s="15"/>
      <c r="KP459" s="15"/>
      <c r="KQ459" s="15"/>
      <c r="KR459" s="15"/>
      <c r="KS459" s="15"/>
      <c r="KT459" s="15"/>
      <c r="KU459" s="15"/>
      <c r="KV459" s="15"/>
      <c r="KW459" s="15"/>
      <c r="KX459" s="15"/>
      <c r="KY459" s="15"/>
      <c r="KZ459" s="15"/>
      <c r="LA459" s="15"/>
      <c r="LB459" s="15"/>
      <c r="LC459" s="15"/>
      <c r="LD459" s="15"/>
      <c r="LE459" s="15"/>
      <c r="LF459" s="15"/>
      <c r="LG459" s="15"/>
      <c r="LH459" s="15"/>
      <c r="LI459" s="15"/>
      <c r="LJ459" s="15"/>
      <c r="LK459" s="15"/>
      <c r="LL459" s="15"/>
      <c r="LM459" s="15"/>
      <c r="LN459" s="15"/>
      <c r="LO459" s="15"/>
      <c r="LP459" s="15"/>
      <c r="LQ459" s="15"/>
      <c r="LR459" s="15"/>
      <c r="LS459" s="15"/>
      <c r="LT459" s="15"/>
      <c r="LU459" s="15"/>
      <c r="LV459" s="15"/>
      <c r="LW459" s="15"/>
      <c r="LX459" s="15"/>
      <c r="LY459" s="15"/>
      <c r="LZ459" s="15"/>
      <c r="MA459" s="15"/>
      <c r="MB459" s="15"/>
      <c r="MC459" s="15"/>
      <c r="MD459" s="15"/>
      <c r="ME459" s="15"/>
      <c r="MF459" s="15"/>
      <c r="MG459" s="15"/>
      <c r="MH459" s="15"/>
      <c r="MI459" s="15"/>
      <c r="MJ459" s="15"/>
      <c r="MK459" s="15"/>
      <c r="ML459" s="15"/>
      <c r="MM459" s="15"/>
      <c r="MN459" s="15"/>
      <c r="MO459" s="15"/>
      <c r="MP459" s="15"/>
      <c r="MQ459" s="15"/>
      <c r="MR459" s="15"/>
      <c r="MS459" s="15"/>
      <c r="MT459" s="15"/>
      <c r="MU459" s="15"/>
      <c r="MV459" s="15"/>
      <c r="MW459" s="15"/>
      <c r="MX459" s="15"/>
      <c r="MY459" s="15"/>
      <c r="MZ459" s="15"/>
      <c r="NA459" s="15"/>
      <c r="NB459" s="15"/>
      <c r="NC459" s="15"/>
      <c r="ND459" s="15"/>
      <c r="NE459" s="15"/>
      <c r="NF459" s="15"/>
      <c r="NG459" s="15"/>
      <c r="NH459" s="15"/>
      <c r="NI459" s="15"/>
      <c r="NJ459" s="15"/>
      <c r="NK459" s="15"/>
      <c r="NL459" s="15"/>
      <c r="NM459" s="15"/>
      <c r="NN459" s="15"/>
      <c r="NO459" s="15"/>
      <c r="NP459" s="15"/>
      <c r="NQ459" s="15"/>
      <c r="NR459" s="15"/>
      <c r="NS459" s="15"/>
      <c r="NT459" s="15"/>
      <c r="NU459" s="15"/>
      <c r="NV459" s="15"/>
      <c r="NW459" s="15"/>
      <c r="NX459" s="15"/>
      <c r="NY459" s="15"/>
      <c r="NZ459" s="15"/>
      <c r="OA459" s="15"/>
      <c r="OB459" s="15"/>
      <c r="OC459" s="15"/>
      <c r="OD459" s="15"/>
      <c r="OE459" s="15"/>
      <c r="OF459" s="15"/>
      <c r="OG459" s="15"/>
      <c r="OH459" s="15"/>
      <c r="OI459" s="15"/>
      <c r="OJ459" s="15"/>
      <c r="OK459" s="15"/>
      <c r="OL459" s="15"/>
      <c r="OM459" s="15"/>
      <c r="ON459" s="15"/>
      <c r="OO459" s="15"/>
      <c r="OP459" s="15"/>
      <c r="OQ459" s="15"/>
      <c r="OR459" s="15"/>
      <c r="OS459" s="15"/>
      <c r="OT459" s="15"/>
      <c r="OU459" s="15"/>
      <c r="OV459" s="15"/>
      <c r="OW459" s="15"/>
      <c r="OX459" s="15"/>
      <c r="OY459" s="15"/>
      <c r="OZ459" s="15"/>
      <c r="PA459" s="15"/>
      <c r="PB459" s="15"/>
      <c r="PC459" s="15"/>
      <c r="PD459" s="15"/>
      <c r="PE459" s="15"/>
      <c r="PF459" s="15"/>
      <c r="PG459" s="15"/>
      <c r="PH459" s="15"/>
      <c r="PI459" s="15"/>
      <c r="PJ459" s="15"/>
      <c r="PK459" s="15"/>
      <c r="PL459" s="15"/>
      <c r="PM459" s="15"/>
      <c r="PN459" s="15"/>
      <c r="PO459" s="15"/>
      <c r="PP459" s="15"/>
      <c r="PQ459" s="15"/>
      <c r="PR459" s="15"/>
      <c r="PS459" s="15"/>
      <c r="PT459" s="15"/>
      <c r="PU459" s="15"/>
      <c r="PV459" s="15"/>
      <c r="PW459" s="15"/>
      <c r="PX459" s="15"/>
      <c r="PY459" s="15"/>
      <c r="PZ459" s="15"/>
      <c r="QA459" s="15"/>
      <c r="QB459" s="15"/>
      <c r="QC459" s="15"/>
      <c r="QD459" s="15"/>
      <c r="QE459" s="15"/>
      <c r="QF459" s="15"/>
      <c r="QG459" s="15"/>
      <c r="QH459" s="15"/>
      <c r="QI459" s="15"/>
      <c r="QJ459" s="15"/>
      <c r="QK459" s="15"/>
      <c r="QL459" s="15"/>
      <c r="QM459" s="15"/>
      <c r="QN459" s="15"/>
      <c r="QO459" s="15"/>
      <c r="QP459" s="15"/>
      <c r="QQ459" s="15"/>
      <c r="QR459" s="15"/>
      <c r="QS459" s="15"/>
      <c r="QT459" s="15"/>
      <c r="QU459" s="15"/>
      <c r="QV459" s="15"/>
      <c r="QW459" s="15"/>
      <c r="QX459" s="15"/>
      <c r="QY459" s="15"/>
      <c r="QZ459" s="15"/>
      <c r="RA459" s="15"/>
      <c r="RB459" s="15"/>
      <c r="RC459" s="15"/>
      <c r="RD459" s="15"/>
      <c r="RE459" s="15"/>
      <c r="RF459" s="15"/>
      <c r="RG459" s="15"/>
      <c r="RH459" s="15"/>
      <c r="RI459" s="15"/>
      <c r="RJ459" s="15"/>
      <c r="RK459" s="15"/>
      <c r="RL459" s="15"/>
      <c r="RM459" s="15"/>
      <c r="RN459" s="15"/>
      <c r="RO459" s="15"/>
      <c r="RP459" s="15"/>
      <c r="RQ459" s="15"/>
      <c r="RR459" s="15"/>
      <c r="RS459" s="15"/>
      <c r="RT459" s="15"/>
      <c r="RU459" s="15"/>
      <c r="RV459" s="15"/>
      <c r="RW459" s="15"/>
      <c r="RX459" s="15"/>
      <c r="RY459" s="15"/>
      <c r="RZ459" s="15"/>
      <c r="SA459" s="15"/>
      <c r="SB459" s="15"/>
      <c r="SC459" s="15"/>
      <c r="SD459" s="15"/>
      <c r="SE459" s="15"/>
      <c r="SF459" s="15"/>
      <c r="SG459" s="15"/>
      <c r="SH459" s="15"/>
      <c r="SI459" s="15"/>
      <c r="SJ459" s="15"/>
      <c r="SK459" s="15"/>
      <c r="SL459" s="15"/>
      <c r="SM459" s="15"/>
      <c r="SN459" s="15"/>
      <c r="SO459" s="15"/>
      <c r="SP459" s="15"/>
      <c r="SQ459" s="15"/>
      <c r="SR459" s="15"/>
      <c r="SS459" s="15"/>
      <c r="ST459" s="15"/>
      <c r="SU459" s="15"/>
      <c r="SV459" s="15"/>
      <c r="SW459" s="15"/>
      <c r="SX459" s="15"/>
      <c r="SY459" s="15"/>
      <c r="SZ459" s="15"/>
      <c r="TA459" s="15"/>
      <c r="TB459" s="15"/>
      <c r="TC459" s="15"/>
      <c r="TD459" s="15"/>
      <c r="TE459" s="15"/>
      <c r="TF459" s="15"/>
      <c r="TG459" s="15"/>
      <c r="TH459" s="15"/>
      <c r="TI459" s="15"/>
      <c r="TJ459" s="15"/>
      <c r="TK459" s="15"/>
      <c r="TL459" s="15"/>
      <c r="TM459" s="15"/>
      <c r="TN459" s="15"/>
      <c r="TO459" s="15"/>
      <c r="TP459" s="15"/>
      <c r="TQ459" s="15"/>
      <c r="TR459" s="15"/>
      <c r="TS459" s="15"/>
      <c r="TT459" s="15"/>
      <c r="TU459" s="15"/>
      <c r="TV459" s="15"/>
      <c r="TW459" s="15"/>
      <c r="TX459" s="15"/>
      <c r="TY459" s="15"/>
      <c r="TZ459" s="15"/>
      <c r="UA459" s="15"/>
      <c r="UB459" s="15"/>
      <c r="UC459" s="15"/>
      <c r="UD459" s="15"/>
      <c r="UE459" s="15"/>
      <c r="UF459" s="15"/>
      <c r="UG459" s="15"/>
      <c r="UH459" s="15"/>
      <c r="UI459" s="15"/>
      <c r="UJ459" s="15"/>
      <c r="UK459" s="15"/>
      <c r="UL459" s="15"/>
      <c r="UM459" s="15"/>
      <c r="UN459" s="15"/>
      <c r="UO459" s="15"/>
      <c r="UP459" s="15"/>
      <c r="UQ459" s="15"/>
      <c r="UR459" s="15"/>
      <c r="US459" s="15"/>
      <c r="UT459" s="15"/>
      <c r="UU459" s="15"/>
      <c r="UV459" s="15"/>
      <c r="UW459" s="15"/>
      <c r="UX459" s="15"/>
      <c r="UY459" s="15"/>
      <c r="UZ459" s="15"/>
      <c r="VA459" s="15"/>
      <c r="VB459" s="15"/>
      <c r="VC459" s="15"/>
      <c r="VD459" s="15"/>
      <c r="VE459" s="15"/>
      <c r="VF459" s="15"/>
      <c r="VG459" s="15"/>
      <c r="VH459" s="15"/>
      <c r="VI459" s="15"/>
      <c r="VJ459" s="15"/>
      <c r="VK459" s="15"/>
      <c r="VL459" s="15"/>
      <c r="VM459" s="15"/>
      <c r="VN459" s="15"/>
      <c r="VO459" s="15"/>
      <c r="VP459" s="15"/>
      <c r="VQ459" s="15"/>
      <c r="VR459" s="15"/>
      <c r="VS459" s="15"/>
      <c r="VT459" s="15"/>
      <c r="VU459" s="15"/>
      <c r="VV459" s="15"/>
      <c r="VW459" s="15"/>
      <c r="VX459" s="15"/>
      <c r="VY459" s="15"/>
      <c r="VZ459" s="15"/>
      <c r="WA459" s="15"/>
      <c r="WB459" s="15"/>
      <c r="WC459" s="15"/>
      <c r="WD459" s="15"/>
      <c r="WE459" s="15"/>
      <c r="WF459" s="15"/>
      <c r="WG459" s="15"/>
      <c r="WH459" s="15"/>
      <c r="WI459" s="15"/>
      <c r="WJ459" s="15"/>
      <c r="WK459" s="15"/>
      <c r="WL459" s="15"/>
      <c r="WM459" s="15"/>
      <c r="WN459" s="15"/>
      <c r="WO459" s="15"/>
      <c r="WP459" s="15"/>
      <c r="WQ459" s="15"/>
      <c r="WR459" s="15"/>
      <c r="WS459" s="15"/>
      <c r="WT459" s="15"/>
      <c r="WU459" s="15"/>
      <c r="WV459" s="15"/>
      <c r="WW459" s="15"/>
      <c r="WX459" s="15"/>
      <c r="WY459" s="15"/>
      <c r="WZ459" s="15"/>
      <c r="XA459" s="15"/>
      <c r="XB459" s="15"/>
      <c r="XC459" s="15"/>
      <c r="XD459" s="15"/>
      <c r="XE459" s="15"/>
      <c r="XF459" s="15"/>
      <c r="XG459" s="15"/>
      <c r="XH459" s="15"/>
      <c r="XI459" s="15"/>
      <c r="XJ459" s="15"/>
      <c r="XK459" s="15"/>
      <c r="XL459" s="15"/>
      <c r="XM459" s="15"/>
      <c r="XN459" s="15"/>
      <c r="XO459" s="15"/>
      <c r="XP459" s="15"/>
      <c r="XQ459" s="15"/>
      <c r="XR459" s="15"/>
      <c r="XS459" s="15"/>
      <c r="XT459" s="15"/>
      <c r="XU459" s="15"/>
      <c r="XV459" s="15"/>
      <c r="XW459" s="15"/>
      <c r="XX459" s="15"/>
      <c r="XY459" s="15"/>
      <c r="XZ459" s="15"/>
      <c r="YA459" s="15"/>
      <c r="YB459" s="15"/>
      <c r="YC459" s="15"/>
      <c r="YD459" s="15"/>
      <c r="YE459" s="15"/>
      <c r="YF459" s="15"/>
      <c r="YG459" s="15"/>
      <c r="YH459" s="15"/>
      <c r="YI459" s="15"/>
      <c r="YJ459" s="15"/>
      <c r="YK459" s="15"/>
      <c r="YL459" s="15"/>
      <c r="YM459" s="15"/>
      <c r="YN459" s="15"/>
      <c r="YO459" s="15"/>
      <c r="YP459" s="15"/>
      <c r="YQ459" s="15"/>
      <c r="YR459" s="15"/>
      <c r="YS459" s="15"/>
      <c r="YT459" s="15"/>
      <c r="YU459" s="15"/>
      <c r="YV459" s="15"/>
      <c r="YW459" s="15"/>
      <c r="YX459" s="15"/>
      <c r="YY459" s="15"/>
      <c r="YZ459" s="15"/>
      <c r="ZA459" s="15"/>
      <c r="ZB459" s="15"/>
      <c r="ZC459" s="15"/>
      <c r="ZD459" s="15"/>
      <c r="ZE459" s="15"/>
      <c r="ZF459" s="15"/>
      <c r="ZG459" s="15"/>
      <c r="ZH459" s="15"/>
      <c r="ZI459" s="15"/>
      <c r="ZJ459" s="15"/>
      <c r="ZK459" s="15"/>
      <c r="ZL459" s="15"/>
      <c r="ZM459" s="15"/>
      <c r="ZN459" s="15"/>
      <c r="ZO459" s="15"/>
      <c r="ZP459" s="15"/>
      <c r="ZQ459" s="15"/>
      <c r="ZR459" s="15"/>
      <c r="ZS459" s="15"/>
      <c r="ZT459" s="15"/>
      <c r="ZU459" s="15"/>
      <c r="ZV459" s="15"/>
      <c r="ZW459" s="15"/>
      <c r="ZX459" s="15"/>
      <c r="ZY459" s="15"/>
      <c r="ZZ459" s="15"/>
      <c r="AAA459" s="15"/>
      <c r="AAB459" s="15"/>
      <c r="AAC459" s="15"/>
      <c r="AAD459" s="15"/>
      <c r="AAE459" s="15"/>
      <c r="AAF459" s="15"/>
      <c r="AAG459" s="15"/>
      <c r="AAH459" s="15"/>
      <c r="AAI459" s="15"/>
      <c r="AAJ459" s="15"/>
      <c r="AAK459" s="15"/>
      <c r="AAL459" s="15"/>
      <c r="AAM459" s="15"/>
      <c r="AAN459" s="15"/>
      <c r="AAO459" s="15"/>
      <c r="AAP459" s="15"/>
      <c r="AAQ459" s="15"/>
      <c r="AAR459" s="15"/>
      <c r="AAS459" s="15"/>
      <c r="AAT459" s="15"/>
      <c r="AAU459" s="15"/>
      <c r="AAV459" s="15"/>
      <c r="AAW459" s="15"/>
      <c r="AAX459" s="15"/>
      <c r="AAY459" s="15"/>
      <c r="AAZ459" s="15"/>
      <c r="ABA459" s="15"/>
      <c r="ABB459" s="15"/>
      <c r="ABC459" s="15"/>
      <c r="ABD459" s="15"/>
      <c r="ABE459" s="15"/>
      <c r="ABF459" s="15"/>
      <c r="ABG459" s="15"/>
      <c r="ABH459" s="15"/>
      <c r="ABI459" s="15"/>
      <c r="ABJ459" s="15"/>
      <c r="ABK459" s="15"/>
      <c r="ABL459" s="15"/>
      <c r="ABM459" s="15"/>
      <c r="ABN459" s="15"/>
      <c r="ABO459" s="15"/>
      <c r="ABP459" s="15"/>
      <c r="ABQ459" s="15"/>
      <c r="ABR459" s="15"/>
      <c r="ABS459" s="15"/>
      <c r="ABT459" s="15"/>
      <c r="ABU459" s="15"/>
      <c r="ABV459" s="15"/>
      <c r="ABW459" s="15"/>
      <c r="ABX459" s="15"/>
      <c r="ABY459" s="15"/>
      <c r="ABZ459" s="15"/>
      <c r="ACA459" s="15"/>
      <c r="ACB459" s="15"/>
      <c r="ACC459" s="15"/>
      <c r="ACD459" s="15"/>
      <c r="ACE459" s="15"/>
      <c r="ACF459" s="15"/>
      <c r="ACG459" s="15"/>
      <c r="ACH459" s="15"/>
      <c r="ACI459" s="15"/>
      <c r="ACJ459" s="15"/>
      <c r="ACK459" s="15"/>
      <c r="ACL459" s="15"/>
      <c r="ACM459" s="15"/>
      <c r="ACN459" s="15"/>
      <c r="ACO459" s="15"/>
      <c r="ACP459" s="15"/>
      <c r="ACQ459" s="15"/>
      <c r="ACR459" s="15"/>
      <c r="ACS459" s="15"/>
      <c r="ACT459" s="15"/>
      <c r="ACU459" s="15"/>
      <c r="ACV459" s="15"/>
      <c r="ACW459" s="15"/>
      <c r="ACX459" s="15"/>
      <c r="ACY459" s="15"/>
      <c r="ACZ459" s="15"/>
      <c r="ADA459" s="15"/>
      <c r="ADB459" s="15"/>
      <c r="ADC459" s="15"/>
      <c r="ADD459" s="15"/>
      <c r="ADE459" s="15"/>
      <c r="ADF459" s="15"/>
      <c r="ADG459" s="15"/>
      <c r="ADH459" s="15"/>
      <c r="ADI459" s="15"/>
      <c r="ADJ459" s="15"/>
      <c r="ADK459" s="15"/>
      <c r="ADL459" s="15"/>
      <c r="ADM459" s="15"/>
      <c r="ADN459" s="15"/>
      <c r="ADO459" s="15"/>
      <c r="ADP459" s="15"/>
      <c r="ADQ459" s="15"/>
      <c r="ADR459" s="15"/>
      <c r="ADS459" s="15"/>
      <c r="ADT459" s="15"/>
      <c r="ADU459" s="15"/>
      <c r="ADV459" s="15"/>
      <c r="ADW459" s="15"/>
      <c r="ADX459" s="15"/>
      <c r="ADY459" s="15"/>
      <c r="ADZ459" s="15"/>
      <c r="AEA459" s="15"/>
      <c r="AEB459" s="15"/>
      <c r="AEC459" s="15"/>
      <c r="AED459" s="15"/>
      <c r="AEE459" s="15"/>
      <c r="AEF459" s="15"/>
      <c r="AEG459" s="15"/>
      <c r="AEH459" s="15"/>
      <c r="AEI459" s="15"/>
      <c r="AEJ459" s="15"/>
      <c r="AEK459" s="15"/>
      <c r="AEL459" s="15"/>
      <c r="AEM459" s="15"/>
      <c r="AEN459" s="15"/>
      <c r="AEO459" s="15"/>
      <c r="AEP459" s="15"/>
      <c r="AEQ459" s="15"/>
      <c r="AER459" s="15"/>
      <c r="AES459" s="15"/>
      <c r="AET459" s="15"/>
      <c r="AEU459" s="15"/>
      <c r="AEV459" s="15"/>
      <c r="AEW459" s="15"/>
      <c r="AEX459" s="15"/>
      <c r="AEY459" s="15"/>
      <c r="AEZ459" s="15"/>
      <c r="AFA459" s="15"/>
      <c r="AFB459" s="15"/>
      <c r="AFC459" s="15"/>
      <c r="AFD459" s="15"/>
      <c r="AFE459" s="15"/>
      <c r="AFF459" s="15"/>
      <c r="AFG459" s="15"/>
      <c r="AFH459" s="15"/>
      <c r="AFI459" s="15"/>
      <c r="AFJ459" s="15"/>
      <c r="AFK459" s="15"/>
      <c r="AFL459" s="15"/>
      <c r="AFM459" s="15"/>
      <c r="AFN459" s="15"/>
      <c r="AFO459" s="15"/>
      <c r="AFP459" s="15"/>
      <c r="AFQ459" s="15"/>
      <c r="AFR459" s="15"/>
      <c r="AFS459" s="15"/>
      <c r="AFT459" s="15"/>
      <c r="AFU459" s="15"/>
      <c r="AFV459" s="15"/>
      <c r="AFW459" s="15"/>
      <c r="AFX459" s="15"/>
      <c r="AFY459" s="15"/>
      <c r="AFZ459" s="15"/>
      <c r="AGA459" s="15"/>
      <c r="AGB459" s="15"/>
      <c r="AGC459" s="15"/>
      <c r="AGD459" s="15"/>
      <c r="AGE459" s="15"/>
      <c r="AGF459" s="15"/>
      <c r="AGG459" s="15"/>
      <c r="AGH459" s="15"/>
      <c r="AGI459" s="15"/>
      <c r="AGJ459" s="15"/>
      <c r="AGK459" s="15"/>
      <c r="AGL459" s="15"/>
      <c r="AGM459" s="15"/>
      <c r="AGN459" s="15"/>
      <c r="AGO459" s="15"/>
      <c r="AGP459" s="15"/>
      <c r="AGQ459" s="15"/>
      <c r="AGR459" s="15"/>
      <c r="AGS459" s="15"/>
      <c r="AGT459" s="15"/>
      <c r="AGU459" s="15"/>
      <c r="AGV459" s="15"/>
      <c r="AGW459" s="15"/>
      <c r="AGX459" s="15"/>
      <c r="AGY459" s="15"/>
      <c r="AGZ459" s="15"/>
      <c r="AHA459" s="15"/>
      <c r="AHB459" s="15"/>
      <c r="AHC459" s="15"/>
      <c r="AHD459" s="15"/>
      <c r="AHE459" s="15"/>
      <c r="AHF459" s="15"/>
      <c r="AHG459" s="15"/>
      <c r="AHH459" s="15"/>
      <c r="AHI459" s="15"/>
      <c r="AHJ459" s="15"/>
      <c r="AHK459" s="15"/>
      <c r="AHL459" s="15"/>
      <c r="AHM459" s="15"/>
      <c r="AHN459" s="15"/>
      <c r="AHO459" s="15"/>
      <c r="AHP459" s="15"/>
      <c r="AHQ459" s="15"/>
      <c r="AHR459" s="15"/>
      <c r="AHS459" s="15"/>
      <c r="AHT459" s="15"/>
      <c r="AHU459" s="15"/>
      <c r="AHV459" s="15"/>
      <c r="AHW459" s="15"/>
      <c r="AHX459" s="15"/>
      <c r="AHY459" s="15"/>
      <c r="AHZ459" s="15"/>
      <c r="AIA459" s="15"/>
      <c r="AIB459" s="15"/>
      <c r="AIC459" s="15"/>
      <c r="AID459" s="15"/>
      <c r="AIE459" s="15"/>
      <c r="AIF459" s="15"/>
      <c r="AIG459" s="15"/>
      <c r="AIH459" s="15"/>
      <c r="AII459" s="15"/>
      <c r="AIJ459" s="15"/>
      <c r="AIK459" s="15"/>
      <c r="AIL459" s="15"/>
      <c r="AIM459" s="15"/>
      <c r="AIN459" s="15"/>
      <c r="AIO459" s="15"/>
      <c r="AIP459" s="15"/>
      <c r="AIQ459" s="15"/>
      <c r="AIR459" s="15"/>
      <c r="AIS459" s="15"/>
      <c r="AIT459" s="15"/>
      <c r="AIU459" s="15"/>
      <c r="AIV459" s="15"/>
      <c r="AIW459" s="15"/>
      <c r="AIX459" s="15"/>
      <c r="AIY459" s="15"/>
      <c r="AIZ459" s="15"/>
      <c r="AJA459" s="15"/>
      <c r="AJB459" s="15"/>
      <c r="AJC459" s="15"/>
      <c r="AJD459" s="15"/>
      <c r="AJE459" s="15"/>
      <c r="AJF459" s="15"/>
      <c r="AJG459" s="15"/>
      <c r="AJH459" s="15"/>
      <c r="AJI459" s="15"/>
      <c r="AJJ459" s="15"/>
      <c r="AJK459" s="15"/>
      <c r="AJL459" s="15"/>
      <c r="AJM459" s="15"/>
      <c r="AJN459" s="15"/>
      <c r="AJO459" s="15"/>
      <c r="AJP459" s="15"/>
      <c r="AJQ459" s="15"/>
      <c r="AJR459" s="15"/>
      <c r="AJS459" s="15"/>
      <c r="AJT459" s="15"/>
      <c r="AJU459" s="15"/>
      <c r="AJV459" s="15"/>
      <c r="AJW459" s="15"/>
      <c r="AJX459" s="15"/>
      <c r="AJY459" s="15"/>
      <c r="AJZ459" s="15"/>
      <c r="AKA459" s="15"/>
      <c r="AKB459" s="15"/>
      <c r="AKC459" s="15"/>
      <c r="AKD459" s="15"/>
      <c r="AKE459" s="15"/>
      <c r="AKF459" s="15"/>
      <c r="AKG459" s="15"/>
      <c r="AKH459" s="15"/>
      <c r="AKI459" s="15"/>
      <c r="AKJ459" s="15"/>
      <c r="AKK459" s="15"/>
      <c r="AKL459" s="15"/>
      <c r="AKM459" s="15"/>
      <c r="AKN459" s="15"/>
      <c r="AKO459" s="15"/>
      <c r="AKP459" s="15"/>
      <c r="AKQ459" s="15"/>
      <c r="AKR459" s="15"/>
      <c r="AKS459" s="15"/>
      <c r="AKT459" s="15"/>
      <c r="AKU459" s="15"/>
      <c r="AKV459" s="15"/>
      <c r="AKW459" s="15"/>
      <c r="AKX459" s="15"/>
      <c r="AKY459" s="15"/>
      <c r="AKZ459" s="15"/>
      <c r="ALA459" s="15"/>
      <c r="ALB459" s="15"/>
      <c r="ALC459" s="15"/>
      <c r="ALD459" s="15"/>
      <c r="ALE459" s="15"/>
      <c r="ALF459" s="15"/>
      <c r="ALG459" s="15"/>
      <c r="ALH459" s="15"/>
      <c r="ALI459" s="15"/>
      <c r="ALJ459" s="15"/>
      <c r="ALK459" s="15"/>
      <c r="ALL459" s="15"/>
      <c r="ALM459" s="15"/>
      <c r="ALN459" s="15"/>
      <c r="ALO459" s="15"/>
      <c r="ALP459" s="15"/>
      <c r="ALQ459" s="15"/>
      <c r="ALR459" s="15"/>
      <c r="ALS459" s="15"/>
      <c r="ALT459" s="15"/>
      <c r="ALU459" s="15"/>
      <c r="ALV459" s="15"/>
      <c r="ALW459" s="15"/>
      <c r="ALX459" s="11"/>
      <c r="ALY459" s="11"/>
      <c r="ALZ459" s="11"/>
      <c r="AMA459" s="11"/>
    </row>
    <row r="460" spans="1:1015" ht="12.75" customHeight="1">
      <c r="A460" s="9" t="s">
        <v>506</v>
      </c>
      <c r="B460" s="9" t="s">
        <v>506</v>
      </c>
      <c r="C460" s="5" t="s">
        <v>167</v>
      </c>
      <c r="D460" s="4"/>
      <c r="E460" s="9" t="s">
        <v>16</v>
      </c>
      <c r="F460" s="4" t="s">
        <v>17</v>
      </c>
      <c r="G460" s="4" t="s">
        <v>168</v>
      </c>
      <c r="H460" s="6">
        <v>0</v>
      </c>
      <c r="I460" s="6">
        <v>5716.1</v>
      </c>
      <c r="J460" s="6">
        <v>7836</v>
      </c>
      <c r="K460" s="6">
        <v>7700.41</v>
      </c>
      <c r="L460" s="7">
        <v>2592</v>
      </c>
      <c r="M460" s="6">
        <v>0</v>
      </c>
      <c r="N460" s="6">
        <v>0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  <c r="SK460" s="11"/>
      <c r="SL460" s="11"/>
      <c r="SM460" s="11"/>
      <c r="SN460" s="11"/>
      <c r="SO460" s="11"/>
      <c r="SP460" s="11"/>
      <c r="SQ460" s="11"/>
      <c r="SR460" s="11"/>
      <c r="SS460" s="11"/>
      <c r="ST460" s="11"/>
      <c r="SU460" s="11"/>
      <c r="SV460" s="11"/>
      <c r="SW460" s="11"/>
      <c r="SX460" s="11"/>
      <c r="SY460" s="11"/>
      <c r="SZ460" s="11"/>
      <c r="TA460" s="11"/>
      <c r="TB460" s="11"/>
      <c r="TC460" s="11"/>
      <c r="TD460" s="11"/>
      <c r="TE460" s="11"/>
      <c r="TF460" s="11"/>
      <c r="TG460" s="11"/>
      <c r="TH460" s="11"/>
      <c r="TI460" s="11"/>
      <c r="TJ460" s="11"/>
      <c r="TK460" s="11"/>
      <c r="TL460" s="11"/>
      <c r="TM460" s="11"/>
      <c r="TN460" s="11"/>
      <c r="TO460" s="11"/>
      <c r="TP460" s="11"/>
      <c r="TQ460" s="11"/>
      <c r="TR460" s="11"/>
      <c r="TS460" s="11"/>
      <c r="TT460" s="11"/>
      <c r="TU460" s="11"/>
      <c r="TV460" s="11"/>
      <c r="TW460" s="11"/>
      <c r="TX460" s="11"/>
      <c r="TY460" s="11"/>
      <c r="TZ460" s="11"/>
      <c r="UA460" s="11"/>
      <c r="UB460" s="11"/>
      <c r="UC460" s="11"/>
      <c r="UD460" s="11"/>
      <c r="UE460" s="11"/>
      <c r="UF460" s="11"/>
      <c r="UG460" s="11"/>
      <c r="UH460" s="11"/>
      <c r="UI460" s="11"/>
      <c r="UJ460" s="11"/>
      <c r="UK460" s="11"/>
      <c r="UL460" s="11"/>
      <c r="UM460" s="11"/>
      <c r="UN460" s="11"/>
      <c r="UO460" s="11"/>
      <c r="UP460" s="11"/>
      <c r="UQ460" s="11"/>
      <c r="UR460" s="11"/>
      <c r="US460" s="11"/>
      <c r="UT460" s="11"/>
      <c r="UU460" s="11"/>
      <c r="UV460" s="11"/>
      <c r="UW460" s="11"/>
      <c r="UX460" s="11"/>
      <c r="UY460" s="11"/>
      <c r="UZ460" s="11"/>
      <c r="VA460" s="11"/>
      <c r="VB460" s="11"/>
      <c r="VC460" s="11"/>
      <c r="VD460" s="11"/>
      <c r="VE460" s="11"/>
      <c r="VF460" s="11"/>
      <c r="VG460" s="11"/>
      <c r="VH460" s="11"/>
      <c r="VI460" s="11"/>
      <c r="VJ460" s="11"/>
      <c r="VK460" s="11"/>
      <c r="VL460" s="11"/>
      <c r="VM460" s="11"/>
      <c r="VN460" s="11"/>
      <c r="VO460" s="11"/>
      <c r="VP460" s="11"/>
      <c r="VQ460" s="11"/>
      <c r="VR460" s="11"/>
      <c r="VS460" s="11"/>
      <c r="VT460" s="11"/>
      <c r="VU460" s="11"/>
      <c r="VV460" s="11"/>
      <c r="VW460" s="11"/>
      <c r="VX460" s="11"/>
      <c r="VY460" s="11"/>
      <c r="VZ460" s="11"/>
      <c r="WA460" s="11"/>
      <c r="WB460" s="11"/>
      <c r="WC460" s="11"/>
      <c r="WD460" s="11"/>
      <c r="WE460" s="11"/>
      <c r="WF460" s="11"/>
      <c r="WG460" s="11"/>
      <c r="WH460" s="11"/>
      <c r="WI460" s="11"/>
      <c r="WJ460" s="11"/>
      <c r="WK460" s="11"/>
      <c r="WL460" s="11"/>
      <c r="WM460" s="11"/>
      <c r="WN460" s="11"/>
      <c r="WO460" s="11"/>
      <c r="WP460" s="11"/>
      <c r="WQ460" s="11"/>
      <c r="WR460" s="11"/>
      <c r="WS460" s="11"/>
      <c r="WT460" s="11"/>
      <c r="WU460" s="11"/>
      <c r="WV460" s="11"/>
      <c r="WW460" s="11"/>
      <c r="WX460" s="11"/>
      <c r="WY460" s="11"/>
      <c r="WZ460" s="11"/>
      <c r="XA460" s="11"/>
      <c r="XB460" s="11"/>
      <c r="XC460" s="11"/>
      <c r="XD460" s="11"/>
      <c r="XE460" s="11"/>
      <c r="XF460" s="11"/>
      <c r="XG460" s="11"/>
      <c r="XH460" s="11"/>
      <c r="XI460" s="11"/>
      <c r="XJ460" s="11"/>
      <c r="XK460" s="11"/>
      <c r="XL460" s="11"/>
      <c r="XM460" s="11"/>
      <c r="XN460" s="11"/>
      <c r="XO460" s="11"/>
      <c r="XP460" s="11"/>
      <c r="XQ460" s="11"/>
      <c r="XR460" s="11"/>
      <c r="XS460" s="11"/>
      <c r="XT460" s="11"/>
      <c r="XU460" s="11"/>
      <c r="XV460" s="11"/>
      <c r="XW460" s="11"/>
      <c r="XX460" s="11"/>
      <c r="XY460" s="11"/>
      <c r="XZ460" s="11"/>
      <c r="YA460" s="11"/>
      <c r="YB460" s="11"/>
      <c r="YC460" s="11"/>
      <c r="YD460" s="11"/>
      <c r="YE460" s="11"/>
      <c r="YF460" s="11"/>
      <c r="YG460" s="11"/>
      <c r="YH460" s="11"/>
      <c r="YI460" s="11"/>
      <c r="YJ460" s="11"/>
      <c r="YK460" s="11"/>
      <c r="YL460" s="11"/>
      <c r="YM460" s="11"/>
      <c r="YN460" s="11"/>
      <c r="YO460" s="11"/>
      <c r="YP460" s="11"/>
      <c r="YQ460" s="11"/>
      <c r="YR460" s="11"/>
      <c r="YS460" s="11"/>
      <c r="YT460" s="11"/>
      <c r="YU460" s="11"/>
      <c r="YV460" s="11"/>
      <c r="YW460" s="11"/>
      <c r="YX460" s="11"/>
      <c r="YY460" s="11"/>
      <c r="YZ460" s="11"/>
      <c r="ZA460" s="11"/>
      <c r="ZB460" s="11"/>
      <c r="ZC460" s="11"/>
      <c r="ZD460" s="11"/>
      <c r="ZE460" s="11"/>
      <c r="ZF460" s="11"/>
      <c r="ZG460" s="11"/>
      <c r="ZH460" s="11"/>
      <c r="ZI460" s="11"/>
      <c r="ZJ460" s="11"/>
      <c r="ZK460" s="11"/>
      <c r="ZL460" s="11"/>
      <c r="ZM460" s="11"/>
      <c r="ZN460" s="11"/>
      <c r="ZO460" s="11"/>
      <c r="ZP460" s="11"/>
      <c r="ZQ460" s="11"/>
      <c r="ZR460" s="11"/>
      <c r="ZS460" s="11"/>
      <c r="ZT460" s="11"/>
      <c r="ZU460" s="11"/>
      <c r="ZV460" s="11"/>
      <c r="ZW460" s="11"/>
      <c r="ZX460" s="11"/>
      <c r="ZY460" s="11"/>
      <c r="ZZ460" s="11"/>
      <c r="AAA460" s="11"/>
      <c r="AAB460" s="11"/>
      <c r="AAC460" s="11"/>
      <c r="AAD460" s="11"/>
      <c r="AAE460" s="11"/>
      <c r="AAF460" s="11"/>
      <c r="AAG460" s="11"/>
      <c r="AAH460" s="11"/>
      <c r="AAI460" s="11"/>
      <c r="AAJ460" s="11"/>
      <c r="AAK460" s="11"/>
      <c r="AAL460" s="11"/>
      <c r="AAM460" s="11"/>
      <c r="AAN460" s="11"/>
      <c r="AAO460" s="11"/>
      <c r="AAP460" s="11"/>
      <c r="AAQ460" s="11"/>
      <c r="AAR460" s="11"/>
      <c r="AAS460" s="11"/>
      <c r="AAT460" s="11"/>
      <c r="AAU460" s="11"/>
      <c r="AAV460" s="11"/>
      <c r="AAW460" s="11"/>
      <c r="AAX460" s="11"/>
      <c r="AAY460" s="11"/>
      <c r="AAZ460" s="11"/>
      <c r="ABA460" s="11"/>
      <c r="ABB460" s="11"/>
      <c r="ABC460" s="11"/>
      <c r="ABD460" s="11"/>
      <c r="ABE460" s="11"/>
      <c r="ABF460" s="11"/>
      <c r="ABG460" s="11"/>
      <c r="ABH460" s="11"/>
      <c r="ABI460" s="11"/>
      <c r="ABJ460" s="11"/>
      <c r="ABK460" s="11"/>
      <c r="ABL460" s="11"/>
      <c r="ABM460" s="11"/>
      <c r="ABN460" s="11"/>
      <c r="ABO460" s="11"/>
      <c r="ABP460" s="11"/>
      <c r="ABQ460" s="11"/>
      <c r="ABR460" s="11"/>
      <c r="ABS460" s="11"/>
      <c r="ABT460" s="11"/>
      <c r="ABU460" s="11"/>
      <c r="ABV460" s="11"/>
      <c r="ABW460" s="11"/>
      <c r="ABX460" s="11"/>
      <c r="ABY460" s="11"/>
      <c r="ABZ460" s="11"/>
      <c r="ACA460" s="11"/>
      <c r="ACB460" s="11"/>
      <c r="ACC460" s="11"/>
      <c r="ACD460" s="11"/>
      <c r="ACE460" s="11"/>
      <c r="ACF460" s="11"/>
      <c r="ACG460" s="11"/>
      <c r="ACH460" s="11"/>
      <c r="ACI460" s="11"/>
      <c r="ACJ460" s="11"/>
      <c r="ACK460" s="11"/>
      <c r="ACL460" s="11"/>
      <c r="ACM460" s="11"/>
      <c r="ACN460" s="11"/>
      <c r="ACO460" s="11"/>
      <c r="ACP460" s="11"/>
      <c r="ACQ460" s="11"/>
      <c r="ACR460" s="11"/>
      <c r="ACS460" s="11"/>
      <c r="ACT460" s="11"/>
      <c r="ACU460" s="11"/>
      <c r="ACV460" s="11"/>
      <c r="ACW460" s="11"/>
      <c r="ACX460" s="11"/>
      <c r="ACY460" s="11"/>
      <c r="ACZ460" s="11"/>
      <c r="ADA460" s="11"/>
      <c r="ADB460" s="11"/>
      <c r="ADC460" s="11"/>
      <c r="ADD460" s="11"/>
      <c r="ADE460" s="11"/>
      <c r="ADF460" s="11"/>
      <c r="ADG460" s="11"/>
      <c r="ADH460" s="11"/>
      <c r="ADI460" s="11"/>
      <c r="ADJ460" s="11"/>
      <c r="ADK460" s="11"/>
      <c r="ADL460" s="11"/>
      <c r="ADM460" s="11"/>
      <c r="ADN460" s="11"/>
      <c r="ADO460" s="11"/>
      <c r="ADP460" s="11"/>
      <c r="ADQ460" s="11"/>
      <c r="ADR460" s="11"/>
      <c r="ADS460" s="11"/>
      <c r="ADT460" s="11"/>
      <c r="ADU460" s="11"/>
      <c r="ADV460" s="11"/>
      <c r="ADW460" s="11"/>
      <c r="ADX460" s="11"/>
      <c r="ADY460" s="11"/>
      <c r="ADZ460" s="11"/>
      <c r="AEA460" s="11"/>
      <c r="AEB460" s="11"/>
      <c r="AEC460" s="11"/>
      <c r="AED460" s="11"/>
      <c r="AEE460" s="11"/>
      <c r="AEF460" s="11"/>
      <c r="AEG460" s="11"/>
      <c r="AEH460" s="11"/>
      <c r="AEI460" s="11"/>
      <c r="AEJ460" s="11"/>
      <c r="AEK460" s="11"/>
      <c r="AEL460" s="11"/>
      <c r="AEM460" s="11"/>
      <c r="AEN460" s="11"/>
      <c r="AEO460" s="11"/>
      <c r="AEP460" s="11"/>
      <c r="AEQ460" s="11"/>
      <c r="AER460" s="11"/>
      <c r="AES460" s="11"/>
      <c r="AET460" s="11"/>
      <c r="AEU460" s="11"/>
      <c r="AEV460" s="11"/>
      <c r="AEW460" s="11"/>
      <c r="AEX460" s="11"/>
      <c r="AEY460" s="11"/>
      <c r="AEZ460" s="11"/>
      <c r="AFA460" s="11"/>
      <c r="AFB460" s="11"/>
      <c r="AFC460" s="11"/>
      <c r="AFD460" s="11"/>
      <c r="AFE460" s="11"/>
      <c r="AFF460" s="11"/>
      <c r="AFG460" s="11"/>
      <c r="AFH460" s="11"/>
      <c r="AFI460" s="11"/>
      <c r="AFJ460" s="11"/>
      <c r="AFK460" s="11"/>
      <c r="AFL460" s="11"/>
      <c r="AFM460" s="11"/>
      <c r="AFN460" s="11"/>
      <c r="AFO460" s="11"/>
      <c r="AFP460" s="11"/>
      <c r="AFQ460" s="11"/>
      <c r="AFR460" s="11"/>
      <c r="AFS460" s="11"/>
      <c r="AFT460" s="11"/>
      <c r="AFU460" s="11"/>
      <c r="AFV460" s="11"/>
      <c r="AFW460" s="11"/>
      <c r="AFX460" s="11"/>
      <c r="AFY460" s="11"/>
      <c r="AFZ460" s="11"/>
      <c r="AGA460" s="11"/>
      <c r="AGB460" s="11"/>
      <c r="AGC460" s="11"/>
      <c r="AGD460" s="11"/>
      <c r="AGE460" s="11"/>
      <c r="AGF460" s="11"/>
      <c r="AGG460" s="11"/>
      <c r="AGH460" s="11"/>
      <c r="AGI460" s="11"/>
      <c r="AGJ460" s="11"/>
      <c r="AGK460" s="11"/>
      <c r="AGL460" s="11"/>
      <c r="AGM460" s="11"/>
      <c r="AGN460" s="11"/>
      <c r="AGO460" s="11"/>
      <c r="AGP460" s="11"/>
      <c r="AGQ460" s="11"/>
      <c r="AGR460" s="11"/>
      <c r="AGS460" s="11"/>
      <c r="AGT460" s="11"/>
      <c r="AGU460" s="11"/>
      <c r="AGV460" s="11"/>
      <c r="AGW460" s="11"/>
      <c r="AGX460" s="11"/>
      <c r="AGY460" s="11"/>
      <c r="AGZ460" s="11"/>
      <c r="AHA460" s="11"/>
      <c r="AHB460" s="11"/>
      <c r="AHC460" s="11"/>
      <c r="AHD460" s="11"/>
      <c r="AHE460" s="11"/>
      <c r="AHF460" s="11"/>
      <c r="AHG460" s="11"/>
      <c r="AHH460" s="11"/>
      <c r="AHI460" s="11"/>
      <c r="AHJ460" s="11"/>
      <c r="AHK460" s="11"/>
      <c r="AHL460" s="11"/>
      <c r="AHM460" s="11"/>
      <c r="AHN460" s="11"/>
      <c r="AHO460" s="11"/>
      <c r="AHP460" s="11"/>
      <c r="AHQ460" s="11"/>
      <c r="AHR460" s="11"/>
      <c r="AHS460" s="11"/>
      <c r="AHT460" s="11"/>
      <c r="AHU460" s="11"/>
      <c r="AHV460" s="11"/>
      <c r="AHW460" s="11"/>
      <c r="AHX460" s="11"/>
      <c r="AHY460" s="11"/>
      <c r="AHZ460" s="11"/>
      <c r="AIA460" s="11"/>
      <c r="AIB460" s="11"/>
      <c r="AIC460" s="11"/>
      <c r="AID460" s="11"/>
      <c r="AIE460" s="11"/>
      <c r="AIF460" s="11"/>
      <c r="AIG460" s="11"/>
      <c r="AIH460" s="11"/>
      <c r="AII460" s="11"/>
      <c r="AIJ460" s="11"/>
      <c r="AIK460" s="11"/>
      <c r="AIL460" s="11"/>
      <c r="AIM460" s="11"/>
      <c r="AIN460" s="11"/>
      <c r="AIO460" s="11"/>
      <c r="AIP460" s="11"/>
      <c r="AIQ460" s="11"/>
      <c r="AIR460" s="11"/>
      <c r="AIS460" s="11"/>
      <c r="AIT460" s="11"/>
      <c r="AIU460" s="11"/>
      <c r="AIV460" s="11"/>
      <c r="AIW460" s="11"/>
      <c r="AIX460" s="11"/>
      <c r="AIY460" s="11"/>
      <c r="AIZ460" s="11"/>
      <c r="AJA460" s="11"/>
      <c r="AJB460" s="11"/>
      <c r="AJC460" s="11"/>
      <c r="AJD460" s="11"/>
      <c r="AJE460" s="11"/>
      <c r="AJF460" s="11"/>
      <c r="AJG460" s="11"/>
      <c r="AJH460" s="11"/>
      <c r="AJI460" s="11"/>
      <c r="AJJ460" s="11"/>
      <c r="AJK460" s="11"/>
      <c r="AJL460" s="11"/>
      <c r="AJM460" s="11"/>
      <c r="AJN460" s="11"/>
      <c r="AJO460" s="11"/>
      <c r="AJP460" s="11"/>
      <c r="AJQ460" s="11"/>
      <c r="AJR460" s="11"/>
      <c r="AJS460" s="11"/>
      <c r="AJT460" s="11"/>
      <c r="AJU460" s="11"/>
      <c r="AJV460" s="11"/>
      <c r="AJW460" s="11"/>
      <c r="AJX460" s="11"/>
      <c r="AJY460" s="11"/>
      <c r="AJZ460" s="11"/>
      <c r="AKA460" s="11"/>
      <c r="AKB460" s="11"/>
      <c r="AKC460" s="11"/>
      <c r="AKD460" s="11"/>
      <c r="AKE460" s="11"/>
      <c r="AKF460" s="11"/>
      <c r="AKG460" s="11"/>
      <c r="AKH460" s="11"/>
      <c r="AKI460" s="11"/>
      <c r="AKJ460" s="11"/>
      <c r="AKK460" s="11"/>
      <c r="AKL460" s="11"/>
      <c r="AKM460" s="11"/>
      <c r="AKN460" s="11"/>
      <c r="AKO460" s="11"/>
      <c r="AKP460" s="11"/>
      <c r="AKQ460" s="11"/>
      <c r="AKR460" s="11"/>
      <c r="AKS460" s="11"/>
      <c r="AKT460" s="11"/>
      <c r="AKU460" s="11"/>
      <c r="AKV460" s="11"/>
      <c r="AKW460" s="11"/>
      <c r="AKX460" s="11"/>
      <c r="AKY460" s="11"/>
      <c r="AKZ460" s="11"/>
      <c r="ALA460" s="11"/>
      <c r="ALB460" s="11"/>
      <c r="ALC460" s="11"/>
      <c r="ALD460" s="11"/>
      <c r="ALE460" s="11"/>
      <c r="ALF460" s="11"/>
      <c r="ALG460" s="11"/>
      <c r="ALH460" s="11"/>
      <c r="ALI460" s="11"/>
      <c r="ALJ460" s="11"/>
      <c r="ALK460" s="11"/>
      <c r="ALL460" s="11"/>
      <c r="ALM460" s="11"/>
      <c r="ALN460" s="11"/>
      <c r="ALO460" s="11"/>
      <c r="ALP460" s="11"/>
      <c r="ALQ460" s="11"/>
      <c r="ALR460" s="11"/>
      <c r="ALS460" s="11"/>
      <c r="ALT460" s="11"/>
      <c r="ALU460" s="11"/>
      <c r="ALV460" s="11"/>
      <c r="ALW460" s="11"/>
      <c r="ALX460" s="11"/>
      <c r="ALY460" s="11"/>
      <c r="ALZ460" s="11"/>
      <c r="AMA460" s="11"/>
    </row>
    <row r="461" spans="1:1015" ht="12.75" customHeight="1">
      <c r="A461" s="9" t="s">
        <v>506</v>
      </c>
      <c r="B461" s="9" t="s">
        <v>506</v>
      </c>
      <c r="C461" s="5" t="s">
        <v>169</v>
      </c>
      <c r="D461" s="4"/>
      <c r="E461" s="9" t="s">
        <v>16</v>
      </c>
      <c r="F461" s="4" t="s">
        <v>17</v>
      </c>
      <c r="G461" s="4" t="s">
        <v>170</v>
      </c>
      <c r="H461" s="6">
        <v>36.71</v>
      </c>
      <c r="I461" s="6">
        <v>2646.21</v>
      </c>
      <c r="J461" s="6">
        <v>3452</v>
      </c>
      <c r="K461" s="6">
        <v>3208.26</v>
      </c>
      <c r="L461" s="7">
        <v>1751</v>
      </c>
      <c r="M461" s="6">
        <v>630</v>
      </c>
      <c r="N461" s="6">
        <v>630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  <c r="SK461" s="11"/>
      <c r="SL461" s="11"/>
      <c r="SM461" s="11"/>
      <c r="SN461" s="11"/>
      <c r="SO461" s="11"/>
      <c r="SP461" s="11"/>
      <c r="SQ461" s="11"/>
      <c r="SR461" s="11"/>
      <c r="SS461" s="11"/>
      <c r="ST461" s="11"/>
      <c r="SU461" s="11"/>
      <c r="SV461" s="11"/>
      <c r="SW461" s="11"/>
      <c r="SX461" s="11"/>
      <c r="SY461" s="11"/>
      <c r="SZ461" s="11"/>
      <c r="TA461" s="11"/>
      <c r="TB461" s="11"/>
      <c r="TC461" s="11"/>
      <c r="TD461" s="11"/>
      <c r="TE461" s="11"/>
      <c r="TF461" s="11"/>
      <c r="TG461" s="11"/>
      <c r="TH461" s="11"/>
      <c r="TI461" s="11"/>
      <c r="TJ461" s="11"/>
      <c r="TK461" s="11"/>
      <c r="TL461" s="11"/>
      <c r="TM461" s="11"/>
      <c r="TN461" s="11"/>
      <c r="TO461" s="11"/>
      <c r="TP461" s="11"/>
      <c r="TQ461" s="11"/>
      <c r="TR461" s="11"/>
      <c r="TS461" s="11"/>
      <c r="TT461" s="11"/>
      <c r="TU461" s="11"/>
      <c r="TV461" s="11"/>
      <c r="TW461" s="11"/>
      <c r="TX461" s="11"/>
      <c r="TY461" s="11"/>
      <c r="TZ461" s="11"/>
      <c r="UA461" s="11"/>
      <c r="UB461" s="11"/>
      <c r="UC461" s="11"/>
      <c r="UD461" s="11"/>
      <c r="UE461" s="11"/>
      <c r="UF461" s="11"/>
      <c r="UG461" s="11"/>
      <c r="UH461" s="11"/>
      <c r="UI461" s="11"/>
      <c r="UJ461" s="11"/>
      <c r="UK461" s="11"/>
      <c r="UL461" s="11"/>
      <c r="UM461" s="11"/>
      <c r="UN461" s="11"/>
      <c r="UO461" s="11"/>
      <c r="UP461" s="11"/>
      <c r="UQ461" s="11"/>
      <c r="UR461" s="11"/>
      <c r="US461" s="11"/>
      <c r="UT461" s="11"/>
      <c r="UU461" s="11"/>
      <c r="UV461" s="11"/>
      <c r="UW461" s="11"/>
      <c r="UX461" s="11"/>
      <c r="UY461" s="11"/>
      <c r="UZ461" s="11"/>
      <c r="VA461" s="11"/>
      <c r="VB461" s="11"/>
      <c r="VC461" s="11"/>
      <c r="VD461" s="11"/>
      <c r="VE461" s="11"/>
      <c r="VF461" s="11"/>
      <c r="VG461" s="11"/>
      <c r="VH461" s="11"/>
      <c r="VI461" s="11"/>
      <c r="VJ461" s="11"/>
      <c r="VK461" s="11"/>
      <c r="VL461" s="11"/>
      <c r="VM461" s="11"/>
      <c r="VN461" s="11"/>
      <c r="VO461" s="11"/>
      <c r="VP461" s="11"/>
      <c r="VQ461" s="11"/>
      <c r="VR461" s="11"/>
      <c r="VS461" s="11"/>
      <c r="VT461" s="11"/>
      <c r="VU461" s="11"/>
      <c r="VV461" s="11"/>
      <c r="VW461" s="11"/>
      <c r="VX461" s="11"/>
      <c r="VY461" s="11"/>
      <c r="VZ461" s="11"/>
      <c r="WA461" s="11"/>
      <c r="WB461" s="11"/>
      <c r="WC461" s="11"/>
      <c r="WD461" s="11"/>
      <c r="WE461" s="11"/>
      <c r="WF461" s="11"/>
      <c r="WG461" s="11"/>
      <c r="WH461" s="11"/>
      <c r="WI461" s="11"/>
      <c r="WJ461" s="11"/>
      <c r="WK461" s="11"/>
      <c r="WL461" s="11"/>
      <c r="WM461" s="11"/>
      <c r="WN461" s="11"/>
      <c r="WO461" s="11"/>
      <c r="WP461" s="11"/>
      <c r="WQ461" s="11"/>
      <c r="WR461" s="11"/>
      <c r="WS461" s="11"/>
      <c r="WT461" s="11"/>
      <c r="WU461" s="11"/>
      <c r="WV461" s="11"/>
      <c r="WW461" s="11"/>
      <c r="WX461" s="11"/>
      <c r="WY461" s="11"/>
      <c r="WZ461" s="11"/>
      <c r="XA461" s="11"/>
      <c r="XB461" s="11"/>
      <c r="XC461" s="11"/>
      <c r="XD461" s="11"/>
      <c r="XE461" s="11"/>
      <c r="XF461" s="11"/>
      <c r="XG461" s="11"/>
      <c r="XH461" s="11"/>
      <c r="XI461" s="11"/>
      <c r="XJ461" s="11"/>
      <c r="XK461" s="11"/>
      <c r="XL461" s="11"/>
      <c r="XM461" s="11"/>
      <c r="XN461" s="11"/>
      <c r="XO461" s="11"/>
      <c r="XP461" s="11"/>
      <c r="XQ461" s="11"/>
      <c r="XR461" s="11"/>
      <c r="XS461" s="11"/>
      <c r="XT461" s="11"/>
      <c r="XU461" s="11"/>
      <c r="XV461" s="11"/>
      <c r="XW461" s="11"/>
      <c r="XX461" s="11"/>
      <c r="XY461" s="11"/>
      <c r="XZ461" s="11"/>
      <c r="YA461" s="11"/>
      <c r="YB461" s="11"/>
      <c r="YC461" s="11"/>
      <c r="YD461" s="11"/>
      <c r="YE461" s="11"/>
      <c r="YF461" s="11"/>
      <c r="YG461" s="11"/>
      <c r="YH461" s="11"/>
      <c r="YI461" s="11"/>
      <c r="YJ461" s="11"/>
      <c r="YK461" s="11"/>
      <c r="YL461" s="11"/>
      <c r="YM461" s="11"/>
      <c r="YN461" s="11"/>
      <c r="YO461" s="11"/>
      <c r="YP461" s="11"/>
      <c r="YQ461" s="11"/>
      <c r="YR461" s="11"/>
      <c r="YS461" s="11"/>
      <c r="YT461" s="11"/>
      <c r="YU461" s="11"/>
      <c r="YV461" s="11"/>
      <c r="YW461" s="11"/>
      <c r="YX461" s="11"/>
      <c r="YY461" s="11"/>
      <c r="YZ461" s="11"/>
      <c r="ZA461" s="11"/>
      <c r="ZB461" s="11"/>
      <c r="ZC461" s="11"/>
      <c r="ZD461" s="11"/>
      <c r="ZE461" s="11"/>
      <c r="ZF461" s="11"/>
      <c r="ZG461" s="11"/>
      <c r="ZH461" s="11"/>
      <c r="ZI461" s="11"/>
      <c r="ZJ461" s="11"/>
      <c r="ZK461" s="11"/>
      <c r="ZL461" s="11"/>
      <c r="ZM461" s="11"/>
      <c r="ZN461" s="11"/>
      <c r="ZO461" s="11"/>
      <c r="ZP461" s="11"/>
      <c r="ZQ461" s="11"/>
      <c r="ZR461" s="11"/>
      <c r="ZS461" s="11"/>
      <c r="ZT461" s="11"/>
      <c r="ZU461" s="11"/>
      <c r="ZV461" s="11"/>
      <c r="ZW461" s="11"/>
      <c r="ZX461" s="11"/>
      <c r="ZY461" s="11"/>
      <c r="ZZ461" s="11"/>
      <c r="AAA461" s="11"/>
      <c r="AAB461" s="11"/>
      <c r="AAC461" s="11"/>
      <c r="AAD461" s="11"/>
      <c r="AAE461" s="11"/>
      <c r="AAF461" s="11"/>
      <c r="AAG461" s="11"/>
      <c r="AAH461" s="11"/>
      <c r="AAI461" s="11"/>
      <c r="AAJ461" s="11"/>
      <c r="AAK461" s="11"/>
      <c r="AAL461" s="11"/>
      <c r="AAM461" s="11"/>
      <c r="AAN461" s="11"/>
      <c r="AAO461" s="11"/>
      <c r="AAP461" s="11"/>
      <c r="AAQ461" s="11"/>
      <c r="AAR461" s="11"/>
      <c r="AAS461" s="11"/>
      <c r="AAT461" s="11"/>
      <c r="AAU461" s="11"/>
      <c r="AAV461" s="11"/>
      <c r="AAW461" s="11"/>
      <c r="AAX461" s="11"/>
      <c r="AAY461" s="11"/>
      <c r="AAZ461" s="11"/>
      <c r="ABA461" s="11"/>
      <c r="ABB461" s="11"/>
      <c r="ABC461" s="11"/>
      <c r="ABD461" s="11"/>
      <c r="ABE461" s="11"/>
      <c r="ABF461" s="11"/>
      <c r="ABG461" s="11"/>
      <c r="ABH461" s="11"/>
      <c r="ABI461" s="11"/>
      <c r="ABJ461" s="11"/>
      <c r="ABK461" s="11"/>
      <c r="ABL461" s="11"/>
      <c r="ABM461" s="11"/>
      <c r="ABN461" s="11"/>
      <c r="ABO461" s="11"/>
      <c r="ABP461" s="11"/>
      <c r="ABQ461" s="11"/>
      <c r="ABR461" s="11"/>
      <c r="ABS461" s="11"/>
      <c r="ABT461" s="11"/>
      <c r="ABU461" s="11"/>
      <c r="ABV461" s="11"/>
      <c r="ABW461" s="11"/>
      <c r="ABX461" s="11"/>
      <c r="ABY461" s="11"/>
      <c r="ABZ461" s="11"/>
      <c r="ACA461" s="11"/>
      <c r="ACB461" s="11"/>
      <c r="ACC461" s="11"/>
      <c r="ACD461" s="11"/>
      <c r="ACE461" s="11"/>
      <c r="ACF461" s="11"/>
      <c r="ACG461" s="11"/>
      <c r="ACH461" s="11"/>
      <c r="ACI461" s="11"/>
      <c r="ACJ461" s="11"/>
      <c r="ACK461" s="11"/>
      <c r="ACL461" s="11"/>
      <c r="ACM461" s="11"/>
      <c r="ACN461" s="11"/>
      <c r="ACO461" s="11"/>
      <c r="ACP461" s="11"/>
      <c r="ACQ461" s="11"/>
      <c r="ACR461" s="11"/>
      <c r="ACS461" s="11"/>
      <c r="ACT461" s="11"/>
      <c r="ACU461" s="11"/>
      <c r="ACV461" s="11"/>
      <c r="ACW461" s="11"/>
      <c r="ACX461" s="11"/>
      <c r="ACY461" s="11"/>
      <c r="ACZ461" s="11"/>
      <c r="ADA461" s="11"/>
      <c r="ADB461" s="11"/>
      <c r="ADC461" s="11"/>
      <c r="ADD461" s="11"/>
      <c r="ADE461" s="11"/>
      <c r="ADF461" s="11"/>
      <c r="ADG461" s="11"/>
      <c r="ADH461" s="11"/>
      <c r="ADI461" s="11"/>
      <c r="ADJ461" s="11"/>
      <c r="ADK461" s="11"/>
      <c r="ADL461" s="11"/>
      <c r="ADM461" s="11"/>
      <c r="ADN461" s="11"/>
      <c r="ADO461" s="11"/>
      <c r="ADP461" s="11"/>
      <c r="ADQ461" s="11"/>
      <c r="ADR461" s="11"/>
      <c r="ADS461" s="11"/>
      <c r="ADT461" s="11"/>
      <c r="ADU461" s="11"/>
      <c r="ADV461" s="11"/>
      <c r="ADW461" s="11"/>
      <c r="ADX461" s="11"/>
      <c r="ADY461" s="11"/>
      <c r="ADZ461" s="11"/>
      <c r="AEA461" s="11"/>
      <c r="AEB461" s="11"/>
      <c r="AEC461" s="11"/>
      <c r="AED461" s="11"/>
      <c r="AEE461" s="11"/>
      <c r="AEF461" s="11"/>
      <c r="AEG461" s="11"/>
      <c r="AEH461" s="11"/>
      <c r="AEI461" s="11"/>
      <c r="AEJ461" s="11"/>
      <c r="AEK461" s="11"/>
      <c r="AEL461" s="11"/>
      <c r="AEM461" s="11"/>
      <c r="AEN461" s="11"/>
      <c r="AEO461" s="11"/>
      <c r="AEP461" s="11"/>
      <c r="AEQ461" s="11"/>
      <c r="AER461" s="11"/>
      <c r="AES461" s="11"/>
      <c r="AET461" s="11"/>
      <c r="AEU461" s="11"/>
      <c r="AEV461" s="11"/>
      <c r="AEW461" s="11"/>
      <c r="AEX461" s="11"/>
      <c r="AEY461" s="11"/>
      <c r="AEZ461" s="11"/>
      <c r="AFA461" s="11"/>
      <c r="AFB461" s="11"/>
      <c r="AFC461" s="11"/>
      <c r="AFD461" s="11"/>
      <c r="AFE461" s="11"/>
      <c r="AFF461" s="11"/>
      <c r="AFG461" s="11"/>
      <c r="AFH461" s="11"/>
      <c r="AFI461" s="11"/>
      <c r="AFJ461" s="11"/>
      <c r="AFK461" s="11"/>
      <c r="AFL461" s="11"/>
      <c r="AFM461" s="11"/>
      <c r="AFN461" s="11"/>
      <c r="AFO461" s="11"/>
      <c r="AFP461" s="11"/>
      <c r="AFQ461" s="11"/>
      <c r="AFR461" s="11"/>
      <c r="AFS461" s="11"/>
      <c r="AFT461" s="11"/>
      <c r="AFU461" s="11"/>
      <c r="AFV461" s="11"/>
      <c r="AFW461" s="11"/>
      <c r="AFX461" s="11"/>
      <c r="AFY461" s="11"/>
      <c r="AFZ461" s="11"/>
      <c r="AGA461" s="11"/>
      <c r="AGB461" s="11"/>
      <c r="AGC461" s="11"/>
      <c r="AGD461" s="11"/>
      <c r="AGE461" s="11"/>
      <c r="AGF461" s="11"/>
      <c r="AGG461" s="11"/>
      <c r="AGH461" s="11"/>
      <c r="AGI461" s="11"/>
      <c r="AGJ461" s="11"/>
      <c r="AGK461" s="11"/>
      <c r="AGL461" s="11"/>
      <c r="AGM461" s="11"/>
      <c r="AGN461" s="11"/>
      <c r="AGO461" s="11"/>
      <c r="AGP461" s="11"/>
      <c r="AGQ461" s="11"/>
      <c r="AGR461" s="11"/>
      <c r="AGS461" s="11"/>
      <c r="AGT461" s="11"/>
      <c r="AGU461" s="11"/>
      <c r="AGV461" s="11"/>
      <c r="AGW461" s="11"/>
      <c r="AGX461" s="11"/>
      <c r="AGY461" s="11"/>
      <c r="AGZ461" s="11"/>
      <c r="AHA461" s="11"/>
      <c r="AHB461" s="11"/>
      <c r="AHC461" s="11"/>
      <c r="AHD461" s="11"/>
      <c r="AHE461" s="11"/>
      <c r="AHF461" s="11"/>
      <c r="AHG461" s="11"/>
      <c r="AHH461" s="11"/>
      <c r="AHI461" s="11"/>
      <c r="AHJ461" s="11"/>
      <c r="AHK461" s="11"/>
      <c r="AHL461" s="11"/>
      <c r="AHM461" s="11"/>
      <c r="AHN461" s="11"/>
      <c r="AHO461" s="11"/>
      <c r="AHP461" s="11"/>
      <c r="AHQ461" s="11"/>
      <c r="AHR461" s="11"/>
      <c r="AHS461" s="11"/>
      <c r="AHT461" s="11"/>
      <c r="AHU461" s="11"/>
      <c r="AHV461" s="11"/>
      <c r="AHW461" s="11"/>
      <c r="AHX461" s="11"/>
      <c r="AHY461" s="11"/>
      <c r="AHZ461" s="11"/>
      <c r="AIA461" s="11"/>
      <c r="AIB461" s="11"/>
      <c r="AIC461" s="11"/>
      <c r="AID461" s="11"/>
      <c r="AIE461" s="11"/>
      <c r="AIF461" s="11"/>
      <c r="AIG461" s="11"/>
      <c r="AIH461" s="11"/>
      <c r="AII461" s="11"/>
      <c r="AIJ461" s="11"/>
      <c r="AIK461" s="11"/>
      <c r="AIL461" s="11"/>
      <c r="AIM461" s="11"/>
      <c r="AIN461" s="11"/>
      <c r="AIO461" s="11"/>
      <c r="AIP461" s="11"/>
      <c r="AIQ461" s="11"/>
      <c r="AIR461" s="11"/>
      <c r="AIS461" s="11"/>
      <c r="AIT461" s="11"/>
      <c r="AIU461" s="11"/>
      <c r="AIV461" s="11"/>
      <c r="AIW461" s="11"/>
      <c r="AIX461" s="11"/>
      <c r="AIY461" s="11"/>
      <c r="AIZ461" s="11"/>
      <c r="AJA461" s="11"/>
      <c r="AJB461" s="11"/>
      <c r="AJC461" s="11"/>
      <c r="AJD461" s="11"/>
      <c r="AJE461" s="11"/>
      <c r="AJF461" s="11"/>
      <c r="AJG461" s="11"/>
      <c r="AJH461" s="11"/>
      <c r="AJI461" s="11"/>
      <c r="AJJ461" s="11"/>
      <c r="AJK461" s="11"/>
      <c r="AJL461" s="11"/>
      <c r="AJM461" s="11"/>
      <c r="AJN461" s="11"/>
      <c r="AJO461" s="11"/>
      <c r="AJP461" s="11"/>
      <c r="AJQ461" s="11"/>
      <c r="AJR461" s="11"/>
      <c r="AJS461" s="11"/>
      <c r="AJT461" s="11"/>
      <c r="AJU461" s="11"/>
      <c r="AJV461" s="11"/>
      <c r="AJW461" s="11"/>
      <c r="AJX461" s="11"/>
      <c r="AJY461" s="11"/>
      <c r="AJZ461" s="11"/>
      <c r="AKA461" s="11"/>
      <c r="AKB461" s="11"/>
      <c r="AKC461" s="11"/>
      <c r="AKD461" s="11"/>
      <c r="AKE461" s="11"/>
      <c r="AKF461" s="11"/>
      <c r="AKG461" s="11"/>
      <c r="AKH461" s="11"/>
      <c r="AKI461" s="11"/>
      <c r="AKJ461" s="11"/>
      <c r="AKK461" s="11"/>
      <c r="AKL461" s="11"/>
      <c r="AKM461" s="11"/>
      <c r="AKN461" s="11"/>
      <c r="AKO461" s="11"/>
      <c r="AKP461" s="11"/>
      <c r="AKQ461" s="11"/>
      <c r="AKR461" s="11"/>
      <c r="AKS461" s="11"/>
      <c r="AKT461" s="11"/>
      <c r="AKU461" s="11"/>
      <c r="AKV461" s="11"/>
      <c r="AKW461" s="11"/>
      <c r="AKX461" s="11"/>
      <c r="AKY461" s="11"/>
      <c r="AKZ461" s="11"/>
      <c r="ALA461" s="11"/>
      <c r="ALB461" s="11"/>
      <c r="ALC461" s="11"/>
      <c r="ALD461" s="11"/>
      <c r="ALE461" s="11"/>
      <c r="ALF461" s="11"/>
      <c r="ALG461" s="11"/>
      <c r="ALH461" s="11"/>
      <c r="ALI461" s="11"/>
      <c r="ALJ461" s="11"/>
      <c r="ALK461" s="11"/>
      <c r="ALL461" s="11"/>
      <c r="ALM461" s="11"/>
      <c r="ALN461" s="11"/>
      <c r="ALO461" s="11"/>
      <c r="ALP461" s="11"/>
      <c r="ALQ461" s="11"/>
      <c r="ALR461" s="11"/>
      <c r="ALS461" s="11"/>
      <c r="ALT461" s="11"/>
      <c r="ALU461" s="11"/>
      <c r="ALV461" s="11"/>
      <c r="ALW461" s="11"/>
      <c r="ALX461" s="11"/>
      <c r="ALY461" s="11"/>
      <c r="ALZ461" s="11"/>
      <c r="AMA461" s="11"/>
    </row>
    <row r="462" spans="1:1015" ht="12.75" customHeight="1">
      <c r="A462" s="9" t="s">
        <v>506</v>
      </c>
      <c r="B462" s="9" t="s">
        <v>506</v>
      </c>
      <c r="C462" s="9" t="s">
        <v>256</v>
      </c>
      <c r="D462" s="8"/>
      <c r="E462" s="9" t="s">
        <v>16</v>
      </c>
      <c r="F462" s="8" t="s">
        <v>17</v>
      </c>
      <c r="G462" s="8" t="s">
        <v>510</v>
      </c>
      <c r="H462" s="10">
        <v>1548</v>
      </c>
      <c r="I462" s="10">
        <v>2011.48</v>
      </c>
      <c r="J462" s="10">
        <v>1800</v>
      </c>
      <c r="K462" s="10">
        <v>289.7</v>
      </c>
      <c r="L462" s="7">
        <v>803</v>
      </c>
      <c r="M462" s="10">
        <f t="shared" ref="M462:N464" si="71">L462</f>
        <v>803</v>
      </c>
      <c r="N462" s="10">
        <f t="shared" si="71"/>
        <v>803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  <c r="SK462" s="11"/>
      <c r="SL462" s="11"/>
      <c r="SM462" s="11"/>
      <c r="SN462" s="11"/>
      <c r="SO462" s="11"/>
      <c r="SP462" s="11"/>
      <c r="SQ462" s="11"/>
      <c r="SR462" s="11"/>
      <c r="SS462" s="11"/>
      <c r="ST462" s="11"/>
      <c r="SU462" s="11"/>
      <c r="SV462" s="11"/>
      <c r="SW462" s="11"/>
      <c r="SX462" s="11"/>
      <c r="SY462" s="11"/>
      <c r="SZ462" s="11"/>
      <c r="TA462" s="11"/>
      <c r="TB462" s="11"/>
      <c r="TC462" s="11"/>
      <c r="TD462" s="11"/>
      <c r="TE462" s="11"/>
      <c r="TF462" s="11"/>
      <c r="TG462" s="11"/>
      <c r="TH462" s="11"/>
      <c r="TI462" s="11"/>
      <c r="TJ462" s="11"/>
      <c r="TK462" s="11"/>
      <c r="TL462" s="11"/>
      <c r="TM462" s="11"/>
      <c r="TN462" s="11"/>
      <c r="TO462" s="11"/>
      <c r="TP462" s="11"/>
      <c r="TQ462" s="11"/>
      <c r="TR462" s="11"/>
      <c r="TS462" s="11"/>
      <c r="TT462" s="11"/>
      <c r="TU462" s="11"/>
      <c r="TV462" s="11"/>
      <c r="TW462" s="11"/>
      <c r="TX462" s="11"/>
      <c r="TY462" s="11"/>
      <c r="TZ462" s="11"/>
      <c r="UA462" s="11"/>
      <c r="UB462" s="11"/>
      <c r="UC462" s="11"/>
      <c r="UD462" s="11"/>
      <c r="UE462" s="11"/>
      <c r="UF462" s="11"/>
      <c r="UG462" s="11"/>
      <c r="UH462" s="11"/>
      <c r="UI462" s="11"/>
      <c r="UJ462" s="11"/>
      <c r="UK462" s="11"/>
      <c r="UL462" s="11"/>
      <c r="UM462" s="11"/>
      <c r="UN462" s="11"/>
      <c r="UO462" s="11"/>
      <c r="UP462" s="11"/>
      <c r="UQ462" s="11"/>
      <c r="UR462" s="11"/>
      <c r="US462" s="11"/>
      <c r="UT462" s="11"/>
      <c r="UU462" s="11"/>
      <c r="UV462" s="11"/>
      <c r="UW462" s="11"/>
      <c r="UX462" s="11"/>
      <c r="UY462" s="11"/>
      <c r="UZ462" s="11"/>
      <c r="VA462" s="11"/>
      <c r="VB462" s="11"/>
      <c r="VC462" s="11"/>
      <c r="VD462" s="11"/>
      <c r="VE462" s="11"/>
      <c r="VF462" s="11"/>
      <c r="VG462" s="11"/>
      <c r="VH462" s="11"/>
      <c r="VI462" s="11"/>
      <c r="VJ462" s="11"/>
      <c r="VK462" s="11"/>
      <c r="VL462" s="11"/>
      <c r="VM462" s="11"/>
      <c r="VN462" s="11"/>
      <c r="VO462" s="11"/>
      <c r="VP462" s="11"/>
      <c r="VQ462" s="11"/>
      <c r="VR462" s="11"/>
      <c r="VS462" s="11"/>
      <c r="VT462" s="11"/>
      <c r="VU462" s="11"/>
      <c r="VV462" s="11"/>
      <c r="VW462" s="11"/>
      <c r="VX462" s="11"/>
      <c r="VY462" s="11"/>
      <c r="VZ462" s="11"/>
      <c r="WA462" s="11"/>
      <c r="WB462" s="11"/>
      <c r="WC462" s="11"/>
      <c r="WD462" s="11"/>
      <c r="WE462" s="11"/>
      <c r="WF462" s="11"/>
      <c r="WG462" s="11"/>
      <c r="WH462" s="11"/>
      <c r="WI462" s="11"/>
      <c r="WJ462" s="11"/>
      <c r="WK462" s="11"/>
      <c r="WL462" s="11"/>
      <c r="WM462" s="11"/>
      <c r="WN462" s="11"/>
      <c r="WO462" s="11"/>
      <c r="WP462" s="11"/>
      <c r="WQ462" s="11"/>
      <c r="WR462" s="11"/>
      <c r="WS462" s="11"/>
      <c r="WT462" s="11"/>
      <c r="WU462" s="11"/>
      <c r="WV462" s="11"/>
      <c r="WW462" s="11"/>
      <c r="WX462" s="11"/>
      <c r="WY462" s="11"/>
      <c r="WZ462" s="11"/>
      <c r="XA462" s="11"/>
      <c r="XB462" s="11"/>
      <c r="XC462" s="11"/>
      <c r="XD462" s="11"/>
      <c r="XE462" s="11"/>
      <c r="XF462" s="11"/>
      <c r="XG462" s="11"/>
      <c r="XH462" s="11"/>
      <c r="XI462" s="11"/>
      <c r="XJ462" s="11"/>
      <c r="XK462" s="11"/>
      <c r="XL462" s="11"/>
      <c r="XM462" s="11"/>
      <c r="XN462" s="11"/>
      <c r="XO462" s="11"/>
      <c r="XP462" s="11"/>
      <c r="XQ462" s="11"/>
      <c r="XR462" s="11"/>
      <c r="XS462" s="11"/>
      <c r="XT462" s="11"/>
      <c r="XU462" s="11"/>
      <c r="XV462" s="11"/>
      <c r="XW462" s="11"/>
      <c r="XX462" s="11"/>
      <c r="XY462" s="11"/>
      <c r="XZ462" s="11"/>
      <c r="YA462" s="11"/>
      <c r="YB462" s="11"/>
      <c r="YC462" s="11"/>
      <c r="YD462" s="11"/>
      <c r="YE462" s="11"/>
      <c r="YF462" s="11"/>
      <c r="YG462" s="11"/>
      <c r="YH462" s="11"/>
      <c r="YI462" s="11"/>
      <c r="YJ462" s="11"/>
      <c r="YK462" s="11"/>
      <c r="YL462" s="11"/>
      <c r="YM462" s="11"/>
      <c r="YN462" s="11"/>
      <c r="YO462" s="11"/>
      <c r="YP462" s="11"/>
      <c r="YQ462" s="11"/>
      <c r="YR462" s="11"/>
      <c r="YS462" s="11"/>
      <c r="YT462" s="11"/>
      <c r="YU462" s="11"/>
      <c r="YV462" s="11"/>
      <c r="YW462" s="11"/>
      <c r="YX462" s="11"/>
      <c r="YY462" s="11"/>
      <c r="YZ462" s="11"/>
      <c r="ZA462" s="11"/>
      <c r="ZB462" s="11"/>
      <c r="ZC462" s="11"/>
      <c r="ZD462" s="11"/>
      <c r="ZE462" s="11"/>
      <c r="ZF462" s="11"/>
      <c r="ZG462" s="11"/>
      <c r="ZH462" s="11"/>
      <c r="ZI462" s="11"/>
      <c r="ZJ462" s="11"/>
      <c r="ZK462" s="11"/>
      <c r="ZL462" s="11"/>
      <c r="ZM462" s="11"/>
      <c r="ZN462" s="11"/>
      <c r="ZO462" s="11"/>
      <c r="ZP462" s="11"/>
      <c r="ZQ462" s="11"/>
      <c r="ZR462" s="11"/>
      <c r="ZS462" s="11"/>
      <c r="ZT462" s="11"/>
      <c r="ZU462" s="11"/>
      <c r="ZV462" s="11"/>
      <c r="ZW462" s="11"/>
      <c r="ZX462" s="11"/>
      <c r="ZY462" s="11"/>
      <c r="ZZ462" s="11"/>
      <c r="AAA462" s="11"/>
      <c r="AAB462" s="11"/>
      <c r="AAC462" s="11"/>
      <c r="AAD462" s="11"/>
      <c r="AAE462" s="11"/>
      <c r="AAF462" s="11"/>
      <c r="AAG462" s="11"/>
      <c r="AAH462" s="11"/>
      <c r="AAI462" s="11"/>
      <c r="AAJ462" s="11"/>
      <c r="AAK462" s="11"/>
      <c r="AAL462" s="11"/>
      <c r="AAM462" s="11"/>
      <c r="AAN462" s="11"/>
      <c r="AAO462" s="11"/>
      <c r="AAP462" s="11"/>
      <c r="AAQ462" s="11"/>
      <c r="AAR462" s="11"/>
      <c r="AAS462" s="11"/>
      <c r="AAT462" s="11"/>
      <c r="AAU462" s="11"/>
      <c r="AAV462" s="11"/>
      <c r="AAW462" s="11"/>
      <c r="AAX462" s="11"/>
      <c r="AAY462" s="11"/>
      <c r="AAZ462" s="11"/>
      <c r="ABA462" s="11"/>
      <c r="ABB462" s="11"/>
      <c r="ABC462" s="11"/>
      <c r="ABD462" s="11"/>
      <c r="ABE462" s="11"/>
      <c r="ABF462" s="11"/>
      <c r="ABG462" s="11"/>
      <c r="ABH462" s="11"/>
      <c r="ABI462" s="11"/>
      <c r="ABJ462" s="11"/>
      <c r="ABK462" s="11"/>
      <c r="ABL462" s="11"/>
      <c r="ABM462" s="11"/>
      <c r="ABN462" s="11"/>
      <c r="ABO462" s="11"/>
      <c r="ABP462" s="11"/>
      <c r="ABQ462" s="11"/>
      <c r="ABR462" s="11"/>
      <c r="ABS462" s="11"/>
      <c r="ABT462" s="11"/>
      <c r="ABU462" s="11"/>
      <c r="ABV462" s="11"/>
      <c r="ABW462" s="11"/>
      <c r="ABX462" s="11"/>
      <c r="ABY462" s="11"/>
      <c r="ABZ462" s="11"/>
      <c r="ACA462" s="11"/>
      <c r="ACB462" s="11"/>
      <c r="ACC462" s="11"/>
      <c r="ACD462" s="11"/>
      <c r="ACE462" s="11"/>
      <c r="ACF462" s="11"/>
      <c r="ACG462" s="11"/>
      <c r="ACH462" s="11"/>
      <c r="ACI462" s="11"/>
      <c r="ACJ462" s="11"/>
      <c r="ACK462" s="11"/>
      <c r="ACL462" s="11"/>
      <c r="ACM462" s="11"/>
      <c r="ACN462" s="11"/>
      <c r="ACO462" s="11"/>
      <c r="ACP462" s="11"/>
      <c r="ACQ462" s="11"/>
      <c r="ACR462" s="11"/>
      <c r="ACS462" s="11"/>
      <c r="ACT462" s="11"/>
      <c r="ACU462" s="11"/>
      <c r="ACV462" s="11"/>
      <c r="ACW462" s="11"/>
      <c r="ACX462" s="11"/>
      <c r="ACY462" s="11"/>
      <c r="ACZ462" s="11"/>
      <c r="ADA462" s="11"/>
      <c r="ADB462" s="11"/>
      <c r="ADC462" s="11"/>
      <c r="ADD462" s="11"/>
      <c r="ADE462" s="11"/>
      <c r="ADF462" s="11"/>
      <c r="ADG462" s="11"/>
      <c r="ADH462" s="11"/>
      <c r="ADI462" s="11"/>
      <c r="ADJ462" s="11"/>
      <c r="ADK462" s="11"/>
      <c r="ADL462" s="11"/>
      <c r="ADM462" s="11"/>
      <c r="ADN462" s="11"/>
      <c r="ADO462" s="11"/>
      <c r="ADP462" s="11"/>
      <c r="ADQ462" s="11"/>
      <c r="ADR462" s="11"/>
      <c r="ADS462" s="11"/>
      <c r="ADT462" s="11"/>
      <c r="ADU462" s="11"/>
      <c r="ADV462" s="11"/>
      <c r="ADW462" s="11"/>
      <c r="ADX462" s="11"/>
      <c r="ADY462" s="11"/>
      <c r="ADZ462" s="11"/>
      <c r="AEA462" s="11"/>
      <c r="AEB462" s="11"/>
      <c r="AEC462" s="11"/>
      <c r="AED462" s="11"/>
      <c r="AEE462" s="11"/>
      <c r="AEF462" s="11"/>
      <c r="AEG462" s="11"/>
      <c r="AEH462" s="11"/>
      <c r="AEI462" s="11"/>
      <c r="AEJ462" s="11"/>
      <c r="AEK462" s="11"/>
      <c r="AEL462" s="11"/>
      <c r="AEM462" s="11"/>
      <c r="AEN462" s="11"/>
      <c r="AEO462" s="11"/>
      <c r="AEP462" s="11"/>
      <c r="AEQ462" s="11"/>
      <c r="AER462" s="11"/>
      <c r="AES462" s="11"/>
      <c r="AET462" s="11"/>
      <c r="AEU462" s="11"/>
      <c r="AEV462" s="11"/>
      <c r="AEW462" s="11"/>
      <c r="AEX462" s="11"/>
      <c r="AEY462" s="11"/>
      <c r="AEZ462" s="11"/>
      <c r="AFA462" s="11"/>
      <c r="AFB462" s="11"/>
      <c r="AFC462" s="11"/>
      <c r="AFD462" s="11"/>
      <c r="AFE462" s="11"/>
      <c r="AFF462" s="11"/>
      <c r="AFG462" s="11"/>
      <c r="AFH462" s="11"/>
      <c r="AFI462" s="11"/>
      <c r="AFJ462" s="11"/>
      <c r="AFK462" s="11"/>
      <c r="AFL462" s="11"/>
      <c r="AFM462" s="11"/>
      <c r="AFN462" s="11"/>
      <c r="AFO462" s="11"/>
      <c r="AFP462" s="11"/>
      <c r="AFQ462" s="11"/>
      <c r="AFR462" s="11"/>
      <c r="AFS462" s="11"/>
      <c r="AFT462" s="11"/>
      <c r="AFU462" s="11"/>
      <c r="AFV462" s="11"/>
      <c r="AFW462" s="11"/>
      <c r="AFX462" s="11"/>
      <c r="AFY462" s="11"/>
      <c r="AFZ462" s="11"/>
      <c r="AGA462" s="11"/>
      <c r="AGB462" s="11"/>
      <c r="AGC462" s="11"/>
      <c r="AGD462" s="11"/>
      <c r="AGE462" s="11"/>
      <c r="AGF462" s="11"/>
      <c r="AGG462" s="11"/>
      <c r="AGH462" s="11"/>
      <c r="AGI462" s="11"/>
      <c r="AGJ462" s="11"/>
      <c r="AGK462" s="11"/>
      <c r="AGL462" s="11"/>
      <c r="AGM462" s="11"/>
      <c r="AGN462" s="11"/>
      <c r="AGO462" s="11"/>
      <c r="AGP462" s="11"/>
      <c r="AGQ462" s="11"/>
      <c r="AGR462" s="11"/>
      <c r="AGS462" s="11"/>
      <c r="AGT462" s="11"/>
      <c r="AGU462" s="11"/>
      <c r="AGV462" s="11"/>
      <c r="AGW462" s="11"/>
      <c r="AGX462" s="11"/>
      <c r="AGY462" s="11"/>
      <c r="AGZ462" s="11"/>
      <c r="AHA462" s="11"/>
      <c r="AHB462" s="11"/>
      <c r="AHC462" s="11"/>
      <c r="AHD462" s="11"/>
      <c r="AHE462" s="11"/>
      <c r="AHF462" s="11"/>
      <c r="AHG462" s="11"/>
      <c r="AHH462" s="11"/>
      <c r="AHI462" s="11"/>
      <c r="AHJ462" s="11"/>
      <c r="AHK462" s="11"/>
      <c r="AHL462" s="11"/>
      <c r="AHM462" s="11"/>
      <c r="AHN462" s="11"/>
      <c r="AHO462" s="11"/>
      <c r="AHP462" s="11"/>
      <c r="AHQ462" s="11"/>
      <c r="AHR462" s="11"/>
      <c r="AHS462" s="11"/>
      <c r="AHT462" s="11"/>
      <c r="AHU462" s="11"/>
      <c r="AHV462" s="11"/>
      <c r="AHW462" s="11"/>
      <c r="AHX462" s="11"/>
      <c r="AHY462" s="11"/>
      <c r="AHZ462" s="11"/>
      <c r="AIA462" s="11"/>
      <c r="AIB462" s="11"/>
      <c r="AIC462" s="11"/>
      <c r="AID462" s="11"/>
      <c r="AIE462" s="11"/>
      <c r="AIF462" s="11"/>
      <c r="AIG462" s="11"/>
      <c r="AIH462" s="11"/>
      <c r="AII462" s="11"/>
      <c r="AIJ462" s="11"/>
      <c r="AIK462" s="11"/>
      <c r="AIL462" s="11"/>
      <c r="AIM462" s="11"/>
      <c r="AIN462" s="11"/>
      <c r="AIO462" s="11"/>
      <c r="AIP462" s="11"/>
      <c r="AIQ462" s="11"/>
      <c r="AIR462" s="11"/>
      <c r="AIS462" s="11"/>
      <c r="AIT462" s="11"/>
      <c r="AIU462" s="11"/>
      <c r="AIV462" s="11"/>
      <c r="AIW462" s="11"/>
      <c r="AIX462" s="11"/>
      <c r="AIY462" s="11"/>
      <c r="AIZ462" s="11"/>
      <c r="AJA462" s="11"/>
      <c r="AJB462" s="11"/>
      <c r="AJC462" s="11"/>
      <c r="AJD462" s="11"/>
      <c r="AJE462" s="11"/>
      <c r="AJF462" s="11"/>
      <c r="AJG462" s="11"/>
      <c r="AJH462" s="11"/>
      <c r="AJI462" s="11"/>
      <c r="AJJ462" s="11"/>
      <c r="AJK462" s="11"/>
      <c r="AJL462" s="11"/>
      <c r="AJM462" s="11"/>
      <c r="AJN462" s="11"/>
      <c r="AJO462" s="11"/>
      <c r="AJP462" s="11"/>
      <c r="AJQ462" s="11"/>
      <c r="AJR462" s="11"/>
      <c r="AJS462" s="11"/>
      <c r="AJT462" s="11"/>
      <c r="AJU462" s="11"/>
      <c r="AJV462" s="11"/>
      <c r="AJW462" s="11"/>
      <c r="AJX462" s="11"/>
      <c r="AJY462" s="11"/>
      <c r="AJZ462" s="11"/>
      <c r="AKA462" s="11"/>
      <c r="AKB462" s="11"/>
      <c r="AKC462" s="11"/>
      <c r="AKD462" s="11"/>
      <c r="AKE462" s="11"/>
      <c r="AKF462" s="11"/>
      <c r="AKG462" s="11"/>
      <c r="AKH462" s="11"/>
      <c r="AKI462" s="11"/>
      <c r="AKJ462" s="11"/>
      <c r="AKK462" s="11"/>
      <c r="AKL462" s="11"/>
      <c r="AKM462" s="11"/>
      <c r="AKN462" s="11"/>
      <c r="AKO462" s="11"/>
      <c r="AKP462" s="11"/>
      <c r="AKQ462" s="11"/>
      <c r="AKR462" s="11"/>
      <c r="AKS462" s="11"/>
      <c r="AKT462" s="11"/>
      <c r="AKU462" s="11"/>
      <c r="AKV462" s="11"/>
      <c r="AKW462" s="11"/>
      <c r="AKX462" s="11"/>
      <c r="AKY462" s="11"/>
      <c r="AKZ462" s="11"/>
      <c r="ALA462" s="11"/>
      <c r="ALB462" s="11"/>
      <c r="ALC462" s="11"/>
      <c r="ALD462" s="11"/>
      <c r="ALE462" s="11"/>
      <c r="ALF462" s="11"/>
      <c r="ALG462" s="11"/>
      <c r="ALH462" s="11"/>
      <c r="ALI462" s="11"/>
      <c r="ALJ462" s="11"/>
      <c r="ALK462" s="11"/>
      <c r="ALL462" s="11"/>
      <c r="ALM462" s="11"/>
      <c r="ALN462" s="11"/>
      <c r="ALO462" s="11"/>
      <c r="ALP462" s="11"/>
      <c r="ALQ462" s="11"/>
      <c r="ALR462" s="11"/>
      <c r="ALS462" s="11"/>
      <c r="ALT462" s="11"/>
      <c r="ALU462" s="11"/>
      <c r="ALV462" s="11"/>
      <c r="ALW462" s="11"/>
      <c r="ALX462" s="11"/>
      <c r="ALY462" s="11"/>
      <c r="ALZ462" s="11"/>
      <c r="AMA462" s="11"/>
    </row>
    <row r="463" spans="1:1015" ht="12.75" customHeight="1">
      <c r="A463" s="9" t="s">
        <v>506</v>
      </c>
      <c r="B463" s="9" t="s">
        <v>506</v>
      </c>
      <c r="C463" s="9" t="s">
        <v>171</v>
      </c>
      <c r="D463" s="8"/>
      <c r="E463" s="9" t="s">
        <v>16</v>
      </c>
      <c r="F463" s="8" t="s">
        <v>17</v>
      </c>
      <c r="G463" s="8" t="s">
        <v>172</v>
      </c>
      <c r="H463" s="10">
        <v>0</v>
      </c>
      <c r="I463" s="10">
        <v>24.72</v>
      </c>
      <c r="J463" s="10">
        <v>100</v>
      </c>
      <c r="K463" s="10">
        <v>90</v>
      </c>
      <c r="L463" s="7">
        <v>25</v>
      </c>
      <c r="M463" s="10">
        <f t="shared" si="71"/>
        <v>25</v>
      </c>
      <c r="N463" s="10">
        <f t="shared" si="71"/>
        <v>25</v>
      </c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  <c r="AKS463" s="11"/>
      <c r="AKT463" s="11"/>
      <c r="AKU463" s="11"/>
      <c r="AKV463" s="11"/>
      <c r="AKW463" s="11"/>
      <c r="AKX463" s="11"/>
      <c r="AKY463" s="11"/>
      <c r="AKZ463" s="11"/>
      <c r="ALA463" s="11"/>
      <c r="ALB463" s="11"/>
      <c r="ALC463" s="11"/>
      <c r="ALD463" s="11"/>
      <c r="ALE463" s="11"/>
      <c r="ALF463" s="11"/>
      <c r="ALG463" s="11"/>
      <c r="ALH463" s="11"/>
      <c r="ALI463" s="11"/>
      <c r="ALJ463" s="11"/>
      <c r="ALK463" s="11"/>
      <c r="ALL463" s="11"/>
      <c r="ALM463" s="11"/>
      <c r="ALN463" s="11"/>
      <c r="ALO463" s="11"/>
      <c r="ALP463" s="11"/>
      <c r="ALQ463" s="11"/>
      <c r="ALR463" s="11"/>
      <c r="ALS463" s="11"/>
      <c r="ALT463" s="11"/>
      <c r="ALU463" s="11"/>
      <c r="ALV463" s="11"/>
      <c r="ALW463" s="11"/>
      <c r="ALX463" s="11"/>
      <c r="ALY463" s="11"/>
      <c r="ALZ463" s="11"/>
      <c r="AMA463" s="11"/>
    </row>
    <row r="464" spans="1:1015" ht="12.75" customHeight="1">
      <c r="A464" s="9" t="s">
        <v>506</v>
      </c>
      <c r="B464" s="9" t="s">
        <v>506</v>
      </c>
      <c r="C464" s="9" t="s">
        <v>263</v>
      </c>
      <c r="D464" s="8"/>
      <c r="E464" s="9" t="s">
        <v>16</v>
      </c>
      <c r="F464" s="8" t="s">
        <v>17</v>
      </c>
      <c r="G464" s="8" t="s">
        <v>264</v>
      </c>
      <c r="H464" s="10">
        <v>0</v>
      </c>
      <c r="I464" s="10">
        <v>811.13</v>
      </c>
      <c r="J464" s="10">
        <v>1000</v>
      </c>
      <c r="K464" s="10">
        <v>0</v>
      </c>
      <c r="L464" s="7">
        <v>0</v>
      </c>
      <c r="M464" s="10">
        <f t="shared" si="71"/>
        <v>0</v>
      </c>
      <c r="N464" s="10">
        <f t="shared" si="71"/>
        <v>0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  <c r="AKS464" s="11"/>
      <c r="AKT464" s="11"/>
      <c r="AKU464" s="11"/>
      <c r="AKV464" s="11"/>
      <c r="AKW464" s="11"/>
      <c r="AKX464" s="11"/>
      <c r="AKY464" s="11"/>
      <c r="AKZ464" s="11"/>
      <c r="ALA464" s="11"/>
      <c r="ALB464" s="11"/>
      <c r="ALC464" s="11"/>
      <c r="ALD464" s="11"/>
      <c r="ALE464" s="11"/>
      <c r="ALF464" s="11"/>
      <c r="ALG464" s="11"/>
      <c r="ALH464" s="11"/>
      <c r="ALI464" s="11"/>
      <c r="ALJ464" s="11"/>
      <c r="ALK464" s="11"/>
      <c r="ALL464" s="11"/>
      <c r="ALM464" s="11"/>
      <c r="ALN464" s="11"/>
      <c r="ALO464" s="11"/>
      <c r="ALP464" s="11"/>
      <c r="ALQ464" s="11"/>
      <c r="ALR464" s="11"/>
      <c r="ALS464" s="11"/>
      <c r="ALT464" s="11"/>
      <c r="ALU464" s="11"/>
      <c r="ALV464" s="11"/>
      <c r="ALW464" s="11"/>
      <c r="ALX464" s="11"/>
      <c r="ALY464" s="11"/>
      <c r="ALZ464" s="11"/>
      <c r="AMA464" s="11"/>
    </row>
    <row r="465" spans="1:1015" ht="12.75" customHeight="1">
      <c r="A465" s="9" t="s">
        <v>506</v>
      </c>
      <c r="B465" s="9" t="s">
        <v>506</v>
      </c>
      <c r="C465" s="9" t="s">
        <v>173</v>
      </c>
      <c r="D465" s="8"/>
      <c r="E465" s="9" t="s">
        <v>16</v>
      </c>
      <c r="F465" s="8" t="s">
        <v>17</v>
      </c>
      <c r="G465" s="8" t="s">
        <v>174</v>
      </c>
      <c r="H465" s="10">
        <v>15</v>
      </c>
      <c r="I465" s="10">
        <v>126.06</v>
      </c>
      <c r="J465" s="10">
        <v>150</v>
      </c>
      <c r="K465" s="10">
        <v>1362.4</v>
      </c>
      <c r="L465" s="7">
        <v>0</v>
      </c>
      <c r="M465" s="10">
        <v>0</v>
      </c>
      <c r="N465" s="10">
        <f>M465</f>
        <v>0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  <c r="AKS465" s="11"/>
      <c r="AKT465" s="11"/>
      <c r="AKU465" s="11"/>
      <c r="AKV465" s="11"/>
      <c r="AKW465" s="11"/>
      <c r="AKX465" s="11"/>
      <c r="AKY465" s="11"/>
      <c r="AKZ465" s="11"/>
      <c r="ALA465" s="11"/>
      <c r="ALB465" s="11"/>
      <c r="ALC465" s="11"/>
      <c r="ALD465" s="11"/>
      <c r="ALE465" s="11"/>
      <c r="ALF465" s="11"/>
      <c r="ALG465" s="11"/>
      <c r="ALH465" s="11"/>
      <c r="ALI465" s="11"/>
      <c r="ALJ465" s="11"/>
      <c r="ALK465" s="11"/>
      <c r="ALL465" s="11"/>
      <c r="ALM465" s="11"/>
      <c r="ALN465" s="11"/>
      <c r="ALO465" s="11"/>
      <c r="ALP465" s="11"/>
      <c r="ALQ465" s="11"/>
      <c r="ALR465" s="11"/>
      <c r="ALS465" s="11"/>
      <c r="ALT465" s="11"/>
      <c r="ALU465" s="11"/>
      <c r="ALV465" s="11"/>
      <c r="ALW465" s="11"/>
      <c r="ALX465" s="11"/>
      <c r="ALY465" s="11"/>
      <c r="ALZ465" s="11"/>
      <c r="AMA465" s="11"/>
    </row>
    <row r="466" spans="1:1015" ht="12.75" customHeight="1">
      <c r="A466" s="9" t="s">
        <v>506</v>
      </c>
      <c r="B466" s="9" t="s">
        <v>506</v>
      </c>
      <c r="C466" s="9" t="s">
        <v>355</v>
      </c>
      <c r="D466" s="8"/>
      <c r="E466" s="9" t="s">
        <v>16</v>
      </c>
      <c r="F466" s="8" t="s">
        <v>17</v>
      </c>
      <c r="G466" s="8" t="s">
        <v>269</v>
      </c>
      <c r="H466" s="10">
        <v>0</v>
      </c>
      <c r="I466" s="10">
        <v>0</v>
      </c>
      <c r="J466" s="10">
        <v>0</v>
      </c>
      <c r="K466" s="10">
        <v>217.8</v>
      </c>
      <c r="L466" s="7">
        <v>0</v>
      </c>
      <c r="M466" s="10">
        <v>0</v>
      </c>
      <c r="N466" s="10">
        <v>0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  <c r="AKS466" s="11"/>
      <c r="AKT466" s="11"/>
      <c r="AKU466" s="11"/>
      <c r="AKV466" s="11"/>
      <c r="AKW466" s="11"/>
      <c r="AKX466" s="11"/>
      <c r="AKY466" s="11"/>
      <c r="AKZ466" s="11"/>
      <c r="ALA466" s="11"/>
      <c r="ALB466" s="11"/>
      <c r="ALC466" s="11"/>
      <c r="ALD466" s="11"/>
      <c r="ALE466" s="11"/>
      <c r="ALF466" s="11"/>
      <c r="ALG466" s="11"/>
      <c r="ALH466" s="11"/>
      <c r="ALI466" s="11"/>
      <c r="ALJ466" s="11"/>
      <c r="ALK466" s="11"/>
      <c r="ALL466" s="11"/>
      <c r="ALM466" s="11"/>
      <c r="ALN466" s="11"/>
      <c r="ALO466" s="11"/>
      <c r="ALP466" s="11"/>
      <c r="ALQ466" s="11"/>
      <c r="ALR466" s="11"/>
      <c r="ALS466" s="11"/>
      <c r="ALT466" s="11"/>
      <c r="ALU466" s="11"/>
      <c r="ALV466" s="11"/>
      <c r="ALW466" s="11"/>
      <c r="ALX466" s="11"/>
      <c r="ALY466" s="11"/>
      <c r="ALZ466" s="11"/>
      <c r="AMA466" s="11"/>
    </row>
    <row r="467" spans="1:1015" ht="12.75" customHeight="1">
      <c r="A467" s="9" t="s">
        <v>506</v>
      </c>
      <c r="B467" s="9" t="s">
        <v>506</v>
      </c>
      <c r="C467" s="9" t="s">
        <v>387</v>
      </c>
      <c r="D467" s="8"/>
      <c r="E467" s="9" t="s">
        <v>16</v>
      </c>
      <c r="F467" s="8" t="s">
        <v>17</v>
      </c>
      <c r="G467" s="8" t="s">
        <v>511</v>
      </c>
      <c r="H467" s="10">
        <v>0</v>
      </c>
      <c r="I467" s="10">
        <v>224.12</v>
      </c>
      <c r="J467" s="10">
        <v>200</v>
      </c>
      <c r="K467" s="10">
        <v>396.86</v>
      </c>
      <c r="L467" s="7">
        <v>200</v>
      </c>
      <c r="M467" s="10">
        <f t="shared" ref="M467:N469" si="72">L467</f>
        <v>200</v>
      </c>
      <c r="N467" s="10">
        <f t="shared" si="72"/>
        <v>200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  <c r="AKS467" s="11"/>
      <c r="AKT467" s="11"/>
      <c r="AKU467" s="11"/>
      <c r="AKV467" s="11"/>
      <c r="AKW467" s="11"/>
      <c r="AKX467" s="11"/>
      <c r="AKY467" s="11"/>
      <c r="AKZ467" s="11"/>
      <c r="ALA467" s="11"/>
      <c r="ALB467" s="11"/>
      <c r="ALC467" s="11"/>
      <c r="ALD467" s="11"/>
      <c r="ALE467" s="11"/>
      <c r="ALF467" s="11"/>
      <c r="ALG467" s="11"/>
      <c r="ALH467" s="11"/>
      <c r="ALI467" s="11"/>
      <c r="ALJ467" s="11"/>
      <c r="ALK467" s="11"/>
      <c r="ALL467" s="11"/>
      <c r="ALM467" s="11"/>
      <c r="ALN467" s="11"/>
      <c r="ALO467" s="11"/>
      <c r="ALP467" s="11"/>
      <c r="ALQ467" s="11"/>
      <c r="ALR467" s="11"/>
      <c r="ALS467" s="11"/>
      <c r="ALT467" s="11"/>
      <c r="ALU467" s="11"/>
      <c r="ALV467" s="11"/>
      <c r="ALW467" s="11"/>
      <c r="ALX467" s="11"/>
      <c r="ALY467" s="11"/>
      <c r="ALZ467" s="11"/>
      <c r="AMA467" s="11"/>
    </row>
    <row r="468" spans="1:1015" ht="12.75" customHeight="1">
      <c r="A468" s="9" t="s">
        <v>506</v>
      </c>
      <c r="B468" s="9" t="s">
        <v>506</v>
      </c>
      <c r="C468" s="9" t="s">
        <v>175</v>
      </c>
      <c r="D468" s="8"/>
      <c r="E468" s="9" t="s">
        <v>16</v>
      </c>
      <c r="F468" s="8" t="s">
        <v>17</v>
      </c>
      <c r="G468" s="8" t="s">
        <v>176</v>
      </c>
      <c r="H468" s="10">
        <v>0</v>
      </c>
      <c r="I468" s="10">
        <v>800.85</v>
      </c>
      <c r="J468" s="10">
        <v>1000</v>
      </c>
      <c r="K468" s="10">
        <v>1738.82</v>
      </c>
      <c r="L468" s="7">
        <v>0</v>
      </c>
      <c r="M468" s="10">
        <f t="shared" si="72"/>
        <v>0</v>
      </c>
      <c r="N468" s="10">
        <f t="shared" si="72"/>
        <v>0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  <c r="AKS468" s="11"/>
      <c r="AKT468" s="11"/>
      <c r="AKU468" s="11"/>
      <c r="AKV468" s="11"/>
      <c r="AKW468" s="11"/>
      <c r="AKX468" s="11"/>
      <c r="AKY468" s="11"/>
      <c r="AKZ468" s="11"/>
      <c r="ALA468" s="11"/>
      <c r="ALB468" s="11"/>
      <c r="ALC468" s="11"/>
      <c r="ALD468" s="11"/>
      <c r="ALE468" s="11"/>
      <c r="ALF468" s="11"/>
      <c r="ALG468" s="11"/>
      <c r="ALH468" s="11"/>
      <c r="ALI468" s="11"/>
      <c r="ALJ468" s="11"/>
      <c r="ALK468" s="11"/>
      <c r="ALL468" s="11"/>
      <c r="ALM468" s="11"/>
      <c r="ALN468" s="11"/>
      <c r="ALO468" s="11"/>
      <c r="ALP468" s="11"/>
      <c r="ALQ468" s="11"/>
      <c r="ALR468" s="11"/>
      <c r="ALS468" s="11"/>
      <c r="ALT468" s="11"/>
      <c r="ALU468" s="11"/>
      <c r="ALV468" s="11"/>
      <c r="ALW468" s="11"/>
      <c r="ALX468" s="11"/>
      <c r="ALY468" s="11"/>
      <c r="ALZ468" s="11"/>
      <c r="AMA468" s="11"/>
    </row>
    <row r="469" spans="1:1015" ht="12.75" customHeight="1">
      <c r="A469" s="9" t="s">
        <v>506</v>
      </c>
      <c r="B469" s="9" t="s">
        <v>506</v>
      </c>
      <c r="C469" s="9" t="s">
        <v>177</v>
      </c>
      <c r="D469" s="8"/>
      <c r="E469" s="9" t="s">
        <v>16</v>
      </c>
      <c r="F469" s="8" t="s">
        <v>17</v>
      </c>
      <c r="G469" s="8" t="s">
        <v>178</v>
      </c>
      <c r="H469" s="10">
        <v>120.88</v>
      </c>
      <c r="I469" s="10">
        <v>279.44</v>
      </c>
      <c r="J469" s="10">
        <v>383</v>
      </c>
      <c r="K469" s="10">
        <v>718.03</v>
      </c>
      <c r="L469" s="7">
        <v>400</v>
      </c>
      <c r="M469" s="10">
        <f t="shared" si="72"/>
        <v>400</v>
      </c>
      <c r="N469" s="10">
        <f t="shared" si="72"/>
        <v>400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  <c r="AKS469" s="11"/>
      <c r="AKT469" s="11"/>
      <c r="AKU469" s="11"/>
      <c r="AKV469" s="11"/>
      <c r="AKW469" s="11"/>
      <c r="AKX469" s="11"/>
      <c r="AKY469" s="11"/>
      <c r="AKZ469" s="11"/>
      <c r="ALA469" s="11"/>
      <c r="ALB469" s="11"/>
      <c r="ALC469" s="11"/>
      <c r="ALD469" s="11"/>
      <c r="ALE469" s="11"/>
      <c r="ALF469" s="11"/>
      <c r="ALG469" s="11"/>
      <c r="ALH469" s="11"/>
      <c r="ALI469" s="11"/>
      <c r="ALJ469" s="11"/>
      <c r="ALK469" s="11"/>
      <c r="ALL469" s="11"/>
      <c r="ALM469" s="11"/>
      <c r="ALN469" s="11"/>
      <c r="ALO469" s="11"/>
      <c r="ALP469" s="11"/>
      <c r="ALQ469" s="11"/>
      <c r="ALR469" s="11"/>
      <c r="ALS469" s="11"/>
      <c r="ALT469" s="11"/>
      <c r="ALU469" s="11"/>
      <c r="ALV469" s="11"/>
      <c r="ALW469" s="11"/>
      <c r="ALX469" s="11"/>
      <c r="ALY469" s="11"/>
      <c r="ALZ469" s="11"/>
      <c r="AMA469" s="11"/>
    </row>
    <row r="470" spans="1:1015" ht="12.75" customHeight="1">
      <c r="A470" s="9" t="s">
        <v>506</v>
      </c>
      <c r="B470" s="9" t="s">
        <v>506</v>
      </c>
      <c r="C470" s="9" t="s">
        <v>270</v>
      </c>
      <c r="D470" s="8"/>
      <c r="E470" s="9" t="s">
        <v>16</v>
      </c>
      <c r="F470" s="8" t="s">
        <v>17</v>
      </c>
      <c r="G470" s="8" t="s">
        <v>469</v>
      </c>
      <c r="H470" s="10">
        <v>0</v>
      </c>
      <c r="I470" s="10">
        <v>0</v>
      </c>
      <c r="J470" s="10">
        <v>0</v>
      </c>
      <c r="K470" s="10">
        <v>52</v>
      </c>
      <c r="L470" s="7">
        <v>0</v>
      </c>
      <c r="M470" s="10">
        <v>0</v>
      </c>
      <c r="N470" s="10">
        <v>0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  <c r="AKS470" s="11"/>
      <c r="AKT470" s="11"/>
      <c r="AKU470" s="11"/>
      <c r="AKV470" s="11"/>
      <c r="AKW470" s="11"/>
      <c r="AKX470" s="11"/>
      <c r="AKY470" s="11"/>
      <c r="AKZ470" s="11"/>
      <c r="ALA470" s="11"/>
      <c r="ALB470" s="11"/>
      <c r="ALC470" s="11"/>
      <c r="ALD470" s="11"/>
      <c r="ALE470" s="11"/>
      <c r="ALF470" s="11"/>
      <c r="ALG470" s="11"/>
      <c r="ALH470" s="11"/>
      <c r="ALI470" s="11"/>
      <c r="ALJ470" s="11"/>
      <c r="ALK470" s="11"/>
      <c r="ALL470" s="11"/>
      <c r="ALM470" s="11"/>
      <c r="ALN470" s="11"/>
      <c r="ALO470" s="11"/>
      <c r="ALP470" s="11"/>
      <c r="ALQ470" s="11"/>
      <c r="ALR470" s="11"/>
      <c r="ALS470" s="11"/>
      <c r="ALT470" s="11"/>
      <c r="ALU470" s="11"/>
      <c r="ALV470" s="11"/>
      <c r="ALW470" s="11"/>
      <c r="ALX470" s="11"/>
      <c r="ALY470" s="11"/>
      <c r="ALZ470" s="11"/>
      <c r="AMA470" s="11"/>
    </row>
    <row r="471" spans="1:1015" s="11" customFormat="1" ht="12.75" customHeight="1">
      <c r="A471" s="9" t="s">
        <v>506</v>
      </c>
      <c r="B471" s="9" t="s">
        <v>506</v>
      </c>
      <c r="C471" s="9" t="s">
        <v>250</v>
      </c>
      <c r="D471" s="8"/>
      <c r="E471" s="9" t="s">
        <v>16</v>
      </c>
      <c r="F471" s="8" t="s">
        <v>17</v>
      </c>
      <c r="G471" s="8" t="s">
        <v>251</v>
      </c>
      <c r="H471" s="10">
        <v>10.29</v>
      </c>
      <c r="I471" s="10">
        <v>0</v>
      </c>
      <c r="J471" s="10">
        <v>240</v>
      </c>
      <c r="K471" s="10">
        <v>19.190000000000001</v>
      </c>
      <c r="L471" s="7">
        <f>5000-L478</f>
        <v>5000</v>
      </c>
      <c r="M471" s="10">
        <v>150</v>
      </c>
      <c r="N471" s="10">
        <f>M471</f>
        <v>150</v>
      </c>
    </row>
    <row r="472" spans="1:1015" ht="12.75" customHeight="1">
      <c r="A472" s="9" t="s">
        <v>506</v>
      </c>
      <c r="B472" s="9" t="s">
        <v>506</v>
      </c>
      <c r="C472" s="9" t="s">
        <v>442</v>
      </c>
      <c r="D472" s="8"/>
      <c r="E472" s="9" t="s">
        <v>16</v>
      </c>
      <c r="F472" s="8" t="s">
        <v>17</v>
      </c>
      <c r="G472" s="8" t="s">
        <v>512</v>
      </c>
      <c r="H472" s="10">
        <v>0</v>
      </c>
      <c r="I472" s="10">
        <v>0</v>
      </c>
      <c r="J472" s="10">
        <v>0</v>
      </c>
      <c r="K472" s="10">
        <v>95.4</v>
      </c>
      <c r="L472" s="7">
        <v>100</v>
      </c>
      <c r="M472" s="10">
        <f>L472</f>
        <v>100</v>
      </c>
      <c r="N472" s="10">
        <f>M472</f>
        <v>100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  <c r="AKS472" s="11"/>
      <c r="AKT472" s="11"/>
      <c r="AKU472" s="11"/>
      <c r="AKV472" s="11"/>
      <c r="AKW472" s="11"/>
      <c r="AKX472" s="11"/>
      <c r="AKY472" s="11"/>
      <c r="AKZ472" s="11"/>
      <c r="ALA472" s="11"/>
      <c r="ALB472" s="11"/>
      <c r="ALC472" s="11"/>
      <c r="ALD472" s="11"/>
      <c r="ALE472" s="11"/>
      <c r="ALF472" s="11"/>
      <c r="ALG472" s="11"/>
      <c r="ALH472" s="11"/>
      <c r="ALI472" s="11"/>
      <c r="ALJ472" s="11"/>
      <c r="ALK472" s="11"/>
      <c r="ALL472" s="11"/>
      <c r="ALM472" s="11"/>
      <c r="ALN472" s="11"/>
      <c r="ALO472" s="11"/>
      <c r="ALP472" s="11"/>
      <c r="ALQ472" s="11"/>
      <c r="ALR472" s="11"/>
      <c r="ALS472" s="11"/>
      <c r="ALT472" s="11"/>
      <c r="ALU472" s="11"/>
      <c r="ALV472" s="11"/>
      <c r="ALW472" s="11"/>
      <c r="ALX472" s="11"/>
      <c r="ALY472" s="11"/>
      <c r="ALZ472" s="11"/>
      <c r="AMA472" s="11"/>
    </row>
    <row r="473" spans="1:1015" ht="12.75" customHeight="1">
      <c r="A473" s="9" t="s">
        <v>506</v>
      </c>
      <c r="B473" s="9" t="s">
        <v>506</v>
      </c>
      <c r="C473" s="9" t="s">
        <v>333</v>
      </c>
      <c r="D473" s="8"/>
      <c r="E473" s="9" t="s">
        <v>16</v>
      </c>
      <c r="F473" s="8" t="s">
        <v>17</v>
      </c>
      <c r="G473" s="8" t="s">
        <v>513</v>
      </c>
      <c r="H473" s="10">
        <v>0</v>
      </c>
      <c r="I473" s="10">
        <v>0</v>
      </c>
      <c r="J473" s="10">
        <v>0</v>
      </c>
      <c r="K473" s="10">
        <v>0</v>
      </c>
      <c r="L473" s="7">
        <v>450</v>
      </c>
      <c r="M473" s="10">
        <f>L473</f>
        <v>450</v>
      </c>
      <c r="N473" s="10">
        <f>M473</f>
        <v>450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  <c r="AKS473" s="11"/>
      <c r="AKT473" s="11"/>
      <c r="AKU473" s="11"/>
      <c r="AKV473" s="11"/>
      <c r="AKW473" s="11"/>
      <c r="AKX473" s="11"/>
      <c r="AKY473" s="11"/>
      <c r="AKZ473" s="11"/>
      <c r="ALA473" s="11"/>
      <c r="ALB473" s="11"/>
      <c r="ALC473" s="11"/>
      <c r="ALD473" s="11"/>
      <c r="ALE473" s="11"/>
      <c r="ALF473" s="11"/>
      <c r="ALG473" s="11"/>
      <c r="ALH473" s="11"/>
      <c r="ALI473" s="11"/>
      <c r="ALJ473" s="11"/>
      <c r="ALK473" s="11"/>
      <c r="ALL473" s="11"/>
      <c r="ALM473" s="11"/>
      <c r="ALN473" s="11"/>
      <c r="ALO473" s="11"/>
      <c r="ALP473" s="11"/>
      <c r="ALQ473" s="11"/>
      <c r="ALR473" s="11"/>
      <c r="ALS473" s="11"/>
      <c r="ALT473" s="11"/>
      <c r="ALU473" s="11"/>
      <c r="ALV473" s="11"/>
      <c r="ALW473" s="11"/>
      <c r="ALX473" s="11"/>
      <c r="ALY473" s="11"/>
      <c r="ALZ473" s="11"/>
      <c r="AMA473" s="11"/>
    </row>
    <row r="474" spans="1:1015" ht="12.75" customHeight="1">
      <c r="A474" s="9" t="s">
        <v>506</v>
      </c>
      <c r="B474" s="9" t="s">
        <v>506</v>
      </c>
      <c r="C474" s="9" t="s">
        <v>210</v>
      </c>
      <c r="D474" s="8"/>
      <c r="E474" s="9" t="s">
        <v>16</v>
      </c>
      <c r="F474" s="8" t="s">
        <v>17</v>
      </c>
      <c r="G474" s="8" t="s">
        <v>514</v>
      </c>
      <c r="H474" s="10">
        <v>946</v>
      </c>
      <c r="I474" s="10">
        <v>1774.06</v>
      </c>
      <c r="J474" s="10">
        <v>1600</v>
      </c>
      <c r="K474" s="10">
        <v>1446.98</v>
      </c>
      <c r="L474" s="7">
        <v>1000</v>
      </c>
      <c r="M474" s="10">
        <f>L474</f>
        <v>1000</v>
      </c>
      <c r="N474" s="10">
        <f>M474</f>
        <v>1000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  <c r="AKS474" s="11"/>
      <c r="AKT474" s="11"/>
      <c r="AKU474" s="11"/>
      <c r="AKV474" s="11"/>
      <c r="AKW474" s="11"/>
      <c r="AKX474" s="11"/>
      <c r="AKY474" s="11"/>
      <c r="AKZ474" s="11"/>
      <c r="ALA474" s="11"/>
      <c r="ALB474" s="11"/>
      <c r="ALC474" s="11"/>
      <c r="ALD474" s="11"/>
      <c r="ALE474" s="11"/>
      <c r="ALF474" s="11"/>
      <c r="ALG474" s="11"/>
      <c r="ALH474" s="11"/>
      <c r="ALI474" s="11"/>
      <c r="ALJ474" s="11"/>
      <c r="ALK474" s="11"/>
      <c r="ALL474" s="11"/>
      <c r="ALM474" s="11"/>
      <c r="ALN474" s="11"/>
      <c r="ALO474" s="11"/>
      <c r="ALP474" s="11"/>
      <c r="ALQ474" s="11"/>
      <c r="ALR474" s="11"/>
      <c r="ALS474" s="11"/>
      <c r="ALT474" s="11"/>
      <c r="ALU474" s="11"/>
      <c r="ALV474" s="11"/>
      <c r="ALW474" s="11"/>
      <c r="ALX474" s="11"/>
      <c r="ALY474" s="11"/>
      <c r="ALZ474" s="11"/>
      <c r="AMA474" s="11"/>
    </row>
    <row r="475" spans="1:1015" ht="12.75" customHeight="1">
      <c r="A475" s="9" t="s">
        <v>506</v>
      </c>
      <c r="B475" s="9" t="s">
        <v>506</v>
      </c>
      <c r="C475" s="9" t="s">
        <v>500</v>
      </c>
      <c r="D475" s="8"/>
      <c r="E475" s="9" t="s">
        <v>16</v>
      </c>
      <c r="F475" s="8" t="s">
        <v>17</v>
      </c>
      <c r="G475" s="8" t="s">
        <v>359</v>
      </c>
      <c r="H475" s="10">
        <v>183</v>
      </c>
      <c r="I475" s="10">
        <v>0</v>
      </c>
      <c r="J475" s="10">
        <v>0</v>
      </c>
      <c r="K475" s="10">
        <v>0</v>
      </c>
      <c r="L475" s="7">
        <v>0</v>
      </c>
      <c r="M475" s="10">
        <v>0</v>
      </c>
      <c r="N475" s="10">
        <v>0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  <c r="AKS475" s="11"/>
      <c r="AKT475" s="11"/>
      <c r="AKU475" s="11"/>
      <c r="AKV475" s="11"/>
      <c r="AKW475" s="11"/>
      <c r="AKX475" s="11"/>
      <c r="AKY475" s="11"/>
      <c r="AKZ475" s="11"/>
      <c r="ALA475" s="11"/>
      <c r="ALB475" s="11"/>
      <c r="ALC475" s="11"/>
      <c r="ALD475" s="11"/>
      <c r="ALE475" s="11"/>
      <c r="ALF475" s="11"/>
      <c r="ALG475" s="11"/>
      <c r="ALH475" s="11"/>
      <c r="ALI475" s="11"/>
      <c r="ALJ475" s="11"/>
      <c r="ALK475" s="11"/>
      <c r="ALL475" s="11"/>
      <c r="ALM475" s="11"/>
      <c r="ALN475" s="11"/>
      <c r="ALO475" s="11"/>
      <c r="ALP475" s="11"/>
      <c r="ALQ475" s="11"/>
      <c r="ALR475" s="11"/>
      <c r="ALS475" s="11"/>
      <c r="ALT475" s="11"/>
      <c r="ALU475" s="11"/>
      <c r="ALV475" s="11"/>
      <c r="ALW475" s="11"/>
      <c r="ALX475" s="11"/>
      <c r="ALY475" s="11"/>
      <c r="ALZ475" s="11"/>
      <c r="AMA475" s="11"/>
    </row>
    <row r="476" spans="1:1015" ht="12.75" customHeight="1">
      <c r="A476" s="9" t="s">
        <v>506</v>
      </c>
      <c r="B476" s="9" t="s">
        <v>506</v>
      </c>
      <c r="C476" s="9" t="s">
        <v>212</v>
      </c>
      <c r="D476" s="8"/>
      <c r="E476" s="9" t="s">
        <v>16</v>
      </c>
      <c r="F476" s="8" t="s">
        <v>17</v>
      </c>
      <c r="G476" s="8" t="s">
        <v>515</v>
      </c>
      <c r="H476" s="10">
        <v>0</v>
      </c>
      <c r="I476" s="10">
        <v>0</v>
      </c>
      <c r="J476" s="10">
        <v>0</v>
      </c>
      <c r="K476" s="10">
        <v>878.75</v>
      </c>
      <c r="L476" s="7">
        <v>900</v>
      </c>
      <c r="M476" s="10">
        <f>L476</f>
        <v>900</v>
      </c>
      <c r="N476" s="10">
        <f>M476</f>
        <v>900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  <c r="AKS476" s="11"/>
      <c r="AKT476" s="11"/>
      <c r="AKU476" s="11"/>
      <c r="AKV476" s="11"/>
      <c r="AKW476" s="11"/>
      <c r="AKX476" s="11"/>
      <c r="AKY476" s="11"/>
      <c r="AKZ476" s="11"/>
      <c r="ALA476" s="11"/>
      <c r="ALB476" s="11"/>
      <c r="ALC476" s="11"/>
      <c r="ALD476" s="11"/>
      <c r="ALE476" s="11"/>
      <c r="ALF476" s="11"/>
      <c r="ALG476" s="11"/>
      <c r="ALH476" s="11"/>
      <c r="ALI476" s="11"/>
      <c r="ALJ476" s="11"/>
      <c r="ALK476" s="11"/>
      <c r="ALL476" s="11"/>
      <c r="ALM476" s="11"/>
      <c r="ALN476" s="11"/>
      <c r="ALO476" s="11"/>
      <c r="ALP476" s="11"/>
      <c r="ALQ476" s="11"/>
      <c r="ALR476" s="11"/>
      <c r="ALS476" s="11"/>
      <c r="ALT476" s="11"/>
      <c r="ALU476" s="11"/>
      <c r="ALV476" s="11"/>
      <c r="ALW476" s="11"/>
      <c r="ALX476" s="11"/>
      <c r="ALY476" s="11"/>
      <c r="ALZ476" s="11"/>
      <c r="AMA476" s="11"/>
    </row>
    <row r="477" spans="1:1015" ht="12.75" customHeight="1">
      <c r="A477" s="9" t="s">
        <v>506</v>
      </c>
      <c r="B477" s="9" t="s">
        <v>506</v>
      </c>
      <c r="C477" s="9" t="s">
        <v>179</v>
      </c>
      <c r="D477" s="8"/>
      <c r="E477" s="9" t="s">
        <v>16</v>
      </c>
      <c r="F477" s="8" t="s">
        <v>17</v>
      </c>
      <c r="G477" s="8" t="s">
        <v>180</v>
      </c>
      <c r="H477" s="10">
        <v>0</v>
      </c>
      <c r="I477" s="10">
        <v>301.95</v>
      </c>
      <c r="J477" s="10">
        <v>360</v>
      </c>
      <c r="K477" s="10">
        <v>366.74</v>
      </c>
      <c r="L477" s="7">
        <v>77</v>
      </c>
      <c r="M477" s="6">
        <v>0</v>
      </c>
      <c r="N477" s="6">
        <v>0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  <c r="AKS477" s="11"/>
      <c r="AKT477" s="11"/>
      <c r="AKU477" s="11"/>
      <c r="AKV477" s="11"/>
      <c r="AKW477" s="11"/>
      <c r="AKX477" s="11"/>
      <c r="AKY477" s="11"/>
      <c r="AKZ477" s="11"/>
      <c r="ALA477" s="11"/>
      <c r="ALB477" s="11"/>
      <c r="ALC477" s="11"/>
      <c r="ALD477" s="11"/>
      <c r="ALE477" s="11"/>
      <c r="ALF477" s="11"/>
      <c r="ALG477" s="11"/>
      <c r="ALH477" s="11"/>
      <c r="ALI477" s="11"/>
      <c r="ALJ477" s="11"/>
      <c r="ALK477" s="11"/>
      <c r="ALL477" s="11"/>
      <c r="ALM477" s="11"/>
      <c r="ALN477" s="11"/>
      <c r="ALO477" s="11"/>
      <c r="ALP477" s="11"/>
      <c r="ALQ477" s="11"/>
      <c r="ALR477" s="11"/>
      <c r="ALS477" s="11"/>
      <c r="ALT477" s="11"/>
      <c r="ALU477" s="11"/>
      <c r="ALV477" s="11"/>
      <c r="ALW477" s="11"/>
      <c r="ALX477" s="11"/>
      <c r="ALY477" s="11"/>
      <c r="ALZ477" s="11"/>
      <c r="AMA477" s="11"/>
    </row>
    <row r="478" spans="1:1015" s="11" customFormat="1" ht="12.75" customHeight="1">
      <c r="A478" s="9" t="s">
        <v>506</v>
      </c>
      <c r="B478" s="9" t="s">
        <v>506</v>
      </c>
      <c r="C478" s="9" t="s">
        <v>276</v>
      </c>
      <c r="D478" s="8"/>
      <c r="E478" s="9" t="s">
        <v>16</v>
      </c>
      <c r="F478" s="8" t="s">
        <v>17</v>
      </c>
      <c r="G478" s="8" t="s">
        <v>516</v>
      </c>
      <c r="H478" s="10">
        <v>0</v>
      </c>
      <c r="I478" s="10">
        <v>0</v>
      </c>
      <c r="J478" s="10">
        <v>0</v>
      </c>
      <c r="K478" s="10">
        <v>0</v>
      </c>
      <c r="L478" s="7">
        <v>0</v>
      </c>
      <c r="M478" s="10">
        <v>100</v>
      </c>
      <c r="N478" s="10">
        <v>100</v>
      </c>
    </row>
    <row r="479" spans="1:1015" ht="12.75" customHeight="1">
      <c r="A479" s="9" t="s">
        <v>506</v>
      </c>
      <c r="B479" s="9" t="s">
        <v>506</v>
      </c>
      <c r="C479" s="9" t="s">
        <v>202</v>
      </c>
      <c r="D479" s="8"/>
      <c r="E479" s="9" t="s">
        <v>16</v>
      </c>
      <c r="F479" s="8" t="s">
        <v>17</v>
      </c>
      <c r="G479" s="8" t="s">
        <v>203</v>
      </c>
      <c r="H479" s="10">
        <v>0</v>
      </c>
      <c r="I479" s="10">
        <v>71.67</v>
      </c>
      <c r="J479" s="10">
        <v>86</v>
      </c>
      <c r="K479" s="10">
        <v>96.04</v>
      </c>
      <c r="L479" s="7">
        <v>13</v>
      </c>
      <c r="M479" s="6">
        <v>0</v>
      </c>
      <c r="N479" s="6">
        <v>0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  <c r="SK479" s="11"/>
      <c r="SL479" s="11"/>
      <c r="SM479" s="11"/>
      <c r="SN479" s="11"/>
      <c r="SO479" s="11"/>
      <c r="SP479" s="11"/>
      <c r="SQ479" s="11"/>
      <c r="SR479" s="11"/>
      <c r="SS479" s="11"/>
      <c r="ST479" s="11"/>
      <c r="SU479" s="11"/>
      <c r="SV479" s="11"/>
      <c r="SW479" s="11"/>
      <c r="SX479" s="11"/>
      <c r="SY479" s="11"/>
      <c r="SZ479" s="11"/>
      <c r="TA479" s="11"/>
      <c r="TB479" s="11"/>
      <c r="TC479" s="11"/>
      <c r="TD479" s="11"/>
      <c r="TE479" s="11"/>
      <c r="TF479" s="11"/>
      <c r="TG479" s="11"/>
      <c r="TH479" s="11"/>
      <c r="TI479" s="11"/>
      <c r="TJ479" s="11"/>
      <c r="TK479" s="11"/>
      <c r="TL479" s="11"/>
      <c r="TM479" s="11"/>
      <c r="TN479" s="11"/>
      <c r="TO479" s="11"/>
      <c r="TP479" s="11"/>
      <c r="TQ479" s="11"/>
      <c r="TR479" s="11"/>
      <c r="TS479" s="11"/>
      <c r="TT479" s="11"/>
      <c r="TU479" s="11"/>
      <c r="TV479" s="11"/>
      <c r="TW479" s="11"/>
      <c r="TX479" s="11"/>
      <c r="TY479" s="11"/>
      <c r="TZ479" s="11"/>
      <c r="UA479" s="11"/>
      <c r="UB479" s="11"/>
      <c r="UC479" s="11"/>
      <c r="UD479" s="11"/>
      <c r="UE479" s="11"/>
      <c r="UF479" s="11"/>
      <c r="UG479" s="11"/>
      <c r="UH479" s="11"/>
      <c r="UI479" s="11"/>
      <c r="UJ479" s="11"/>
      <c r="UK479" s="11"/>
      <c r="UL479" s="11"/>
      <c r="UM479" s="11"/>
      <c r="UN479" s="11"/>
      <c r="UO479" s="11"/>
      <c r="UP479" s="11"/>
      <c r="UQ479" s="11"/>
      <c r="UR479" s="11"/>
      <c r="US479" s="11"/>
      <c r="UT479" s="11"/>
      <c r="UU479" s="11"/>
      <c r="UV479" s="11"/>
      <c r="UW479" s="11"/>
      <c r="UX479" s="11"/>
      <c r="UY479" s="11"/>
      <c r="UZ479" s="11"/>
      <c r="VA479" s="11"/>
      <c r="VB479" s="11"/>
      <c r="VC479" s="11"/>
      <c r="VD479" s="11"/>
      <c r="VE479" s="11"/>
      <c r="VF479" s="11"/>
      <c r="VG479" s="11"/>
      <c r="VH479" s="11"/>
      <c r="VI479" s="11"/>
      <c r="VJ479" s="11"/>
      <c r="VK479" s="11"/>
      <c r="VL479" s="11"/>
      <c r="VM479" s="11"/>
      <c r="VN479" s="11"/>
      <c r="VO479" s="11"/>
      <c r="VP479" s="11"/>
      <c r="VQ479" s="11"/>
      <c r="VR479" s="11"/>
      <c r="VS479" s="11"/>
      <c r="VT479" s="11"/>
      <c r="VU479" s="11"/>
      <c r="VV479" s="11"/>
      <c r="VW479" s="11"/>
      <c r="VX479" s="11"/>
      <c r="VY479" s="11"/>
      <c r="VZ479" s="11"/>
      <c r="WA479" s="11"/>
      <c r="WB479" s="11"/>
      <c r="WC479" s="11"/>
      <c r="WD479" s="11"/>
      <c r="WE479" s="11"/>
      <c r="WF479" s="11"/>
      <c r="WG479" s="11"/>
      <c r="WH479" s="11"/>
      <c r="WI479" s="11"/>
      <c r="WJ479" s="11"/>
      <c r="WK479" s="11"/>
      <c r="WL479" s="11"/>
      <c r="WM479" s="11"/>
      <c r="WN479" s="11"/>
      <c r="WO479" s="11"/>
      <c r="WP479" s="11"/>
      <c r="WQ479" s="11"/>
      <c r="WR479" s="11"/>
      <c r="WS479" s="11"/>
      <c r="WT479" s="11"/>
      <c r="WU479" s="11"/>
      <c r="WV479" s="11"/>
      <c r="WW479" s="11"/>
      <c r="WX479" s="11"/>
      <c r="WY479" s="11"/>
      <c r="WZ479" s="11"/>
      <c r="XA479" s="11"/>
      <c r="XB479" s="11"/>
      <c r="XC479" s="11"/>
      <c r="XD479" s="11"/>
      <c r="XE479" s="11"/>
      <c r="XF479" s="11"/>
      <c r="XG479" s="11"/>
      <c r="XH479" s="11"/>
      <c r="XI479" s="11"/>
      <c r="XJ479" s="11"/>
      <c r="XK479" s="11"/>
      <c r="XL479" s="11"/>
      <c r="XM479" s="11"/>
      <c r="XN479" s="11"/>
      <c r="XO479" s="11"/>
      <c r="XP479" s="11"/>
      <c r="XQ479" s="11"/>
      <c r="XR479" s="11"/>
      <c r="XS479" s="11"/>
      <c r="XT479" s="11"/>
      <c r="XU479" s="11"/>
      <c r="XV479" s="11"/>
      <c r="XW479" s="11"/>
      <c r="XX479" s="11"/>
      <c r="XY479" s="11"/>
      <c r="XZ479" s="11"/>
      <c r="YA479" s="11"/>
      <c r="YB479" s="11"/>
      <c r="YC479" s="11"/>
      <c r="YD479" s="11"/>
      <c r="YE479" s="11"/>
      <c r="YF479" s="11"/>
      <c r="YG479" s="11"/>
      <c r="YH479" s="11"/>
      <c r="YI479" s="11"/>
      <c r="YJ479" s="11"/>
      <c r="YK479" s="11"/>
      <c r="YL479" s="11"/>
      <c r="YM479" s="11"/>
      <c r="YN479" s="11"/>
      <c r="YO479" s="11"/>
      <c r="YP479" s="11"/>
      <c r="YQ479" s="11"/>
      <c r="YR479" s="11"/>
      <c r="YS479" s="11"/>
      <c r="YT479" s="11"/>
      <c r="YU479" s="11"/>
      <c r="YV479" s="11"/>
      <c r="YW479" s="11"/>
      <c r="YX479" s="11"/>
      <c r="YY479" s="11"/>
      <c r="YZ479" s="11"/>
      <c r="ZA479" s="11"/>
      <c r="ZB479" s="11"/>
      <c r="ZC479" s="11"/>
      <c r="ZD479" s="11"/>
      <c r="ZE479" s="11"/>
      <c r="ZF479" s="11"/>
      <c r="ZG479" s="11"/>
      <c r="ZH479" s="11"/>
      <c r="ZI479" s="11"/>
      <c r="ZJ479" s="11"/>
      <c r="ZK479" s="11"/>
      <c r="ZL479" s="11"/>
      <c r="ZM479" s="11"/>
      <c r="ZN479" s="11"/>
      <c r="ZO479" s="11"/>
      <c r="ZP479" s="11"/>
      <c r="ZQ479" s="11"/>
      <c r="ZR479" s="11"/>
      <c r="ZS479" s="11"/>
      <c r="ZT479" s="11"/>
      <c r="ZU479" s="11"/>
      <c r="ZV479" s="11"/>
      <c r="ZW479" s="11"/>
      <c r="ZX479" s="11"/>
      <c r="ZY479" s="11"/>
      <c r="ZZ479" s="11"/>
      <c r="AAA479" s="11"/>
      <c r="AAB479" s="11"/>
      <c r="AAC479" s="11"/>
      <c r="AAD479" s="11"/>
      <c r="AAE479" s="11"/>
      <c r="AAF479" s="11"/>
      <c r="AAG479" s="11"/>
      <c r="AAH479" s="11"/>
      <c r="AAI479" s="11"/>
      <c r="AAJ479" s="11"/>
      <c r="AAK479" s="11"/>
      <c r="AAL479" s="11"/>
      <c r="AAM479" s="11"/>
      <c r="AAN479" s="11"/>
      <c r="AAO479" s="11"/>
      <c r="AAP479" s="11"/>
      <c r="AAQ479" s="11"/>
      <c r="AAR479" s="11"/>
      <c r="AAS479" s="11"/>
      <c r="AAT479" s="11"/>
      <c r="AAU479" s="11"/>
      <c r="AAV479" s="11"/>
      <c r="AAW479" s="11"/>
      <c r="AAX479" s="11"/>
      <c r="AAY479" s="11"/>
      <c r="AAZ479" s="11"/>
      <c r="ABA479" s="11"/>
      <c r="ABB479" s="11"/>
      <c r="ABC479" s="11"/>
      <c r="ABD479" s="11"/>
      <c r="ABE479" s="11"/>
      <c r="ABF479" s="11"/>
      <c r="ABG479" s="11"/>
      <c r="ABH479" s="11"/>
      <c r="ABI479" s="11"/>
      <c r="ABJ479" s="11"/>
      <c r="ABK479" s="11"/>
      <c r="ABL479" s="11"/>
      <c r="ABM479" s="11"/>
      <c r="ABN479" s="11"/>
      <c r="ABO479" s="11"/>
      <c r="ABP479" s="11"/>
      <c r="ABQ479" s="11"/>
      <c r="ABR479" s="11"/>
      <c r="ABS479" s="11"/>
      <c r="ABT479" s="11"/>
      <c r="ABU479" s="11"/>
      <c r="ABV479" s="11"/>
      <c r="ABW479" s="11"/>
      <c r="ABX479" s="11"/>
      <c r="ABY479" s="11"/>
      <c r="ABZ479" s="11"/>
      <c r="ACA479" s="11"/>
      <c r="ACB479" s="11"/>
      <c r="ACC479" s="11"/>
      <c r="ACD479" s="11"/>
      <c r="ACE479" s="11"/>
      <c r="ACF479" s="11"/>
      <c r="ACG479" s="11"/>
      <c r="ACH479" s="11"/>
      <c r="ACI479" s="11"/>
      <c r="ACJ479" s="11"/>
      <c r="ACK479" s="11"/>
      <c r="ACL479" s="11"/>
      <c r="ACM479" s="11"/>
      <c r="ACN479" s="11"/>
      <c r="ACO479" s="11"/>
      <c r="ACP479" s="11"/>
      <c r="ACQ479" s="11"/>
      <c r="ACR479" s="11"/>
      <c r="ACS479" s="11"/>
      <c r="ACT479" s="11"/>
      <c r="ACU479" s="11"/>
      <c r="ACV479" s="11"/>
      <c r="ACW479" s="11"/>
      <c r="ACX479" s="11"/>
      <c r="ACY479" s="11"/>
      <c r="ACZ479" s="11"/>
      <c r="ADA479" s="11"/>
      <c r="ADB479" s="11"/>
      <c r="ADC479" s="11"/>
      <c r="ADD479" s="11"/>
      <c r="ADE479" s="11"/>
      <c r="ADF479" s="11"/>
      <c r="ADG479" s="11"/>
      <c r="ADH479" s="11"/>
      <c r="ADI479" s="11"/>
      <c r="ADJ479" s="11"/>
      <c r="ADK479" s="11"/>
      <c r="ADL479" s="11"/>
      <c r="ADM479" s="11"/>
      <c r="ADN479" s="11"/>
      <c r="ADO479" s="11"/>
      <c r="ADP479" s="11"/>
      <c r="ADQ479" s="11"/>
      <c r="ADR479" s="11"/>
      <c r="ADS479" s="11"/>
      <c r="ADT479" s="11"/>
      <c r="ADU479" s="11"/>
      <c r="ADV479" s="11"/>
      <c r="ADW479" s="11"/>
      <c r="ADX479" s="11"/>
      <c r="ADY479" s="11"/>
      <c r="ADZ479" s="11"/>
      <c r="AEA479" s="11"/>
      <c r="AEB479" s="11"/>
      <c r="AEC479" s="11"/>
      <c r="AED479" s="11"/>
      <c r="AEE479" s="11"/>
      <c r="AEF479" s="11"/>
      <c r="AEG479" s="11"/>
      <c r="AEH479" s="11"/>
      <c r="AEI479" s="11"/>
      <c r="AEJ479" s="11"/>
      <c r="AEK479" s="11"/>
      <c r="AEL479" s="11"/>
      <c r="AEM479" s="11"/>
      <c r="AEN479" s="11"/>
      <c r="AEO479" s="11"/>
      <c r="AEP479" s="11"/>
      <c r="AEQ479" s="11"/>
      <c r="AER479" s="11"/>
      <c r="AES479" s="11"/>
      <c r="AET479" s="11"/>
      <c r="AEU479" s="11"/>
      <c r="AEV479" s="11"/>
      <c r="AEW479" s="11"/>
      <c r="AEX479" s="11"/>
      <c r="AEY479" s="11"/>
      <c r="AEZ479" s="11"/>
      <c r="AFA479" s="11"/>
      <c r="AFB479" s="11"/>
      <c r="AFC479" s="11"/>
      <c r="AFD479" s="11"/>
      <c r="AFE479" s="11"/>
      <c r="AFF479" s="11"/>
      <c r="AFG479" s="11"/>
      <c r="AFH479" s="11"/>
      <c r="AFI479" s="11"/>
      <c r="AFJ479" s="11"/>
      <c r="AFK479" s="11"/>
      <c r="AFL479" s="11"/>
      <c r="AFM479" s="11"/>
      <c r="AFN479" s="11"/>
      <c r="AFO479" s="11"/>
      <c r="AFP479" s="11"/>
      <c r="AFQ479" s="11"/>
      <c r="AFR479" s="11"/>
      <c r="AFS479" s="11"/>
      <c r="AFT479" s="11"/>
      <c r="AFU479" s="11"/>
      <c r="AFV479" s="11"/>
      <c r="AFW479" s="11"/>
      <c r="AFX479" s="11"/>
      <c r="AFY479" s="11"/>
      <c r="AFZ479" s="11"/>
      <c r="AGA479" s="11"/>
      <c r="AGB479" s="11"/>
      <c r="AGC479" s="11"/>
      <c r="AGD479" s="11"/>
      <c r="AGE479" s="11"/>
      <c r="AGF479" s="11"/>
      <c r="AGG479" s="11"/>
      <c r="AGH479" s="11"/>
      <c r="AGI479" s="11"/>
      <c r="AGJ479" s="11"/>
      <c r="AGK479" s="11"/>
      <c r="AGL479" s="11"/>
      <c r="AGM479" s="11"/>
      <c r="AGN479" s="11"/>
      <c r="AGO479" s="11"/>
      <c r="AGP479" s="11"/>
      <c r="AGQ479" s="11"/>
      <c r="AGR479" s="11"/>
      <c r="AGS479" s="11"/>
      <c r="AGT479" s="11"/>
      <c r="AGU479" s="11"/>
      <c r="AGV479" s="11"/>
      <c r="AGW479" s="11"/>
      <c r="AGX479" s="11"/>
      <c r="AGY479" s="11"/>
      <c r="AGZ479" s="11"/>
      <c r="AHA479" s="11"/>
      <c r="AHB479" s="11"/>
      <c r="AHC479" s="11"/>
      <c r="AHD479" s="11"/>
      <c r="AHE479" s="11"/>
      <c r="AHF479" s="11"/>
      <c r="AHG479" s="11"/>
      <c r="AHH479" s="11"/>
      <c r="AHI479" s="11"/>
      <c r="AHJ479" s="11"/>
      <c r="AHK479" s="11"/>
      <c r="AHL479" s="11"/>
      <c r="AHM479" s="11"/>
      <c r="AHN479" s="11"/>
      <c r="AHO479" s="11"/>
      <c r="AHP479" s="11"/>
      <c r="AHQ479" s="11"/>
      <c r="AHR479" s="11"/>
      <c r="AHS479" s="11"/>
      <c r="AHT479" s="11"/>
      <c r="AHU479" s="11"/>
      <c r="AHV479" s="11"/>
      <c r="AHW479" s="11"/>
      <c r="AHX479" s="11"/>
      <c r="AHY479" s="11"/>
      <c r="AHZ479" s="11"/>
      <c r="AIA479" s="11"/>
      <c r="AIB479" s="11"/>
      <c r="AIC479" s="11"/>
      <c r="AID479" s="11"/>
      <c r="AIE479" s="11"/>
      <c r="AIF479" s="11"/>
      <c r="AIG479" s="11"/>
      <c r="AIH479" s="11"/>
      <c r="AII479" s="11"/>
      <c r="AIJ479" s="11"/>
      <c r="AIK479" s="11"/>
      <c r="AIL479" s="11"/>
      <c r="AIM479" s="11"/>
      <c r="AIN479" s="11"/>
      <c r="AIO479" s="11"/>
      <c r="AIP479" s="11"/>
      <c r="AIQ479" s="11"/>
      <c r="AIR479" s="11"/>
      <c r="AIS479" s="11"/>
      <c r="AIT479" s="11"/>
      <c r="AIU479" s="11"/>
      <c r="AIV479" s="11"/>
      <c r="AIW479" s="11"/>
      <c r="AIX479" s="11"/>
      <c r="AIY479" s="11"/>
      <c r="AIZ479" s="11"/>
      <c r="AJA479" s="11"/>
      <c r="AJB479" s="11"/>
      <c r="AJC479" s="11"/>
      <c r="AJD479" s="11"/>
      <c r="AJE479" s="11"/>
      <c r="AJF479" s="11"/>
      <c r="AJG479" s="11"/>
      <c r="AJH479" s="11"/>
      <c r="AJI479" s="11"/>
      <c r="AJJ479" s="11"/>
      <c r="AJK479" s="11"/>
      <c r="AJL479" s="11"/>
      <c r="AJM479" s="11"/>
      <c r="AJN479" s="11"/>
      <c r="AJO479" s="11"/>
      <c r="AJP479" s="11"/>
      <c r="AJQ479" s="11"/>
      <c r="AJR479" s="11"/>
      <c r="AJS479" s="11"/>
      <c r="AJT479" s="11"/>
      <c r="AJU479" s="11"/>
      <c r="AJV479" s="11"/>
      <c r="AJW479" s="11"/>
      <c r="AJX479" s="11"/>
      <c r="AJY479" s="11"/>
      <c r="AJZ479" s="11"/>
      <c r="AKA479" s="11"/>
      <c r="AKB479" s="11"/>
      <c r="AKC479" s="11"/>
      <c r="AKD479" s="11"/>
      <c r="AKE479" s="11"/>
      <c r="AKF479" s="11"/>
      <c r="AKG479" s="11"/>
      <c r="AKH479" s="11"/>
      <c r="AKI479" s="11"/>
      <c r="AKJ479" s="11"/>
      <c r="AKK479" s="11"/>
      <c r="AKL479" s="11"/>
      <c r="AKM479" s="11"/>
      <c r="AKN479" s="11"/>
      <c r="AKO479" s="11"/>
      <c r="AKP479" s="11"/>
      <c r="AKQ479" s="11"/>
      <c r="AKR479" s="11"/>
      <c r="AKS479" s="11"/>
      <c r="AKT479" s="11"/>
      <c r="AKU479" s="11"/>
      <c r="AKV479" s="11"/>
      <c r="AKW479" s="11"/>
      <c r="AKX479" s="11"/>
      <c r="AKY479" s="11"/>
      <c r="AKZ479" s="11"/>
      <c r="ALA479" s="11"/>
      <c r="ALB479" s="11"/>
      <c r="ALC479" s="11"/>
      <c r="ALD479" s="11"/>
      <c r="ALE479" s="11"/>
      <c r="ALF479" s="11"/>
      <c r="ALG479" s="11"/>
      <c r="ALH479" s="11"/>
      <c r="ALI479" s="11"/>
      <c r="ALJ479" s="11"/>
      <c r="ALK479" s="11"/>
      <c r="ALL479" s="11"/>
      <c r="ALM479" s="11"/>
      <c r="ALN479" s="11"/>
      <c r="ALO479" s="11"/>
      <c r="ALP479" s="11"/>
      <c r="ALQ479" s="11"/>
      <c r="ALR479" s="11"/>
      <c r="ALS479" s="11"/>
      <c r="ALT479" s="11"/>
      <c r="ALU479" s="11"/>
      <c r="ALV479" s="11"/>
      <c r="ALW479" s="11"/>
      <c r="ALX479" s="11"/>
      <c r="ALY479" s="11"/>
      <c r="ALZ479" s="11"/>
      <c r="AMA479" s="11"/>
    </row>
    <row r="480" spans="1:1015" s="11" customFormat="1" ht="12.75" customHeight="1">
      <c r="A480" s="9" t="s">
        <v>506</v>
      </c>
      <c r="B480" s="9" t="s">
        <v>506</v>
      </c>
      <c r="C480" s="9" t="s">
        <v>214</v>
      </c>
      <c r="D480" s="8"/>
      <c r="E480" s="9" t="s">
        <v>16</v>
      </c>
      <c r="F480" s="8" t="s">
        <v>17</v>
      </c>
      <c r="G480" s="8" t="s">
        <v>215</v>
      </c>
      <c r="H480" s="10">
        <v>4608.26</v>
      </c>
      <c r="I480" s="10">
        <v>1770</v>
      </c>
      <c r="J480" s="10">
        <v>2040</v>
      </c>
      <c r="K480" s="10">
        <v>1300.5</v>
      </c>
      <c r="L480" s="7">
        <f>2400+900+700</f>
        <v>4000</v>
      </c>
      <c r="M480" s="10">
        <f>12*150+3200</f>
        <v>5000</v>
      </c>
      <c r="N480" s="10">
        <f>M480</f>
        <v>5000</v>
      </c>
    </row>
    <row r="481" spans="1:1015" ht="12.75" customHeight="1">
      <c r="A481" s="9" t="s">
        <v>506</v>
      </c>
      <c r="B481" s="9" t="s">
        <v>506</v>
      </c>
      <c r="C481" s="9" t="s">
        <v>517</v>
      </c>
      <c r="D481" s="8"/>
      <c r="E481" s="9" t="s">
        <v>16</v>
      </c>
      <c r="F481" s="8" t="s">
        <v>17</v>
      </c>
      <c r="G481" s="8" t="s">
        <v>518</v>
      </c>
      <c r="H481" s="10">
        <v>5738.79</v>
      </c>
      <c r="I481" s="10">
        <v>3320.95</v>
      </c>
      <c r="J481" s="10">
        <v>0</v>
      </c>
      <c r="K481" s="10">
        <v>0</v>
      </c>
      <c r="L481" s="7">
        <v>0</v>
      </c>
      <c r="M481" s="10">
        <v>0</v>
      </c>
      <c r="N481" s="10">
        <v>0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  <c r="SK481" s="11"/>
      <c r="SL481" s="11"/>
      <c r="SM481" s="11"/>
      <c r="SN481" s="11"/>
      <c r="SO481" s="11"/>
      <c r="SP481" s="11"/>
      <c r="SQ481" s="11"/>
      <c r="SR481" s="11"/>
      <c r="SS481" s="11"/>
      <c r="ST481" s="11"/>
      <c r="SU481" s="11"/>
      <c r="SV481" s="11"/>
      <c r="SW481" s="11"/>
      <c r="SX481" s="11"/>
      <c r="SY481" s="11"/>
      <c r="SZ481" s="11"/>
      <c r="TA481" s="11"/>
      <c r="TB481" s="11"/>
      <c r="TC481" s="11"/>
      <c r="TD481" s="11"/>
      <c r="TE481" s="11"/>
      <c r="TF481" s="11"/>
      <c r="TG481" s="11"/>
      <c r="TH481" s="11"/>
      <c r="TI481" s="11"/>
      <c r="TJ481" s="11"/>
      <c r="TK481" s="11"/>
      <c r="TL481" s="11"/>
      <c r="TM481" s="11"/>
      <c r="TN481" s="11"/>
      <c r="TO481" s="11"/>
      <c r="TP481" s="11"/>
      <c r="TQ481" s="11"/>
      <c r="TR481" s="11"/>
      <c r="TS481" s="11"/>
      <c r="TT481" s="11"/>
      <c r="TU481" s="11"/>
      <c r="TV481" s="11"/>
      <c r="TW481" s="11"/>
      <c r="TX481" s="11"/>
      <c r="TY481" s="11"/>
      <c r="TZ481" s="11"/>
      <c r="UA481" s="11"/>
      <c r="UB481" s="11"/>
      <c r="UC481" s="11"/>
      <c r="UD481" s="11"/>
      <c r="UE481" s="11"/>
      <c r="UF481" s="11"/>
      <c r="UG481" s="11"/>
      <c r="UH481" s="11"/>
      <c r="UI481" s="11"/>
      <c r="UJ481" s="11"/>
      <c r="UK481" s="11"/>
      <c r="UL481" s="11"/>
      <c r="UM481" s="11"/>
      <c r="UN481" s="11"/>
      <c r="UO481" s="11"/>
      <c r="UP481" s="11"/>
      <c r="UQ481" s="11"/>
      <c r="UR481" s="11"/>
      <c r="US481" s="11"/>
      <c r="UT481" s="11"/>
      <c r="UU481" s="11"/>
      <c r="UV481" s="11"/>
      <c r="UW481" s="11"/>
      <c r="UX481" s="11"/>
      <c r="UY481" s="11"/>
      <c r="UZ481" s="11"/>
      <c r="VA481" s="11"/>
      <c r="VB481" s="11"/>
      <c r="VC481" s="11"/>
      <c r="VD481" s="11"/>
      <c r="VE481" s="11"/>
      <c r="VF481" s="11"/>
      <c r="VG481" s="11"/>
      <c r="VH481" s="11"/>
      <c r="VI481" s="11"/>
      <c r="VJ481" s="11"/>
      <c r="VK481" s="11"/>
      <c r="VL481" s="11"/>
      <c r="VM481" s="11"/>
      <c r="VN481" s="11"/>
      <c r="VO481" s="11"/>
      <c r="VP481" s="11"/>
      <c r="VQ481" s="11"/>
      <c r="VR481" s="11"/>
      <c r="VS481" s="11"/>
      <c r="VT481" s="11"/>
      <c r="VU481" s="11"/>
      <c r="VV481" s="11"/>
      <c r="VW481" s="11"/>
      <c r="VX481" s="11"/>
      <c r="VY481" s="11"/>
      <c r="VZ481" s="11"/>
      <c r="WA481" s="11"/>
      <c r="WB481" s="11"/>
      <c r="WC481" s="11"/>
      <c r="WD481" s="11"/>
      <c r="WE481" s="11"/>
      <c r="WF481" s="11"/>
      <c r="WG481" s="11"/>
      <c r="WH481" s="11"/>
      <c r="WI481" s="11"/>
      <c r="WJ481" s="11"/>
      <c r="WK481" s="11"/>
      <c r="WL481" s="11"/>
      <c r="WM481" s="11"/>
      <c r="WN481" s="11"/>
      <c r="WO481" s="11"/>
      <c r="WP481" s="11"/>
      <c r="WQ481" s="11"/>
      <c r="WR481" s="11"/>
      <c r="WS481" s="11"/>
      <c r="WT481" s="11"/>
      <c r="WU481" s="11"/>
      <c r="WV481" s="11"/>
      <c r="WW481" s="11"/>
      <c r="WX481" s="11"/>
      <c r="WY481" s="11"/>
      <c r="WZ481" s="11"/>
      <c r="XA481" s="11"/>
      <c r="XB481" s="11"/>
      <c r="XC481" s="11"/>
      <c r="XD481" s="11"/>
      <c r="XE481" s="11"/>
      <c r="XF481" s="11"/>
      <c r="XG481" s="11"/>
      <c r="XH481" s="11"/>
      <c r="XI481" s="11"/>
      <c r="XJ481" s="11"/>
      <c r="XK481" s="11"/>
      <c r="XL481" s="11"/>
      <c r="XM481" s="11"/>
      <c r="XN481" s="11"/>
      <c r="XO481" s="11"/>
      <c r="XP481" s="11"/>
      <c r="XQ481" s="11"/>
      <c r="XR481" s="11"/>
      <c r="XS481" s="11"/>
      <c r="XT481" s="11"/>
      <c r="XU481" s="11"/>
      <c r="XV481" s="11"/>
      <c r="XW481" s="11"/>
      <c r="XX481" s="11"/>
      <c r="XY481" s="11"/>
      <c r="XZ481" s="11"/>
      <c r="YA481" s="11"/>
      <c r="YB481" s="11"/>
      <c r="YC481" s="11"/>
      <c r="YD481" s="11"/>
      <c r="YE481" s="11"/>
      <c r="YF481" s="11"/>
      <c r="YG481" s="11"/>
      <c r="YH481" s="11"/>
      <c r="YI481" s="11"/>
      <c r="YJ481" s="11"/>
      <c r="YK481" s="11"/>
      <c r="YL481" s="11"/>
      <c r="YM481" s="11"/>
      <c r="YN481" s="11"/>
      <c r="YO481" s="11"/>
      <c r="YP481" s="11"/>
      <c r="YQ481" s="11"/>
      <c r="YR481" s="11"/>
      <c r="YS481" s="11"/>
      <c r="YT481" s="11"/>
      <c r="YU481" s="11"/>
      <c r="YV481" s="11"/>
      <c r="YW481" s="11"/>
      <c r="YX481" s="11"/>
      <c r="YY481" s="11"/>
      <c r="YZ481" s="11"/>
      <c r="ZA481" s="11"/>
      <c r="ZB481" s="11"/>
      <c r="ZC481" s="11"/>
      <c r="ZD481" s="11"/>
      <c r="ZE481" s="11"/>
      <c r="ZF481" s="11"/>
      <c r="ZG481" s="11"/>
      <c r="ZH481" s="11"/>
      <c r="ZI481" s="11"/>
      <c r="ZJ481" s="11"/>
      <c r="ZK481" s="11"/>
      <c r="ZL481" s="11"/>
      <c r="ZM481" s="11"/>
      <c r="ZN481" s="11"/>
      <c r="ZO481" s="11"/>
      <c r="ZP481" s="11"/>
      <c r="ZQ481" s="11"/>
      <c r="ZR481" s="11"/>
      <c r="ZS481" s="11"/>
      <c r="ZT481" s="11"/>
      <c r="ZU481" s="11"/>
      <c r="ZV481" s="11"/>
      <c r="ZW481" s="11"/>
      <c r="ZX481" s="11"/>
      <c r="ZY481" s="11"/>
      <c r="ZZ481" s="11"/>
      <c r="AAA481" s="11"/>
      <c r="AAB481" s="11"/>
      <c r="AAC481" s="11"/>
      <c r="AAD481" s="11"/>
      <c r="AAE481" s="11"/>
      <c r="AAF481" s="11"/>
      <c r="AAG481" s="11"/>
      <c r="AAH481" s="11"/>
      <c r="AAI481" s="11"/>
      <c r="AAJ481" s="11"/>
      <c r="AAK481" s="11"/>
      <c r="AAL481" s="11"/>
      <c r="AAM481" s="11"/>
      <c r="AAN481" s="11"/>
      <c r="AAO481" s="11"/>
      <c r="AAP481" s="11"/>
      <c r="AAQ481" s="11"/>
      <c r="AAR481" s="11"/>
      <c r="AAS481" s="11"/>
      <c r="AAT481" s="11"/>
      <c r="AAU481" s="11"/>
      <c r="AAV481" s="11"/>
      <c r="AAW481" s="11"/>
      <c r="AAX481" s="11"/>
      <c r="AAY481" s="11"/>
      <c r="AAZ481" s="11"/>
      <c r="ABA481" s="11"/>
      <c r="ABB481" s="11"/>
      <c r="ABC481" s="11"/>
      <c r="ABD481" s="11"/>
      <c r="ABE481" s="11"/>
      <c r="ABF481" s="11"/>
      <c r="ABG481" s="11"/>
      <c r="ABH481" s="11"/>
      <c r="ABI481" s="11"/>
      <c r="ABJ481" s="11"/>
      <c r="ABK481" s="11"/>
      <c r="ABL481" s="11"/>
      <c r="ABM481" s="11"/>
      <c r="ABN481" s="11"/>
      <c r="ABO481" s="11"/>
      <c r="ABP481" s="11"/>
      <c r="ABQ481" s="11"/>
      <c r="ABR481" s="11"/>
      <c r="ABS481" s="11"/>
      <c r="ABT481" s="11"/>
      <c r="ABU481" s="11"/>
      <c r="ABV481" s="11"/>
      <c r="ABW481" s="11"/>
      <c r="ABX481" s="11"/>
      <c r="ABY481" s="11"/>
      <c r="ABZ481" s="11"/>
      <c r="ACA481" s="11"/>
      <c r="ACB481" s="11"/>
      <c r="ACC481" s="11"/>
      <c r="ACD481" s="11"/>
      <c r="ACE481" s="11"/>
      <c r="ACF481" s="11"/>
      <c r="ACG481" s="11"/>
      <c r="ACH481" s="11"/>
      <c r="ACI481" s="11"/>
      <c r="ACJ481" s="11"/>
      <c r="ACK481" s="11"/>
      <c r="ACL481" s="11"/>
      <c r="ACM481" s="11"/>
      <c r="ACN481" s="11"/>
      <c r="ACO481" s="11"/>
      <c r="ACP481" s="11"/>
      <c r="ACQ481" s="11"/>
      <c r="ACR481" s="11"/>
      <c r="ACS481" s="11"/>
      <c r="ACT481" s="11"/>
      <c r="ACU481" s="11"/>
      <c r="ACV481" s="11"/>
      <c r="ACW481" s="11"/>
      <c r="ACX481" s="11"/>
      <c r="ACY481" s="11"/>
      <c r="ACZ481" s="11"/>
      <c r="ADA481" s="11"/>
      <c r="ADB481" s="11"/>
      <c r="ADC481" s="11"/>
      <c r="ADD481" s="11"/>
      <c r="ADE481" s="11"/>
      <c r="ADF481" s="11"/>
      <c r="ADG481" s="11"/>
      <c r="ADH481" s="11"/>
      <c r="ADI481" s="11"/>
      <c r="ADJ481" s="11"/>
      <c r="ADK481" s="11"/>
      <c r="ADL481" s="11"/>
      <c r="ADM481" s="11"/>
      <c r="ADN481" s="11"/>
      <c r="ADO481" s="11"/>
      <c r="ADP481" s="11"/>
      <c r="ADQ481" s="11"/>
      <c r="ADR481" s="11"/>
      <c r="ADS481" s="11"/>
      <c r="ADT481" s="11"/>
      <c r="ADU481" s="11"/>
      <c r="ADV481" s="11"/>
      <c r="ADW481" s="11"/>
      <c r="ADX481" s="11"/>
      <c r="ADY481" s="11"/>
      <c r="ADZ481" s="11"/>
      <c r="AEA481" s="11"/>
      <c r="AEB481" s="11"/>
      <c r="AEC481" s="11"/>
      <c r="AED481" s="11"/>
      <c r="AEE481" s="11"/>
      <c r="AEF481" s="11"/>
      <c r="AEG481" s="11"/>
      <c r="AEH481" s="11"/>
      <c r="AEI481" s="11"/>
      <c r="AEJ481" s="11"/>
      <c r="AEK481" s="11"/>
      <c r="AEL481" s="11"/>
      <c r="AEM481" s="11"/>
      <c r="AEN481" s="11"/>
      <c r="AEO481" s="11"/>
      <c r="AEP481" s="11"/>
      <c r="AEQ481" s="11"/>
      <c r="AER481" s="11"/>
      <c r="AES481" s="11"/>
      <c r="AET481" s="11"/>
      <c r="AEU481" s="11"/>
      <c r="AEV481" s="11"/>
      <c r="AEW481" s="11"/>
      <c r="AEX481" s="11"/>
      <c r="AEY481" s="11"/>
      <c r="AEZ481" s="11"/>
      <c r="AFA481" s="11"/>
      <c r="AFB481" s="11"/>
      <c r="AFC481" s="11"/>
      <c r="AFD481" s="11"/>
      <c r="AFE481" s="11"/>
      <c r="AFF481" s="11"/>
      <c r="AFG481" s="11"/>
      <c r="AFH481" s="11"/>
      <c r="AFI481" s="11"/>
      <c r="AFJ481" s="11"/>
      <c r="AFK481" s="11"/>
      <c r="AFL481" s="11"/>
      <c r="AFM481" s="11"/>
      <c r="AFN481" s="11"/>
      <c r="AFO481" s="11"/>
      <c r="AFP481" s="11"/>
      <c r="AFQ481" s="11"/>
      <c r="AFR481" s="11"/>
      <c r="AFS481" s="11"/>
      <c r="AFT481" s="11"/>
      <c r="AFU481" s="11"/>
      <c r="AFV481" s="11"/>
      <c r="AFW481" s="11"/>
      <c r="AFX481" s="11"/>
      <c r="AFY481" s="11"/>
      <c r="AFZ481" s="11"/>
      <c r="AGA481" s="11"/>
      <c r="AGB481" s="11"/>
      <c r="AGC481" s="11"/>
      <c r="AGD481" s="11"/>
      <c r="AGE481" s="11"/>
      <c r="AGF481" s="11"/>
      <c r="AGG481" s="11"/>
      <c r="AGH481" s="11"/>
      <c r="AGI481" s="11"/>
      <c r="AGJ481" s="11"/>
      <c r="AGK481" s="11"/>
      <c r="AGL481" s="11"/>
      <c r="AGM481" s="11"/>
      <c r="AGN481" s="11"/>
      <c r="AGO481" s="11"/>
      <c r="AGP481" s="11"/>
      <c r="AGQ481" s="11"/>
      <c r="AGR481" s="11"/>
      <c r="AGS481" s="11"/>
      <c r="AGT481" s="11"/>
      <c r="AGU481" s="11"/>
      <c r="AGV481" s="11"/>
      <c r="AGW481" s="11"/>
      <c r="AGX481" s="11"/>
      <c r="AGY481" s="11"/>
      <c r="AGZ481" s="11"/>
      <c r="AHA481" s="11"/>
      <c r="AHB481" s="11"/>
      <c r="AHC481" s="11"/>
      <c r="AHD481" s="11"/>
      <c r="AHE481" s="11"/>
      <c r="AHF481" s="11"/>
      <c r="AHG481" s="11"/>
      <c r="AHH481" s="11"/>
      <c r="AHI481" s="11"/>
      <c r="AHJ481" s="11"/>
      <c r="AHK481" s="11"/>
      <c r="AHL481" s="11"/>
      <c r="AHM481" s="11"/>
      <c r="AHN481" s="11"/>
      <c r="AHO481" s="11"/>
      <c r="AHP481" s="11"/>
      <c r="AHQ481" s="11"/>
      <c r="AHR481" s="11"/>
      <c r="AHS481" s="11"/>
      <c r="AHT481" s="11"/>
      <c r="AHU481" s="11"/>
      <c r="AHV481" s="11"/>
      <c r="AHW481" s="11"/>
      <c r="AHX481" s="11"/>
      <c r="AHY481" s="11"/>
      <c r="AHZ481" s="11"/>
      <c r="AIA481" s="11"/>
      <c r="AIB481" s="11"/>
      <c r="AIC481" s="11"/>
      <c r="AID481" s="11"/>
      <c r="AIE481" s="11"/>
      <c r="AIF481" s="11"/>
      <c r="AIG481" s="11"/>
      <c r="AIH481" s="11"/>
      <c r="AII481" s="11"/>
      <c r="AIJ481" s="11"/>
      <c r="AIK481" s="11"/>
      <c r="AIL481" s="11"/>
      <c r="AIM481" s="11"/>
      <c r="AIN481" s="11"/>
      <c r="AIO481" s="11"/>
      <c r="AIP481" s="11"/>
      <c r="AIQ481" s="11"/>
      <c r="AIR481" s="11"/>
      <c r="AIS481" s="11"/>
      <c r="AIT481" s="11"/>
      <c r="AIU481" s="11"/>
      <c r="AIV481" s="11"/>
      <c r="AIW481" s="11"/>
      <c r="AIX481" s="11"/>
      <c r="AIY481" s="11"/>
      <c r="AIZ481" s="11"/>
      <c r="AJA481" s="11"/>
      <c r="AJB481" s="11"/>
      <c r="AJC481" s="11"/>
      <c r="AJD481" s="11"/>
      <c r="AJE481" s="11"/>
      <c r="AJF481" s="11"/>
      <c r="AJG481" s="11"/>
      <c r="AJH481" s="11"/>
      <c r="AJI481" s="11"/>
      <c r="AJJ481" s="11"/>
      <c r="AJK481" s="11"/>
      <c r="AJL481" s="11"/>
      <c r="AJM481" s="11"/>
      <c r="AJN481" s="11"/>
      <c r="AJO481" s="11"/>
      <c r="AJP481" s="11"/>
      <c r="AJQ481" s="11"/>
      <c r="AJR481" s="11"/>
      <c r="AJS481" s="11"/>
      <c r="AJT481" s="11"/>
      <c r="AJU481" s="11"/>
      <c r="AJV481" s="11"/>
      <c r="AJW481" s="11"/>
      <c r="AJX481" s="11"/>
      <c r="AJY481" s="11"/>
      <c r="AJZ481" s="11"/>
      <c r="AKA481" s="11"/>
      <c r="AKB481" s="11"/>
      <c r="AKC481" s="11"/>
      <c r="AKD481" s="11"/>
      <c r="AKE481" s="11"/>
      <c r="AKF481" s="11"/>
      <c r="AKG481" s="11"/>
      <c r="AKH481" s="11"/>
      <c r="AKI481" s="11"/>
      <c r="AKJ481" s="11"/>
      <c r="AKK481" s="11"/>
      <c r="AKL481" s="11"/>
      <c r="AKM481" s="11"/>
      <c r="AKN481" s="11"/>
      <c r="AKO481" s="11"/>
      <c r="AKP481" s="11"/>
      <c r="AKQ481" s="11"/>
      <c r="AKR481" s="11"/>
      <c r="AKS481" s="11"/>
      <c r="AKT481" s="11"/>
      <c r="AKU481" s="11"/>
      <c r="AKV481" s="11"/>
      <c r="AKW481" s="11"/>
      <c r="AKX481" s="11"/>
      <c r="AKY481" s="11"/>
      <c r="AKZ481" s="11"/>
      <c r="ALA481" s="11"/>
      <c r="ALB481" s="11"/>
      <c r="ALC481" s="11"/>
      <c r="ALD481" s="11"/>
      <c r="ALE481" s="11"/>
      <c r="ALF481" s="11"/>
      <c r="ALG481" s="11"/>
      <c r="ALH481" s="11"/>
      <c r="ALI481" s="11"/>
      <c r="ALJ481" s="11"/>
      <c r="ALK481" s="11"/>
      <c r="ALL481" s="11"/>
      <c r="ALM481" s="11"/>
      <c r="ALN481" s="11"/>
      <c r="ALO481" s="11"/>
      <c r="ALP481" s="11"/>
      <c r="ALQ481" s="11"/>
      <c r="ALR481" s="11"/>
      <c r="ALS481" s="11"/>
      <c r="ALT481" s="11"/>
      <c r="ALU481" s="11"/>
      <c r="ALV481" s="11"/>
      <c r="ALW481" s="11"/>
      <c r="ALX481" s="11"/>
      <c r="ALY481" s="11"/>
      <c r="ALZ481" s="11"/>
      <c r="AMA481" s="11"/>
    </row>
    <row r="482" spans="1:1015" ht="12.75" customHeight="1">
      <c r="A482" s="9" t="s">
        <v>506</v>
      </c>
      <c r="B482" s="9" t="s">
        <v>506</v>
      </c>
      <c r="C482" s="9" t="s">
        <v>184</v>
      </c>
      <c r="D482" s="8"/>
      <c r="E482" s="9" t="s">
        <v>16</v>
      </c>
      <c r="F482" s="8" t="s">
        <v>17</v>
      </c>
      <c r="G482" s="8" t="s">
        <v>185</v>
      </c>
      <c r="H482" s="10">
        <v>0</v>
      </c>
      <c r="I482" s="10">
        <v>0</v>
      </c>
      <c r="J482" s="10">
        <v>0</v>
      </c>
      <c r="K482" s="10">
        <v>0</v>
      </c>
      <c r="L482" s="7">
        <v>1333</v>
      </c>
      <c r="M482" s="10">
        <v>0</v>
      </c>
      <c r="N482" s="10">
        <v>0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  <c r="SK482" s="11"/>
      <c r="SL482" s="11"/>
      <c r="SM482" s="11"/>
      <c r="SN482" s="11"/>
      <c r="SO482" s="11"/>
      <c r="SP482" s="11"/>
      <c r="SQ482" s="11"/>
      <c r="SR482" s="11"/>
      <c r="SS482" s="11"/>
      <c r="ST482" s="11"/>
      <c r="SU482" s="11"/>
      <c r="SV482" s="11"/>
      <c r="SW482" s="11"/>
      <c r="SX482" s="11"/>
      <c r="SY482" s="11"/>
      <c r="SZ482" s="11"/>
      <c r="TA482" s="11"/>
      <c r="TB482" s="11"/>
      <c r="TC482" s="11"/>
      <c r="TD482" s="11"/>
      <c r="TE482" s="11"/>
      <c r="TF482" s="11"/>
      <c r="TG482" s="11"/>
      <c r="TH482" s="11"/>
      <c r="TI482" s="11"/>
      <c r="TJ482" s="11"/>
      <c r="TK482" s="11"/>
      <c r="TL482" s="11"/>
      <c r="TM482" s="11"/>
      <c r="TN482" s="11"/>
      <c r="TO482" s="11"/>
      <c r="TP482" s="11"/>
      <c r="TQ482" s="11"/>
      <c r="TR482" s="11"/>
      <c r="TS482" s="11"/>
      <c r="TT482" s="11"/>
      <c r="TU482" s="11"/>
      <c r="TV482" s="11"/>
      <c r="TW482" s="11"/>
      <c r="TX482" s="11"/>
      <c r="TY482" s="11"/>
      <c r="TZ482" s="11"/>
      <c r="UA482" s="11"/>
      <c r="UB482" s="11"/>
      <c r="UC482" s="11"/>
      <c r="UD482" s="11"/>
      <c r="UE482" s="11"/>
      <c r="UF482" s="11"/>
      <c r="UG482" s="11"/>
      <c r="UH482" s="11"/>
      <c r="UI482" s="11"/>
      <c r="UJ482" s="11"/>
      <c r="UK482" s="11"/>
      <c r="UL482" s="11"/>
      <c r="UM482" s="11"/>
      <c r="UN482" s="11"/>
      <c r="UO482" s="11"/>
      <c r="UP482" s="11"/>
      <c r="UQ482" s="11"/>
      <c r="UR482" s="11"/>
      <c r="US482" s="11"/>
      <c r="UT482" s="11"/>
      <c r="UU482" s="11"/>
      <c r="UV482" s="11"/>
      <c r="UW482" s="11"/>
      <c r="UX482" s="11"/>
      <c r="UY482" s="11"/>
      <c r="UZ482" s="11"/>
      <c r="VA482" s="11"/>
      <c r="VB482" s="11"/>
      <c r="VC482" s="11"/>
      <c r="VD482" s="11"/>
      <c r="VE482" s="11"/>
      <c r="VF482" s="11"/>
      <c r="VG482" s="11"/>
      <c r="VH482" s="11"/>
      <c r="VI482" s="11"/>
      <c r="VJ482" s="11"/>
      <c r="VK482" s="11"/>
      <c r="VL482" s="11"/>
      <c r="VM482" s="11"/>
      <c r="VN482" s="11"/>
      <c r="VO482" s="11"/>
      <c r="VP482" s="11"/>
      <c r="VQ482" s="11"/>
      <c r="VR482" s="11"/>
      <c r="VS482" s="11"/>
      <c r="VT482" s="11"/>
      <c r="VU482" s="11"/>
      <c r="VV482" s="11"/>
      <c r="VW482" s="11"/>
      <c r="VX482" s="11"/>
      <c r="VY482" s="11"/>
      <c r="VZ482" s="11"/>
      <c r="WA482" s="11"/>
      <c r="WB482" s="11"/>
      <c r="WC482" s="11"/>
      <c r="WD482" s="11"/>
      <c r="WE482" s="11"/>
      <c r="WF482" s="11"/>
      <c r="WG482" s="11"/>
      <c r="WH482" s="11"/>
      <c r="WI482" s="11"/>
      <c r="WJ482" s="11"/>
      <c r="WK482" s="11"/>
      <c r="WL482" s="11"/>
      <c r="WM482" s="11"/>
      <c r="WN482" s="11"/>
      <c r="WO482" s="11"/>
      <c r="WP482" s="11"/>
      <c r="WQ482" s="11"/>
      <c r="WR482" s="11"/>
      <c r="WS482" s="11"/>
      <c r="WT482" s="11"/>
      <c r="WU482" s="11"/>
      <c r="WV482" s="11"/>
      <c r="WW482" s="11"/>
      <c r="WX482" s="11"/>
      <c r="WY482" s="11"/>
      <c r="WZ482" s="11"/>
      <c r="XA482" s="11"/>
      <c r="XB482" s="11"/>
      <c r="XC482" s="11"/>
      <c r="XD482" s="11"/>
      <c r="XE482" s="11"/>
      <c r="XF482" s="11"/>
      <c r="XG482" s="11"/>
      <c r="XH482" s="11"/>
      <c r="XI482" s="11"/>
      <c r="XJ482" s="11"/>
      <c r="XK482" s="11"/>
      <c r="XL482" s="11"/>
      <c r="XM482" s="11"/>
      <c r="XN482" s="11"/>
      <c r="XO482" s="11"/>
      <c r="XP482" s="11"/>
      <c r="XQ482" s="11"/>
      <c r="XR482" s="11"/>
      <c r="XS482" s="11"/>
      <c r="XT482" s="11"/>
      <c r="XU482" s="11"/>
      <c r="XV482" s="11"/>
      <c r="XW482" s="11"/>
      <c r="XX482" s="11"/>
      <c r="XY482" s="11"/>
      <c r="XZ482" s="11"/>
      <c r="YA482" s="11"/>
      <c r="YB482" s="11"/>
      <c r="YC482" s="11"/>
      <c r="YD482" s="11"/>
      <c r="YE482" s="11"/>
      <c r="YF482" s="11"/>
      <c r="YG482" s="11"/>
      <c r="YH482" s="11"/>
      <c r="YI482" s="11"/>
      <c r="YJ482" s="11"/>
      <c r="YK482" s="11"/>
      <c r="YL482" s="11"/>
      <c r="YM482" s="11"/>
      <c r="YN482" s="11"/>
      <c r="YO482" s="11"/>
      <c r="YP482" s="11"/>
      <c r="YQ482" s="11"/>
      <c r="YR482" s="11"/>
      <c r="YS482" s="11"/>
      <c r="YT482" s="11"/>
      <c r="YU482" s="11"/>
      <c r="YV482" s="11"/>
      <c r="YW482" s="11"/>
      <c r="YX482" s="11"/>
      <c r="YY482" s="11"/>
      <c r="YZ482" s="11"/>
      <c r="ZA482" s="11"/>
      <c r="ZB482" s="11"/>
      <c r="ZC482" s="11"/>
      <c r="ZD482" s="11"/>
      <c r="ZE482" s="11"/>
      <c r="ZF482" s="11"/>
      <c r="ZG482" s="11"/>
      <c r="ZH482" s="11"/>
      <c r="ZI482" s="11"/>
      <c r="ZJ482" s="11"/>
      <c r="ZK482" s="11"/>
      <c r="ZL482" s="11"/>
      <c r="ZM482" s="11"/>
      <c r="ZN482" s="11"/>
      <c r="ZO482" s="11"/>
      <c r="ZP482" s="11"/>
      <c r="ZQ482" s="11"/>
      <c r="ZR482" s="11"/>
      <c r="ZS482" s="11"/>
      <c r="ZT482" s="11"/>
      <c r="ZU482" s="11"/>
      <c r="ZV482" s="11"/>
      <c r="ZW482" s="11"/>
      <c r="ZX482" s="11"/>
      <c r="ZY482" s="11"/>
      <c r="ZZ482" s="11"/>
      <c r="AAA482" s="11"/>
      <c r="AAB482" s="11"/>
      <c r="AAC482" s="11"/>
      <c r="AAD482" s="11"/>
      <c r="AAE482" s="11"/>
      <c r="AAF482" s="11"/>
      <c r="AAG482" s="11"/>
      <c r="AAH482" s="11"/>
      <c r="AAI482" s="11"/>
      <c r="AAJ482" s="11"/>
      <c r="AAK482" s="11"/>
      <c r="AAL482" s="11"/>
      <c r="AAM482" s="11"/>
      <c r="AAN482" s="11"/>
      <c r="AAO482" s="11"/>
      <c r="AAP482" s="11"/>
      <c r="AAQ482" s="11"/>
      <c r="AAR482" s="11"/>
      <c r="AAS482" s="11"/>
      <c r="AAT482" s="11"/>
      <c r="AAU482" s="11"/>
      <c r="AAV482" s="11"/>
      <c r="AAW482" s="11"/>
      <c r="AAX482" s="11"/>
      <c r="AAY482" s="11"/>
      <c r="AAZ482" s="11"/>
      <c r="ABA482" s="11"/>
      <c r="ABB482" s="11"/>
      <c r="ABC482" s="11"/>
      <c r="ABD482" s="11"/>
      <c r="ABE482" s="11"/>
      <c r="ABF482" s="11"/>
      <c r="ABG482" s="11"/>
      <c r="ABH482" s="11"/>
      <c r="ABI482" s="11"/>
      <c r="ABJ482" s="11"/>
      <c r="ABK482" s="11"/>
      <c r="ABL482" s="11"/>
      <c r="ABM482" s="11"/>
      <c r="ABN482" s="11"/>
      <c r="ABO482" s="11"/>
      <c r="ABP482" s="11"/>
      <c r="ABQ482" s="11"/>
      <c r="ABR482" s="11"/>
      <c r="ABS482" s="11"/>
      <c r="ABT482" s="11"/>
      <c r="ABU482" s="11"/>
      <c r="ABV482" s="11"/>
      <c r="ABW482" s="11"/>
      <c r="ABX482" s="11"/>
      <c r="ABY482" s="11"/>
      <c r="ABZ482" s="11"/>
      <c r="ACA482" s="11"/>
      <c r="ACB482" s="11"/>
      <c r="ACC482" s="11"/>
      <c r="ACD482" s="11"/>
      <c r="ACE482" s="11"/>
      <c r="ACF482" s="11"/>
      <c r="ACG482" s="11"/>
      <c r="ACH482" s="11"/>
      <c r="ACI482" s="11"/>
      <c r="ACJ482" s="11"/>
      <c r="ACK482" s="11"/>
      <c r="ACL482" s="11"/>
      <c r="ACM482" s="11"/>
      <c r="ACN482" s="11"/>
      <c r="ACO482" s="11"/>
      <c r="ACP482" s="11"/>
      <c r="ACQ482" s="11"/>
      <c r="ACR482" s="11"/>
      <c r="ACS482" s="11"/>
      <c r="ACT482" s="11"/>
      <c r="ACU482" s="11"/>
      <c r="ACV482" s="11"/>
      <c r="ACW482" s="11"/>
      <c r="ACX482" s="11"/>
      <c r="ACY482" s="11"/>
      <c r="ACZ482" s="11"/>
      <c r="ADA482" s="11"/>
      <c r="ADB482" s="11"/>
      <c r="ADC482" s="11"/>
      <c r="ADD482" s="11"/>
      <c r="ADE482" s="11"/>
      <c r="ADF482" s="11"/>
      <c r="ADG482" s="11"/>
      <c r="ADH482" s="11"/>
      <c r="ADI482" s="11"/>
      <c r="ADJ482" s="11"/>
      <c r="ADK482" s="11"/>
      <c r="ADL482" s="11"/>
      <c r="ADM482" s="11"/>
      <c r="ADN482" s="11"/>
      <c r="ADO482" s="11"/>
      <c r="ADP482" s="11"/>
      <c r="ADQ482" s="11"/>
      <c r="ADR482" s="11"/>
      <c r="ADS482" s="11"/>
      <c r="ADT482" s="11"/>
      <c r="ADU482" s="11"/>
      <c r="ADV482" s="11"/>
      <c r="ADW482" s="11"/>
      <c r="ADX482" s="11"/>
      <c r="ADY482" s="11"/>
      <c r="ADZ482" s="11"/>
      <c r="AEA482" s="11"/>
      <c r="AEB482" s="11"/>
      <c r="AEC482" s="11"/>
      <c r="AED482" s="11"/>
      <c r="AEE482" s="11"/>
      <c r="AEF482" s="11"/>
      <c r="AEG482" s="11"/>
      <c r="AEH482" s="11"/>
      <c r="AEI482" s="11"/>
      <c r="AEJ482" s="11"/>
      <c r="AEK482" s="11"/>
      <c r="AEL482" s="11"/>
      <c r="AEM482" s="11"/>
      <c r="AEN482" s="11"/>
      <c r="AEO482" s="11"/>
      <c r="AEP482" s="11"/>
      <c r="AEQ482" s="11"/>
      <c r="AER482" s="11"/>
      <c r="AES482" s="11"/>
      <c r="AET482" s="11"/>
      <c r="AEU482" s="11"/>
      <c r="AEV482" s="11"/>
      <c r="AEW482" s="11"/>
      <c r="AEX482" s="11"/>
      <c r="AEY482" s="11"/>
      <c r="AEZ482" s="11"/>
      <c r="AFA482" s="11"/>
      <c r="AFB482" s="11"/>
      <c r="AFC482" s="11"/>
      <c r="AFD482" s="11"/>
      <c r="AFE482" s="11"/>
      <c r="AFF482" s="11"/>
      <c r="AFG482" s="11"/>
      <c r="AFH482" s="11"/>
      <c r="AFI482" s="11"/>
      <c r="AFJ482" s="11"/>
      <c r="AFK482" s="11"/>
      <c r="AFL482" s="11"/>
      <c r="AFM482" s="11"/>
      <c r="AFN482" s="11"/>
      <c r="AFO482" s="11"/>
      <c r="AFP482" s="11"/>
      <c r="AFQ482" s="11"/>
      <c r="AFR482" s="11"/>
      <c r="AFS482" s="11"/>
      <c r="AFT482" s="11"/>
      <c r="AFU482" s="11"/>
      <c r="AFV482" s="11"/>
      <c r="AFW482" s="11"/>
      <c r="AFX482" s="11"/>
      <c r="AFY482" s="11"/>
      <c r="AFZ482" s="11"/>
      <c r="AGA482" s="11"/>
      <c r="AGB482" s="11"/>
      <c r="AGC482" s="11"/>
      <c r="AGD482" s="11"/>
      <c r="AGE482" s="11"/>
      <c r="AGF482" s="11"/>
      <c r="AGG482" s="11"/>
      <c r="AGH482" s="11"/>
      <c r="AGI482" s="11"/>
      <c r="AGJ482" s="11"/>
      <c r="AGK482" s="11"/>
      <c r="AGL482" s="11"/>
      <c r="AGM482" s="11"/>
      <c r="AGN482" s="11"/>
      <c r="AGO482" s="11"/>
      <c r="AGP482" s="11"/>
      <c r="AGQ482" s="11"/>
      <c r="AGR482" s="11"/>
      <c r="AGS482" s="11"/>
      <c r="AGT482" s="11"/>
      <c r="AGU482" s="11"/>
      <c r="AGV482" s="11"/>
      <c r="AGW482" s="11"/>
      <c r="AGX482" s="11"/>
      <c r="AGY482" s="11"/>
      <c r="AGZ482" s="11"/>
      <c r="AHA482" s="11"/>
      <c r="AHB482" s="11"/>
      <c r="AHC482" s="11"/>
      <c r="AHD482" s="11"/>
      <c r="AHE482" s="11"/>
      <c r="AHF482" s="11"/>
      <c r="AHG482" s="11"/>
      <c r="AHH482" s="11"/>
      <c r="AHI482" s="11"/>
      <c r="AHJ482" s="11"/>
      <c r="AHK482" s="11"/>
      <c r="AHL482" s="11"/>
      <c r="AHM482" s="11"/>
      <c r="AHN482" s="11"/>
      <c r="AHO482" s="11"/>
      <c r="AHP482" s="11"/>
      <c r="AHQ482" s="11"/>
      <c r="AHR482" s="11"/>
      <c r="AHS482" s="11"/>
      <c r="AHT482" s="11"/>
      <c r="AHU482" s="11"/>
      <c r="AHV482" s="11"/>
      <c r="AHW482" s="11"/>
      <c r="AHX482" s="11"/>
      <c r="AHY482" s="11"/>
      <c r="AHZ482" s="11"/>
      <c r="AIA482" s="11"/>
      <c r="AIB482" s="11"/>
      <c r="AIC482" s="11"/>
      <c r="AID482" s="11"/>
      <c r="AIE482" s="11"/>
      <c r="AIF482" s="11"/>
      <c r="AIG482" s="11"/>
      <c r="AIH482" s="11"/>
      <c r="AII482" s="11"/>
      <c r="AIJ482" s="11"/>
      <c r="AIK482" s="11"/>
      <c r="AIL482" s="11"/>
      <c r="AIM482" s="11"/>
      <c r="AIN482" s="11"/>
      <c r="AIO482" s="11"/>
      <c r="AIP482" s="11"/>
      <c r="AIQ482" s="11"/>
      <c r="AIR482" s="11"/>
      <c r="AIS482" s="11"/>
      <c r="AIT482" s="11"/>
      <c r="AIU482" s="11"/>
      <c r="AIV482" s="11"/>
      <c r="AIW482" s="11"/>
      <c r="AIX482" s="11"/>
      <c r="AIY482" s="11"/>
      <c r="AIZ482" s="11"/>
      <c r="AJA482" s="11"/>
      <c r="AJB482" s="11"/>
      <c r="AJC482" s="11"/>
      <c r="AJD482" s="11"/>
      <c r="AJE482" s="11"/>
      <c r="AJF482" s="11"/>
      <c r="AJG482" s="11"/>
      <c r="AJH482" s="11"/>
      <c r="AJI482" s="11"/>
      <c r="AJJ482" s="11"/>
      <c r="AJK482" s="11"/>
      <c r="AJL482" s="11"/>
      <c r="AJM482" s="11"/>
      <c r="AJN482" s="11"/>
      <c r="AJO482" s="11"/>
      <c r="AJP482" s="11"/>
      <c r="AJQ482" s="11"/>
      <c r="AJR482" s="11"/>
      <c r="AJS482" s="11"/>
      <c r="AJT482" s="11"/>
      <c r="AJU482" s="11"/>
      <c r="AJV482" s="11"/>
      <c r="AJW482" s="11"/>
      <c r="AJX482" s="11"/>
      <c r="AJY482" s="11"/>
      <c r="AJZ482" s="11"/>
      <c r="AKA482" s="11"/>
      <c r="AKB482" s="11"/>
      <c r="AKC482" s="11"/>
      <c r="AKD482" s="11"/>
      <c r="AKE482" s="11"/>
      <c r="AKF482" s="11"/>
      <c r="AKG482" s="11"/>
      <c r="AKH482" s="11"/>
      <c r="AKI482" s="11"/>
      <c r="AKJ482" s="11"/>
      <c r="AKK482" s="11"/>
      <c r="AKL482" s="11"/>
      <c r="AKM482" s="11"/>
      <c r="AKN482" s="11"/>
      <c r="AKO482" s="11"/>
      <c r="AKP482" s="11"/>
      <c r="AKQ482" s="11"/>
      <c r="AKR482" s="11"/>
      <c r="AKS482" s="11"/>
      <c r="AKT482" s="11"/>
      <c r="AKU482" s="11"/>
      <c r="AKV482" s="11"/>
      <c r="AKW482" s="11"/>
      <c r="AKX482" s="11"/>
      <c r="AKY482" s="11"/>
      <c r="AKZ482" s="11"/>
      <c r="ALA482" s="11"/>
      <c r="ALB482" s="11"/>
      <c r="ALC482" s="11"/>
      <c r="ALD482" s="11"/>
      <c r="ALE482" s="11"/>
      <c r="ALF482" s="11"/>
      <c r="ALG482" s="11"/>
      <c r="ALH482" s="11"/>
      <c r="ALI482" s="11"/>
      <c r="ALJ482" s="11"/>
      <c r="ALK482" s="11"/>
      <c r="ALL482" s="11"/>
      <c r="ALM482" s="11"/>
      <c r="ALN482" s="11"/>
      <c r="ALO482" s="11"/>
      <c r="ALP482" s="11"/>
      <c r="ALQ482" s="11"/>
      <c r="ALR482" s="11"/>
      <c r="ALS482" s="11"/>
      <c r="ALT482" s="11"/>
      <c r="ALU482" s="11"/>
      <c r="ALV482" s="11"/>
      <c r="ALW482" s="11"/>
      <c r="ALX482" s="11"/>
      <c r="ALY482" s="11"/>
      <c r="ALZ482" s="11"/>
      <c r="AMA482" s="11"/>
    </row>
    <row r="483" spans="1:1015" ht="12.75" customHeight="1">
      <c r="A483" s="12" t="s">
        <v>519</v>
      </c>
      <c r="B483" s="12"/>
      <c r="C483" s="12"/>
      <c r="D483" s="12"/>
      <c r="E483" s="13" t="s">
        <v>31</v>
      </c>
      <c r="F483" s="13"/>
      <c r="G483" s="12" t="s">
        <v>520</v>
      </c>
      <c r="H483" s="14">
        <f t="shared" ref="H483:N483" si="73">H460+H461+SUM(H462:H482)</f>
        <v>13206.93</v>
      </c>
      <c r="I483" s="14">
        <f t="shared" si="73"/>
        <v>19878.740000000002</v>
      </c>
      <c r="J483" s="14">
        <f t="shared" si="73"/>
        <v>20247</v>
      </c>
      <c r="K483" s="14">
        <f t="shared" si="73"/>
        <v>19977.879999999997</v>
      </c>
      <c r="L483" s="3">
        <f t="shared" si="73"/>
        <v>18644</v>
      </c>
      <c r="M483" s="14">
        <f t="shared" si="73"/>
        <v>9758</v>
      </c>
      <c r="N483" s="14">
        <f t="shared" si="73"/>
        <v>9758</v>
      </c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  <c r="JO483" s="15"/>
      <c r="JP483" s="15"/>
      <c r="JQ483" s="15"/>
      <c r="JR483" s="15"/>
      <c r="JS483" s="15"/>
      <c r="JT483" s="15"/>
      <c r="JU483" s="15"/>
      <c r="JV483" s="15"/>
      <c r="JW483" s="15"/>
      <c r="JX483" s="15"/>
      <c r="JY483" s="15"/>
      <c r="JZ483" s="15"/>
      <c r="KA483" s="15"/>
      <c r="KB483" s="15"/>
      <c r="KC483" s="15"/>
      <c r="KD483" s="15"/>
      <c r="KE483" s="15"/>
      <c r="KF483" s="15"/>
      <c r="KG483" s="15"/>
      <c r="KH483" s="15"/>
      <c r="KI483" s="15"/>
      <c r="KJ483" s="15"/>
      <c r="KK483" s="15"/>
      <c r="KL483" s="15"/>
      <c r="KM483" s="15"/>
      <c r="KN483" s="15"/>
      <c r="KO483" s="15"/>
      <c r="KP483" s="15"/>
      <c r="KQ483" s="15"/>
      <c r="KR483" s="15"/>
      <c r="KS483" s="15"/>
      <c r="KT483" s="15"/>
      <c r="KU483" s="15"/>
      <c r="KV483" s="15"/>
      <c r="KW483" s="15"/>
      <c r="KX483" s="15"/>
      <c r="KY483" s="15"/>
      <c r="KZ483" s="15"/>
      <c r="LA483" s="15"/>
      <c r="LB483" s="15"/>
      <c r="LC483" s="15"/>
      <c r="LD483" s="15"/>
      <c r="LE483" s="15"/>
      <c r="LF483" s="15"/>
      <c r="LG483" s="15"/>
      <c r="LH483" s="15"/>
      <c r="LI483" s="15"/>
      <c r="LJ483" s="15"/>
      <c r="LK483" s="15"/>
      <c r="LL483" s="15"/>
      <c r="LM483" s="15"/>
      <c r="LN483" s="15"/>
      <c r="LO483" s="15"/>
      <c r="LP483" s="15"/>
      <c r="LQ483" s="15"/>
      <c r="LR483" s="15"/>
      <c r="LS483" s="15"/>
      <c r="LT483" s="15"/>
      <c r="LU483" s="15"/>
      <c r="LV483" s="15"/>
      <c r="LW483" s="15"/>
      <c r="LX483" s="15"/>
      <c r="LY483" s="15"/>
      <c r="LZ483" s="15"/>
      <c r="MA483" s="15"/>
      <c r="MB483" s="15"/>
      <c r="MC483" s="15"/>
      <c r="MD483" s="15"/>
      <c r="ME483" s="15"/>
      <c r="MF483" s="15"/>
      <c r="MG483" s="15"/>
      <c r="MH483" s="15"/>
      <c r="MI483" s="15"/>
      <c r="MJ483" s="15"/>
      <c r="MK483" s="15"/>
      <c r="ML483" s="15"/>
      <c r="MM483" s="15"/>
      <c r="MN483" s="15"/>
      <c r="MO483" s="15"/>
      <c r="MP483" s="15"/>
      <c r="MQ483" s="15"/>
      <c r="MR483" s="15"/>
      <c r="MS483" s="15"/>
      <c r="MT483" s="15"/>
      <c r="MU483" s="15"/>
      <c r="MV483" s="15"/>
      <c r="MW483" s="15"/>
      <c r="MX483" s="15"/>
      <c r="MY483" s="15"/>
      <c r="MZ483" s="15"/>
      <c r="NA483" s="15"/>
      <c r="NB483" s="15"/>
      <c r="NC483" s="15"/>
      <c r="ND483" s="15"/>
      <c r="NE483" s="15"/>
      <c r="NF483" s="15"/>
      <c r="NG483" s="15"/>
      <c r="NH483" s="15"/>
      <c r="NI483" s="15"/>
      <c r="NJ483" s="15"/>
      <c r="NK483" s="15"/>
      <c r="NL483" s="15"/>
      <c r="NM483" s="15"/>
      <c r="NN483" s="15"/>
      <c r="NO483" s="15"/>
      <c r="NP483" s="15"/>
      <c r="NQ483" s="15"/>
      <c r="NR483" s="15"/>
      <c r="NS483" s="15"/>
      <c r="NT483" s="15"/>
      <c r="NU483" s="15"/>
      <c r="NV483" s="15"/>
      <c r="NW483" s="15"/>
      <c r="NX483" s="15"/>
      <c r="NY483" s="15"/>
      <c r="NZ483" s="15"/>
      <c r="OA483" s="15"/>
      <c r="OB483" s="15"/>
      <c r="OC483" s="15"/>
      <c r="OD483" s="15"/>
      <c r="OE483" s="15"/>
      <c r="OF483" s="15"/>
      <c r="OG483" s="15"/>
      <c r="OH483" s="15"/>
      <c r="OI483" s="15"/>
      <c r="OJ483" s="15"/>
      <c r="OK483" s="15"/>
      <c r="OL483" s="15"/>
      <c r="OM483" s="15"/>
      <c r="ON483" s="15"/>
      <c r="OO483" s="15"/>
      <c r="OP483" s="15"/>
      <c r="OQ483" s="15"/>
      <c r="OR483" s="15"/>
      <c r="OS483" s="15"/>
      <c r="OT483" s="15"/>
      <c r="OU483" s="15"/>
      <c r="OV483" s="15"/>
      <c r="OW483" s="15"/>
      <c r="OX483" s="15"/>
      <c r="OY483" s="15"/>
      <c r="OZ483" s="15"/>
      <c r="PA483" s="15"/>
      <c r="PB483" s="15"/>
      <c r="PC483" s="15"/>
      <c r="PD483" s="15"/>
      <c r="PE483" s="15"/>
      <c r="PF483" s="15"/>
      <c r="PG483" s="15"/>
      <c r="PH483" s="15"/>
      <c r="PI483" s="15"/>
      <c r="PJ483" s="15"/>
      <c r="PK483" s="15"/>
      <c r="PL483" s="15"/>
      <c r="PM483" s="15"/>
      <c r="PN483" s="15"/>
      <c r="PO483" s="15"/>
      <c r="PP483" s="15"/>
      <c r="PQ483" s="15"/>
      <c r="PR483" s="15"/>
      <c r="PS483" s="15"/>
      <c r="PT483" s="15"/>
      <c r="PU483" s="15"/>
      <c r="PV483" s="15"/>
      <c r="PW483" s="15"/>
      <c r="PX483" s="15"/>
      <c r="PY483" s="15"/>
      <c r="PZ483" s="15"/>
      <c r="QA483" s="15"/>
      <c r="QB483" s="15"/>
      <c r="QC483" s="15"/>
      <c r="QD483" s="15"/>
      <c r="QE483" s="15"/>
      <c r="QF483" s="15"/>
      <c r="QG483" s="15"/>
      <c r="QH483" s="15"/>
      <c r="QI483" s="15"/>
      <c r="QJ483" s="15"/>
      <c r="QK483" s="15"/>
      <c r="QL483" s="15"/>
      <c r="QM483" s="15"/>
      <c r="QN483" s="15"/>
      <c r="QO483" s="15"/>
      <c r="QP483" s="15"/>
      <c r="QQ483" s="15"/>
      <c r="QR483" s="15"/>
      <c r="QS483" s="15"/>
      <c r="QT483" s="15"/>
      <c r="QU483" s="15"/>
      <c r="QV483" s="15"/>
      <c r="QW483" s="15"/>
      <c r="QX483" s="15"/>
      <c r="QY483" s="15"/>
      <c r="QZ483" s="15"/>
      <c r="RA483" s="15"/>
      <c r="RB483" s="15"/>
      <c r="RC483" s="15"/>
      <c r="RD483" s="15"/>
      <c r="RE483" s="15"/>
      <c r="RF483" s="15"/>
      <c r="RG483" s="15"/>
      <c r="RH483" s="15"/>
      <c r="RI483" s="15"/>
      <c r="RJ483" s="15"/>
      <c r="RK483" s="15"/>
      <c r="RL483" s="15"/>
      <c r="RM483" s="15"/>
      <c r="RN483" s="15"/>
      <c r="RO483" s="15"/>
      <c r="RP483" s="15"/>
      <c r="RQ483" s="15"/>
      <c r="RR483" s="15"/>
      <c r="RS483" s="15"/>
      <c r="RT483" s="15"/>
      <c r="RU483" s="15"/>
      <c r="RV483" s="15"/>
      <c r="RW483" s="15"/>
      <c r="RX483" s="15"/>
      <c r="RY483" s="15"/>
      <c r="RZ483" s="15"/>
      <c r="SA483" s="15"/>
      <c r="SB483" s="15"/>
      <c r="SC483" s="15"/>
      <c r="SD483" s="15"/>
      <c r="SE483" s="15"/>
      <c r="SF483" s="15"/>
      <c r="SG483" s="15"/>
      <c r="SH483" s="15"/>
      <c r="SI483" s="15"/>
      <c r="SJ483" s="15"/>
      <c r="SK483" s="15"/>
      <c r="SL483" s="15"/>
      <c r="SM483" s="15"/>
      <c r="SN483" s="15"/>
      <c r="SO483" s="15"/>
      <c r="SP483" s="15"/>
      <c r="SQ483" s="15"/>
      <c r="SR483" s="15"/>
      <c r="SS483" s="15"/>
      <c r="ST483" s="15"/>
      <c r="SU483" s="15"/>
      <c r="SV483" s="15"/>
      <c r="SW483" s="15"/>
      <c r="SX483" s="15"/>
      <c r="SY483" s="15"/>
      <c r="SZ483" s="15"/>
      <c r="TA483" s="15"/>
      <c r="TB483" s="15"/>
      <c r="TC483" s="15"/>
      <c r="TD483" s="15"/>
      <c r="TE483" s="15"/>
      <c r="TF483" s="15"/>
      <c r="TG483" s="15"/>
      <c r="TH483" s="15"/>
      <c r="TI483" s="15"/>
      <c r="TJ483" s="15"/>
      <c r="TK483" s="15"/>
      <c r="TL483" s="15"/>
      <c r="TM483" s="15"/>
      <c r="TN483" s="15"/>
      <c r="TO483" s="15"/>
      <c r="TP483" s="15"/>
      <c r="TQ483" s="15"/>
      <c r="TR483" s="15"/>
      <c r="TS483" s="15"/>
      <c r="TT483" s="15"/>
      <c r="TU483" s="15"/>
      <c r="TV483" s="15"/>
      <c r="TW483" s="15"/>
      <c r="TX483" s="15"/>
      <c r="TY483" s="15"/>
      <c r="TZ483" s="15"/>
      <c r="UA483" s="15"/>
      <c r="UB483" s="15"/>
      <c r="UC483" s="15"/>
      <c r="UD483" s="15"/>
      <c r="UE483" s="15"/>
      <c r="UF483" s="15"/>
      <c r="UG483" s="15"/>
      <c r="UH483" s="15"/>
      <c r="UI483" s="15"/>
      <c r="UJ483" s="15"/>
      <c r="UK483" s="15"/>
      <c r="UL483" s="15"/>
      <c r="UM483" s="15"/>
      <c r="UN483" s="15"/>
      <c r="UO483" s="15"/>
      <c r="UP483" s="15"/>
      <c r="UQ483" s="15"/>
      <c r="UR483" s="15"/>
      <c r="US483" s="15"/>
      <c r="UT483" s="15"/>
      <c r="UU483" s="15"/>
      <c r="UV483" s="15"/>
      <c r="UW483" s="15"/>
      <c r="UX483" s="15"/>
      <c r="UY483" s="15"/>
      <c r="UZ483" s="15"/>
      <c r="VA483" s="15"/>
      <c r="VB483" s="15"/>
      <c r="VC483" s="15"/>
      <c r="VD483" s="15"/>
      <c r="VE483" s="15"/>
      <c r="VF483" s="15"/>
      <c r="VG483" s="15"/>
      <c r="VH483" s="15"/>
      <c r="VI483" s="15"/>
      <c r="VJ483" s="15"/>
      <c r="VK483" s="15"/>
      <c r="VL483" s="15"/>
      <c r="VM483" s="15"/>
      <c r="VN483" s="15"/>
      <c r="VO483" s="15"/>
      <c r="VP483" s="15"/>
      <c r="VQ483" s="15"/>
      <c r="VR483" s="15"/>
      <c r="VS483" s="15"/>
      <c r="VT483" s="15"/>
      <c r="VU483" s="15"/>
      <c r="VV483" s="15"/>
      <c r="VW483" s="15"/>
      <c r="VX483" s="15"/>
      <c r="VY483" s="15"/>
      <c r="VZ483" s="15"/>
      <c r="WA483" s="15"/>
      <c r="WB483" s="15"/>
      <c r="WC483" s="15"/>
      <c r="WD483" s="15"/>
      <c r="WE483" s="15"/>
      <c r="WF483" s="15"/>
      <c r="WG483" s="15"/>
      <c r="WH483" s="15"/>
      <c r="WI483" s="15"/>
      <c r="WJ483" s="15"/>
      <c r="WK483" s="15"/>
      <c r="WL483" s="15"/>
      <c r="WM483" s="15"/>
      <c r="WN483" s="15"/>
      <c r="WO483" s="15"/>
      <c r="WP483" s="15"/>
      <c r="WQ483" s="15"/>
      <c r="WR483" s="15"/>
      <c r="WS483" s="15"/>
      <c r="WT483" s="15"/>
      <c r="WU483" s="15"/>
      <c r="WV483" s="15"/>
      <c r="WW483" s="15"/>
      <c r="WX483" s="15"/>
      <c r="WY483" s="15"/>
      <c r="WZ483" s="15"/>
      <c r="XA483" s="15"/>
      <c r="XB483" s="15"/>
      <c r="XC483" s="15"/>
      <c r="XD483" s="15"/>
      <c r="XE483" s="15"/>
      <c r="XF483" s="15"/>
      <c r="XG483" s="15"/>
      <c r="XH483" s="15"/>
      <c r="XI483" s="15"/>
      <c r="XJ483" s="15"/>
      <c r="XK483" s="15"/>
      <c r="XL483" s="15"/>
      <c r="XM483" s="15"/>
      <c r="XN483" s="15"/>
      <c r="XO483" s="15"/>
      <c r="XP483" s="15"/>
      <c r="XQ483" s="15"/>
      <c r="XR483" s="15"/>
      <c r="XS483" s="15"/>
      <c r="XT483" s="15"/>
      <c r="XU483" s="15"/>
      <c r="XV483" s="15"/>
      <c r="XW483" s="15"/>
      <c r="XX483" s="15"/>
      <c r="XY483" s="15"/>
      <c r="XZ483" s="15"/>
      <c r="YA483" s="15"/>
      <c r="YB483" s="15"/>
      <c r="YC483" s="15"/>
      <c r="YD483" s="15"/>
      <c r="YE483" s="15"/>
      <c r="YF483" s="15"/>
      <c r="YG483" s="15"/>
      <c r="YH483" s="15"/>
      <c r="YI483" s="15"/>
      <c r="YJ483" s="15"/>
      <c r="YK483" s="15"/>
      <c r="YL483" s="15"/>
      <c r="YM483" s="15"/>
      <c r="YN483" s="15"/>
      <c r="YO483" s="15"/>
      <c r="YP483" s="15"/>
      <c r="YQ483" s="15"/>
      <c r="YR483" s="15"/>
      <c r="YS483" s="15"/>
      <c r="YT483" s="15"/>
      <c r="YU483" s="15"/>
      <c r="YV483" s="15"/>
      <c r="YW483" s="15"/>
      <c r="YX483" s="15"/>
      <c r="YY483" s="15"/>
      <c r="YZ483" s="15"/>
      <c r="ZA483" s="15"/>
      <c r="ZB483" s="15"/>
      <c r="ZC483" s="15"/>
      <c r="ZD483" s="15"/>
      <c r="ZE483" s="15"/>
      <c r="ZF483" s="15"/>
      <c r="ZG483" s="15"/>
      <c r="ZH483" s="15"/>
      <c r="ZI483" s="15"/>
      <c r="ZJ483" s="15"/>
      <c r="ZK483" s="15"/>
      <c r="ZL483" s="15"/>
      <c r="ZM483" s="15"/>
      <c r="ZN483" s="15"/>
      <c r="ZO483" s="15"/>
      <c r="ZP483" s="15"/>
      <c r="ZQ483" s="15"/>
      <c r="ZR483" s="15"/>
      <c r="ZS483" s="15"/>
      <c r="ZT483" s="15"/>
      <c r="ZU483" s="15"/>
      <c r="ZV483" s="15"/>
      <c r="ZW483" s="15"/>
      <c r="ZX483" s="15"/>
      <c r="ZY483" s="15"/>
      <c r="ZZ483" s="15"/>
      <c r="AAA483" s="15"/>
      <c r="AAB483" s="15"/>
      <c r="AAC483" s="15"/>
      <c r="AAD483" s="15"/>
      <c r="AAE483" s="15"/>
      <c r="AAF483" s="15"/>
      <c r="AAG483" s="15"/>
      <c r="AAH483" s="15"/>
      <c r="AAI483" s="15"/>
      <c r="AAJ483" s="15"/>
      <c r="AAK483" s="15"/>
      <c r="AAL483" s="15"/>
      <c r="AAM483" s="15"/>
      <c r="AAN483" s="15"/>
      <c r="AAO483" s="15"/>
      <c r="AAP483" s="15"/>
      <c r="AAQ483" s="15"/>
      <c r="AAR483" s="15"/>
      <c r="AAS483" s="15"/>
      <c r="AAT483" s="15"/>
      <c r="AAU483" s="15"/>
      <c r="AAV483" s="15"/>
      <c r="AAW483" s="15"/>
      <c r="AAX483" s="15"/>
      <c r="AAY483" s="15"/>
      <c r="AAZ483" s="15"/>
      <c r="ABA483" s="15"/>
      <c r="ABB483" s="15"/>
      <c r="ABC483" s="15"/>
      <c r="ABD483" s="15"/>
      <c r="ABE483" s="15"/>
      <c r="ABF483" s="15"/>
      <c r="ABG483" s="15"/>
      <c r="ABH483" s="15"/>
      <c r="ABI483" s="15"/>
      <c r="ABJ483" s="15"/>
      <c r="ABK483" s="15"/>
      <c r="ABL483" s="15"/>
      <c r="ABM483" s="15"/>
      <c r="ABN483" s="15"/>
      <c r="ABO483" s="15"/>
      <c r="ABP483" s="15"/>
      <c r="ABQ483" s="15"/>
      <c r="ABR483" s="15"/>
      <c r="ABS483" s="15"/>
      <c r="ABT483" s="15"/>
      <c r="ABU483" s="15"/>
      <c r="ABV483" s="15"/>
      <c r="ABW483" s="15"/>
      <c r="ABX483" s="15"/>
      <c r="ABY483" s="15"/>
      <c r="ABZ483" s="15"/>
      <c r="ACA483" s="15"/>
      <c r="ACB483" s="15"/>
      <c r="ACC483" s="15"/>
      <c r="ACD483" s="15"/>
      <c r="ACE483" s="15"/>
      <c r="ACF483" s="15"/>
      <c r="ACG483" s="15"/>
      <c r="ACH483" s="15"/>
      <c r="ACI483" s="15"/>
      <c r="ACJ483" s="15"/>
      <c r="ACK483" s="15"/>
      <c r="ACL483" s="15"/>
      <c r="ACM483" s="15"/>
      <c r="ACN483" s="15"/>
      <c r="ACO483" s="15"/>
      <c r="ACP483" s="15"/>
      <c r="ACQ483" s="15"/>
      <c r="ACR483" s="15"/>
      <c r="ACS483" s="15"/>
      <c r="ACT483" s="15"/>
      <c r="ACU483" s="15"/>
      <c r="ACV483" s="15"/>
      <c r="ACW483" s="15"/>
      <c r="ACX483" s="15"/>
      <c r="ACY483" s="15"/>
      <c r="ACZ483" s="15"/>
      <c r="ADA483" s="15"/>
      <c r="ADB483" s="15"/>
      <c r="ADC483" s="15"/>
      <c r="ADD483" s="15"/>
      <c r="ADE483" s="15"/>
      <c r="ADF483" s="15"/>
      <c r="ADG483" s="15"/>
      <c r="ADH483" s="15"/>
      <c r="ADI483" s="15"/>
      <c r="ADJ483" s="15"/>
      <c r="ADK483" s="15"/>
      <c r="ADL483" s="15"/>
      <c r="ADM483" s="15"/>
      <c r="ADN483" s="15"/>
      <c r="ADO483" s="15"/>
      <c r="ADP483" s="15"/>
      <c r="ADQ483" s="15"/>
      <c r="ADR483" s="15"/>
      <c r="ADS483" s="15"/>
      <c r="ADT483" s="15"/>
      <c r="ADU483" s="15"/>
      <c r="ADV483" s="15"/>
      <c r="ADW483" s="15"/>
      <c r="ADX483" s="15"/>
      <c r="ADY483" s="15"/>
      <c r="ADZ483" s="15"/>
      <c r="AEA483" s="15"/>
      <c r="AEB483" s="15"/>
      <c r="AEC483" s="15"/>
      <c r="AED483" s="15"/>
      <c r="AEE483" s="15"/>
      <c r="AEF483" s="15"/>
      <c r="AEG483" s="15"/>
      <c r="AEH483" s="15"/>
      <c r="AEI483" s="15"/>
      <c r="AEJ483" s="15"/>
      <c r="AEK483" s="15"/>
      <c r="AEL483" s="15"/>
      <c r="AEM483" s="15"/>
      <c r="AEN483" s="15"/>
      <c r="AEO483" s="15"/>
      <c r="AEP483" s="15"/>
      <c r="AEQ483" s="15"/>
      <c r="AER483" s="15"/>
      <c r="AES483" s="15"/>
      <c r="AET483" s="15"/>
      <c r="AEU483" s="15"/>
      <c r="AEV483" s="15"/>
      <c r="AEW483" s="15"/>
      <c r="AEX483" s="15"/>
      <c r="AEY483" s="15"/>
      <c r="AEZ483" s="15"/>
      <c r="AFA483" s="15"/>
      <c r="AFB483" s="15"/>
      <c r="AFC483" s="15"/>
      <c r="AFD483" s="15"/>
      <c r="AFE483" s="15"/>
      <c r="AFF483" s="15"/>
      <c r="AFG483" s="15"/>
      <c r="AFH483" s="15"/>
      <c r="AFI483" s="15"/>
      <c r="AFJ483" s="15"/>
      <c r="AFK483" s="15"/>
      <c r="AFL483" s="15"/>
      <c r="AFM483" s="15"/>
      <c r="AFN483" s="15"/>
      <c r="AFO483" s="15"/>
      <c r="AFP483" s="15"/>
      <c r="AFQ483" s="15"/>
      <c r="AFR483" s="15"/>
      <c r="AFS483" s="15"/>
      <c r="AFT483" s="15"/>
      <c r="AFU483" s="15"/>
      <c r="AFV483" s="15"/>
      <c r="AFW483" s="15"/>
      <c r="AFX483" s="15"/>
      <c r="AFY483" s="15"/>
      <c r="AFZ483" s="15"/>
      <c r="AGA483" s="15"/>
      <c r="AGB483" s="15"/>
      <c r="AGC483" s="15"/>
      <c r="AGD483" s="15"/>
      <c r="AGE483" s="15"/>
      <c r="AGF483" s="15"/>
      <c r="AGG483" s="15"/>
      <c r="AGH483" s="15"/>
      <c r="AGI483" s="15"/>
      <c r="AGJ483" s="15"/>
      <c r="AGK483" s="15"/>
      <c r="AGL483" s="15"/>
      <c r="AGM483" s="15"/>
      <c r="AGN483" s="15"/>
      <c r="AGO483" s="15"/>
      <c r="AGP483" s="15"/>
      <c r="AGQ483" s="15"/>
      <c r="AGR483" s="15"/>
      <c r="AGS483" s="15"/>
      <c r="AGT483" s="15"/>
      <c r="AGU483" s="15"/>
      <c r="AGV483" s="15"/>
      <c r="AGW483" s="15"/>
      <c r="AGX483" s="15"/>
      <c r="AGY483" s="15"/>
      <c r="AGZ483" s="15"/>
      <c r="AHA483" s="15"/>
      <c r="AHB483" s="15"/>
      <c r="AHC483" s="15"/>
      <c r="AHD483" s="15"/>
      <c r="AHE483" s="15"/>
      <c r="AHF483" s="15"/>
      <c r="AHG483" s="15"/>
      <c r="AHH483" s="15"/>
      <c r="AHI483" s="15"/>
      <c r="AHJ483" s="15"/>
      <c r="AHK483" s="15"/>
      <c r="AHL483" s="15"/>
      <c r="AHM483" s="15"/>
      <c r="AHN483" s="15"/>
      <c r="AHO483" s="15"/>
      <c r="AHP483" s="15"/>
      <c r="AHQ483" s="15"/>
      <c r="AHR483" s="15"/>
      <c r="AHS483" s="15"/>
      <c r="AHT483" s="15"/>
      <c r="AHU483" s="15"/>
      <c r="AHV483" s="15"/>
      <c r="AHW483" s="15"/>
      <c r="AHX483" s="15"/>
      <c r="AHY483" s="15"/>
      <c r="AHZ483" s="15"/>
      <c r="AIA483" s="15"/>
      <c r="AIB483" s="15"/>
      <c r="AIC483" s="15"/>
      <c r="AID483" s="15"/>
      <c r="AIE483" s="15"/>
      <c r="AIF483" s="15"/>
      <c r="AIG483" s="15"/>
      <c r="AIH483" s="15"/>
      <c r="AII483" s="15"/>
      <c r="AIJ483" s="15"/>
      <c r="AIK483" s="15"/>
      <c r="AIL483" s="15"/>
      <c r="AIM483" s="15"/>
      <c r="AIN483" s="15"/>
      <c r="AIO483" s="15"/>
      <c r="AIP483" s="15"/>
      <c r="AIQ483" s="15"/>
      <c r="AIR483" s="15"/>
      <c r="AIS483" s="15"/>
      <c r="AIT483" s="15"/>
      <c r="AIU483" s="15"/>
      <c r="AIV483" s="15"/>
      <c r="AIW483" s="15"/>
      <c r="AIX483" s="15"/>
      <c r="AIY483" s="15"/>
      <c r="AIZ483" s="15"/>
      <c r="AJA483" s="15"/>
      <c r="AJB483" s="15"/>
      <c r="AJC483" s="15"/>
      <c r="AJD483" s="15"/>
      <c r="AJE483" s="15"/>
      <c r="AJF483" s="15"/>
      <c r="AJG483" s="15"/>
      <c r="AJH483" s="15"/>
      <c r="AJI483" s="15"/>
      <c r="AJJ483" s="15"/>
      <c r="AJK483" s="15"/>
      <c r="AJL483" s="15"/>
      <c r="AJM483" s="15"/>
      <c r="AJN483" s="15"/>
      <c r="AJO483" s="15"/>
      <c r="AJP483" s="15"/>
      <c r="AJQ483" s="15"/>
      <c r="AJR483" s="15"/>
      <c r="AJS483" s="15"/>
      <c r="AJT483" s="15"/>
      <c r="AJU483" s="15"/>
      <c r="AJV483" s="15"/>
      <c r="AJW483" s="15"/>
      <c r="AJX483" s="15"/>
      <c r="AJY483" s="15"/>
      <c r="AJZ483" s="15"/>
      <c r="AKA483" s="15"/>
      <c r="AKB483" s="15"/>
      <c r="AKC483" s="15"/>
      <c r="AKD483" s="15"/>
      <c r="AKE483" s="15"/>
      <c r="AKF483" s="15"/>
      <c r="AKG483" s="15"/>
      <c r="AKH483" s="15"/>
      <c r="AKI483" s="15"/>
      <c r="AKJ483" s="15"/>
      <c r="AKK483" s="15"/>
      <c r="AKL483" s="15"/>
      <c r="AKM483" s="15"/>
      <c r="AKN483" s="15"/>
      <c r="AKO483" s="15"/>
      <c r="AKP483" s="15"/>
      <c r="AKQ483" s="15"/>
      <c r="AKR483" s="15"/>
      <c r="AKS483" s="15"/>
      <c r="AKT483" s="15"/>
      <c r="AKU483" s="15"/>
      <c r="AKV483" s="15"/>
      <c r="AKW483" s="15"/>
      <c r="AKX483" s="15"/>
      <c r="AKY483" s="15"/>
      <c r="AKZ483" s="15"/>
      <c r="ALA483" s="15"/>
      <c r="ALB483" s="15"/>
      <c r="ALC483" s="15"/>
      <c r="ALD483" s="15"/>
      <c r="ALE483" s="15"/>
      <c r="ALF483" s="15"/>
      <c r="ALG483" s="15"/>
      <c r="ALH483" s="15"/>
      <c r="ALI483" s="15"/>
      <c r="ALJ483" s="15"/>
      <c r="ALK483" s="15"/>
      <c r="ALL483" s="15"/>
      <c r="ALM483" s="15"/>
      <c r="ALN483" s="15"/>
      <c r="ALO483" s="15"/>
      <c r="ALP483" s="15"/>
      <c r="ALQ483" s="15"/>
      <c r="ALR483" s="15"/>
      <c r="ALS483" s="15"/>
      <c r="ALT483" s="15"/>
      <c r="ALU483" s="15"/>
      <c r="ALV483" s="15"/>
      <c r="ALW483" s="15"/>
      <c r="ALX483" s="11"/>
      <c r="ALY483" s="11"/>
      <c r="ALZ483" s="11"/>
      <c r="AMA483" s="11"/>
    </row>
    <row r="484" spans="1:1015" s="50" customFormat="1" ht="12.75" customHeight="1">
      <c r="A484" s="32" t="s">
        <v>521</v>
      </c>
      <c r="B484" s="35" t="s">
        <v>506</v>
      </c>
      <c r="C484" s="51">
        <v>620</v>
      </c>
      <c r="D484" s="32"/>
      <c r="E484" s="35" t="s">
        <v>16</v>
      </c>
      <c r="F484" s="32" t="s">
        <v>17</v>
      </c>
      <c r="G484" s="32" t="s">
        <v>170</v>
      </c>
      <c r="H484" s="34">
        <v>0</v>
      </c>
      <c r="I484" s="34">
        <v>0</v>
      </c>
      <c r="J484" s="34">
        <v>0</v>
      </c>
      <c r="K484" s="34">
        <v>78.2</v>
      </c>
      <c r="L484" s="31">
        <v>0</v>
      </c>
      <c r="M484" s="34">
        <v>0</v>
      </c>
      <c r="N484" s="34">
        <v>0</v>
      </c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  <c r="JO484" s="15"/>
      <c r="JP484" s="15"/>
      <c r="JQ484" s="15"/>
      <c r="JR484" s="15"/>
      <c r="JS484" s="15"/>
      <c r="JT484" s="15"/>
      <c r="JU484" s="15"/>
      <c r="JV484" s="15"/>
      <c r="JW484" s="15"/>
      <c r="JX484" s="15"/>
      <c r="JY484" s="15"/>
      <c r="JZ484" s="15"/>
      <c r="KA484" s="15"/>
      <c r="KB484" s="15"/>
      <c r="KC484" s="15"/>
      <c r="KD484" s="15"/>
      <c r="KE484" s="15"/>
      <c r="KF484" s="15"/>
      <c r="KG484" s="15"/>
      <c r="KH484" s="15"/>
      <c r="KI484" s="15"/>
      <c r="KJ484" s="15"/>
      <c r="KK484" s="15"/>
      <c r="KL484" s="15"/>
      <c r="KM484" s="15"/>
      <c r="KN484" s="15"/>
      <c r="KO484" s="15"/>
      <c r="KP484" s="15"/>
      <c r="KQ484" s="15"/>
      <c r="KR484" s="15"/>
      <c r="KS484" s="15"/>
      <c r="KT484" s="15"/>
      <c r="KU484" s="15"/>
      <c r="KV484" s="15"/>
      <c r="KW484" s="15"/>
      <c r="KX484" s="15"/>
      <c r="KY484" s="15"/>
      <c r="KZ484" s="15"/>
      <c r="LA484" s="15"/>
      <c r="LB484" s="15"/>
      <c r="LC484" s="15"/>
      <c r="LD484" s="15"/>
      <c r="LE484" s="15"/>
      <c r="LF484" s="15"/>
      <c r="LG484" s="15"/>
      <c r="LH484" s="15"/>
      <c r="LI484" s="15"/>
      <c r="LJ484" s="15"/>
      <c r="LK484" s="15"/>
      <c r="LL484" s="15"/>
      <c r="LM484" s="15"/>
      <c r="LN484" s="15"/>
      <c r="LO484" s="15"/>
      <c r="LP484" s="15"/>
      <c r="LQ484" s="15"/>
      <c r="LR484" s="15"/>
      <c r="LS484" s="15"/>
      <c r="LT484" s="15"/>
      <c r="LU484" s="15"/>
      <c r="LV484" s="15"/>
      <c r="LW484" s="15"/>
      <c r="LX484" s="15"/>
      <c r="LY484" s="15"/>
      <c r="LZ484" s="15"/>
      <c r="MA484" s="15"/>
      <c r="MB484" s="15"/>
      <c r="MC484" s="15"/>
      <c r="MD484" s="15"/>
      <c r="ME484" s="15"/>
      <c r="MF484" s="15"/>
      <c r="MG484" s="15"/>
      <c r="MH484" s="15"/>
      <c r="MI484" s="15"/>
      <c r="MJ484" s="15"/>
      <c r="MK484" s="15"/>
      <c r="ML484" s="15"/>
      <c r="MM484" s="15"/>
      <c r="MN484" s="15"/>
      <c r="MO484" s="15"/>
      <c r="MP484" s="15"/>
      <c r="MQ484" s="15"/>
      <c r="MR484" s="15"/>
      <c r="MS484" s="15"/>
      <c r="MT484" s="15"/>
      <c r="MU484" s="15"/>
      <c r="MV484" s="15"/>
      <c r="MW484" s="15"/>
      <c r="MX484" s="15"/>
      <c r="MY484" s="15"/>
      <c r="MZ484" s="15"/>
      <c r="NA484" s="15"/>
      <c r="NB484" s="15"/>
      <c r="NC484" s="15"/>
      <c r="ND484" s="15"/>
      <c r="NE484" s="15"/>
      <c r="NF484" s="15"/>
      <c r="NG484" s="15"/>
      <c r="NH484" s="15"/>
      <c r="NI484" s="15"/>
      <c r="NJ484" s="15"/>
      <c r="NK484" s="15"/>
      <c r="NL484" s="15"/>
      <c r="NM484" s="15"/>
      <c r="NN484" s="15"/>
      <c r="NO484" s="15"/>
      <c r="NP484" s="15"/>
      <c r="NQ484" s="15"/>
      <c r="NR484" s="15"/>
      <c r="NS484" s="15"/>
      <c r="NT484" s="15"/>
      <c r="NU484" s="15"/>
      <c r="NV484" s="15"/>
      <c r="NW484" s="15"/>
      <c r="NX484" s="15"/>
      <c r="NY484" s="15"/>
      <c r="NZ484" s="15"/>
      <c r="OA484" s="15"/>
      <c r="OB484" s="15"/>
      <c r="OC484" s="15"/>
      <c r="OD484" s="15"/>
      <c r="OE484" s="15"/>
      <c r="OF484" s="15"/>
      <c r="OG484" s="15"/>
      <c r="OH484" s="15"/>
      <c r="OI484" s="15"/>
      <c r="OJ484" s="15"/>
      <c r="OK484" s="15"/>
      <c r="OL484" s="15"/>
      <c r="OM484" s="15"/>
      <c r="ON484" s="15"/>
      <c r="OO484" s="15"/>
      <c r="OP484" s="15"/>
      <c r="OQ484" s="15"/>
      <c r="OR484" s="15"/>
      <c r="OS484" s="15"/>
      <c r="OT484" s="15"/>
      <c r="OU484" s="15"/>
      <c r="OV484" s="15"/>
      <c r="OW484" s="15"/>
      <c r="OX484" s="15"/>
      <c r="OY484" s="15"/>
      <c r="OZ484" s="15"/>
      <c r="PA484" s="15"/>
      <c r="PB484" s="15"/>
      <c r="PC484" s="15"/>
      <c r="PD484" s="15"/>
      <c r="PE484" s="15"/>
      <c r="PF484" s="15"/>
      <c r="PG484" s="15"/>
      <c r="PH484" s="15"/>
      <c r="PI484" s="15"/>
      <c r="PJ484" s="15"/>
      <c r="PK484" s="15"/>
      <c r="PL484" s="15"/>
      <c r="PM484" s="15"/>
      <c r="PN484" s="15"/>
      <c r="PO484" s="15"/>
      <c r="PP484" s="15"/>
      <c r="PQ484" s="15"/>
      <c r="PR484" s="15"/>
      <c r="PS484" s="15"/>
      <c r="PT484" s="15"/>
      <c r="PU484" s="15"/>
      <c r="PV484" s="15"/>
      <c r="PW484" s="15"/>
      <c r="PX484" s="15"/>
      <c r="PY484" s="15"/>
      <c r="PZ484" s="15"/>
      <c r="QA484" s="15"/>
      <c r="QB484" s="15"/>
      <c r="QC484" s="15"/>
      <c r="QD484" s="15"/>
      <c r="QE484" s="15"/>
      <c r="QF484" s="15"/>
      <c r="QG484" s="15"/>
      <c r="QH484" s="15"/>
      <c r="QI484" s="15"/>
      <c r="QJ484" s="15"/>
      <c r="QK484" s="15"/>
      <c r="QL484" s="15"/>
      <c r="QM484" s="15"/>
      <c r="QN484" s="15"/>
      <c r="QO484" s="15"/>
      <c r="QP484" s="15"/>
      <c r="QQ484" s="15"/>
      <c r="QR484" s="15"/>
      <c r="QS484" s="15"/>
      <c r="QT484" s="15"/>
      <c r="QU484" s="15"/>
      <c r="QV484" s="15"/>
      <c r="QW484" s="15"/>
      <c r="QX484" s="15"/>
      <c r="QY484" s="15"/>
      <c r="QZ484" s="15"/>
      <c r="RA484" s="15"/>
      <c r="RB484" s="15"/>
      <c r="RC484" s="15"/>
      <c r="RD484" s="15"/>
      <c r="RE484" s="15"/>
      <c r="RF484" s="15"/>
      <c r="RG484" s="15"/>
      <c r="RH484" s="15"/>
      <c r="RI484" s="15"/>
      <c r="RJ484" s="15"/>
      <c r="RK484" s="15"/>
      <c r="RL484" s="15"/>
      <c r="RM484" s="15"/>
      <c r="RN484" s="15"/>
      <c r="RO484" s="15"/>
      <c r="RP484" s="15"/>
      <c r="RQ484" s="15"/>
      <c r="RR484" s="15"/>
      <c r="RS484" s="15"/>
      <c r="RT484" s="15"/>
      <c r="RU484" s="15"/>
      <c r="RV484" s="15"/>
      <c r="RW484" s="15"/>
      <c r="RX484" s="15"/>
      <c r="RY484" s="15"/>
      <c r="RZ484" s="15"/>
      <c r="SA484" s="15"/>
      <c r="SB484" s="15"/>
      <c r="SC484" s="15"/>
      <c r="SD484" s="15"/>
      <c r="SE484" s="15"/>
      <c r="SF484" s="15"/>
      <c r="SG484" s="15"/>
      <c r="SH484" s="15"/>
      <c r="SI484" s="15"/>
      <c r="SJ484" s="15"/>
      <c r="SK484" s="15"/>
      <c r="SL484" s="15"/>
      <c r="SM484" s="15"/>
      <c r="SN484" s="15"/>
      <c r="SO484" s="15"/>
      <c r="SP484" s="15"/>
      <c r="SQ484" s="15"/>
      <c r="SR484" s="15"/>
      <c r="SS484" s="15"/>
      <c r="ST484" s="15"/>
      <c r="SU484" s="15"/>
      <c r="SV484" s="15"/>
      <c r="SW484" s="15"/>
      <c r="SX484" s="15"/>
      <c r="SY484" s="15"/>
      <c r="SZ484" s="15"/>
      <c r="TA484" s="15"/>
      <c r="TB484" s="15"/>
      <c r="TC484" s="15"/>
      <c r="TD484" s="15"/>
      <c r="TE484" s="15"/>
      <c r="TF484" s="15"/>
      <c r="TG484" s="15"/>
      <c r="TH484" s="15"/>
      <c r="TI484" s="15"/>
      <c r="TJ484" s="15"/>
      <c r="TK484" s="15"/>
      <c r="TL484" s="15"/>
      <c r="TM484" s="15"/>
      <c r="TN484" s="15"/>
      <c r="TO484" s="15"/>
      <c r="TP484" s="15"/>
      <c r="TQ484" s="15"/>
      <c r="TR484" s="15"/>
      <c r="TS484" s="15"/>
      <c r="TT484" s="15"/>
      <c r="TU484" s="15"/>
      <c r="TV484" s="15"/>
      <c r="TW484" s="15"/>
      <c r="TX484" s="15"/>
      <c r="TY484" s="15"/>
      <c r="TZ484" s="15"/>
      <c r="UA484" s="15"/>
      <c r="UB484" s="15"/>
      <c r="UC484" s="15"/>
      <c r="UD484" s="15"/>
      <c r="UE484" s="15"/>
      <c r="UF484" s="15"/>
      <c r="UG484" s="15"/>
      <c r="UH484" s="15"/>
      <c r="UI484" s="15"/>
      <c r="UJ484" s="15"/>
      <c r="UK484" s="15"/>
      <c r="UL484" s="15"/>
      <c r="UM484" s="15"/>
      <c r="UN484" s="15"/>
      <c r="UO484" s="15"/>
      <c r="UP484" s="15"/>
      <c r="UQ484" s="15"/>
      <c r="UR484" s="15"/>
      <c r="US484" s="15"/>
      <c r="UT484" s="15"/>
      <c r="UU484" s="15"/>
      <c r="UV484" s="15"/>
      <c r="UW484" s="15"/>
      <c r="UX484" s="15"/>
      <c r="UY484" s="15"/>
      <c r="UZ484" s="15"/>
      <c r="VA484" s="15"/>
      <c r="VB484" s="15"/>
      <c r="VC484" s="15"/>
      <c r="VD484" s="15"/>
      <c r="VE484" s="15"/>
      <c r="VF484" s="15"/>
      <c r="VG484" s="15"/>
      <c r="VH484" s="15"/>
      <c r="VI484" s="15"/>
      <c r="VJ484" s="15"/>
      <c r="VK484" s="15"/>
      <c r="VL484" s="15"/>
      <c r="VM484" s="15"/>
      <c r="VN484" s="15"/>
      <c r="VO484" s="15"/>
      <c r="VP484" s="15"/>
      <c r="VQ484" s="15"/>
      <c r="VR484" s="15"/>
      <c r="VS484" s="15"/>
      <c r="VT484" s="15"/>
      <c r="VU484" s="15"/>
      <c r="VV484" s="15"/>
      <c r="VW484" s="15"/>
      <c r="VX484" s="15"/>
      <c r="VY484" s="15"/>
      <c r="VZ484" s="15"/>
      <c r="WA484" s="15"/>
      <c r="WB484" s="15"/>
      <c r="WC484" s="15"/>
      <c r="WD484" s="15"/>
      <c r="WE484" s="15"/>
      <c r="WF484" s="15"/>
      <c r="WG484" s="15"/>
      <c r="WH484" s="15"/>
      <c r="WI484" s="15"/>
      <c r="WJ484" s="15"/>
      <c r="WK484" s="15"/>
      <c r="WL484" s="15"/>
      <c r="WM484" s="15"/>
      <c r="WN484" s="15"/>
      <c r="WO484" s="15"/>
      <c r="WP484" s="15"/>
      <c r="WQ484" s="15"/>
      <c r="WR484" s="15"/>
      <c r="WS484" s="15"/>
      <c r="WT484" s="15"/>
      <c r="WU484" s="15"/>
      <c r="WV484" s="15"/>
      <c r="WW484" s="15"/>
      <c r="WX484" s="15"/>
      <c r="WY484" s="15"/>
      <c r="WZ484" s="15"/>
      <c r="XA484" s="15"/>
      <c r="XB484" s="15"/>
      <c r="XC484" s="15"/>
      <c r="XD484" s="15"/>
      <c r="XE484" s="15"/>
      <c r="XF484" s="15"/>
      <c r="XG484" s="15"/>
      <c r="XH484" s="15"/>
      <c r="XI484" s="15"/>
      <c r="XJ484" s="15"/>
      <c r="XK484" s="15"/>
      <c r="XL484" s="15"/>
      <c r="XM484" s="15"/>
      <c r="XN484" s="15"/>
      <c r="XO484" s="15"/>
      <c r="XP484" s="15"/>
      <c r="XQ484" s="15"/>
      <c r="XR484" s="15"/>
      <c r="XS484" s="15"/>
      <c r="XT484" s="15"/>
      <c r="XU484" s="15"/>
      <c r="XV484" s="15"/>
      <c r="XW484" s="15"/>
      <c r="XX484" s="15"/>
      <c r="XY484" s="15"/>
      <c r="XZ484" s="15"/>
      <c r="YA484" s="15"/>
      <c r="YB484" s="15"/>
      <c r="YC484" s="15"/>
      <c r="YD484" s="15"/>
      <c r="YE484" s="15"/>
      <c r="YF484" s="15"/>
      <c r="YG484" s="15"/>
      <c r="YH484" s="15"/>
      <c r="YI484" s="15"/>
      <c r="YJ484" s="15"/>
      <c r="YK484" s="15"/>
      <c r="YL484" s="15"/>
      <c r="YM484" s="15"/>
      <c r="YN484" s="15"/>
      <c r="YO484" s="15"/>
      <c r="YP484" s="15"/>
      <c r="YQ484" s="15"/>
      <c r="YR484" s="15"/>
      <c r="YS484" s="15"/>
      <c r="YT484" s="15"/>
      <c r="YU484" s="15"/>
      <c r="YV484" s="15"/>
      <c r="YW484" s="15"/>
      <c r="YX484" s="15"/>
      <c r="YY484" s="15"/>
      <c r="YZ484" s="15"/>
      <c r="ZA484" s="15"/>
      <c r="ZB484" s="15"/>
      <c r="ZC484" s="15"/>
      <c r="ZD484" s="15"/>
      <c r="ZE484" s="15"/>
      <c r="ZF484" s="15"/>
      <c r="ZG484" s="15"/>
      <c r="ZH484" s="15"/>
      <c r="ZI484" s="15"/>
      <c r="ZJ484" s="15"/>
      <c r="ZK484" s="15"/>
      <c r="ZL484" s="15"/>
      <c r="ZM484" s="15"/>
      <c r="ZN484" s="15"/>
      <c r="ZO484" s="15"/>
      <c r="ZP484" s="15"/>
      <c r="ZQ484" s="15"/>
      <c r="ZR484" s="15"/>
      <c r="ZS484" s="15"/>
      <c r="ZT484" s="15"/>
      <c r="ZU484" s="15"/>
      <c r="ZV484" s="15"/>
      <c r="ZW484" s="15"/>
      <c r="ZX484" s="15"/>
      <c r="ZY484" s="15"/>
      <c r="ZZ484" s="15"/>
      <c r="AAA484" s="15"/>
      <c r="AAB484" s="15"/>
      <c r="AAC484" s="15"/>
      <c r="AAD484" s="15"/>
      <c r="AAE484" s="15"/>
      <c r="AAF484" s="15"/>
      <c r="AAG484" s="15"/>
      <c r="AAH484" s="15"/>
      <c r="AAI484" s="15"/>
      <c r="AAJ484" s="15"/>
      <c r="AAK484" s="15"/>
      <c r="AAL484" s="15"/>
      <c r="AAM484" s="15"/>
      <c r="AAN484" s="15"/>
      <c r="AAO484" s="15"/>
      <c r="AAP484" s="15"/>
      <c r="AAQ484" s="15"/>
      <c r="AAR484" s="15"/>
      <c r="AAS484" s="15"/>
      <c r="AAT484" s="15"/>
      <c r="AAU484" s="15"/>
      <c r="AAV484" s="15"/>
      <c r="AAW484" s="15"/>
      <c r="AAX484" s="15"/>
      <c r="AAY484" s="15"/>
      <c r="AAZ484" s="15"/>
      <c r="ABA484" s="15"/>
      <c r="ABB484" s="15"/>
      <c r="ABC484" s="15"/>
      <c r="ABD484" s="15"/>
      <c r="ABE484" s="15"/>
      <c r="ABF484" s="15"/>
      <c r="ABG484" s="15"/>
      <c r="ABH484" s="15"/>
      <c r="ABI484" s="15"/>
      <c r="ABJ484" s="15"/>
      <c r="ABK484" s="15"/>
      <c r="ABL484" s="15"/>
      <c r="ABM484" s="15"/>
      <c r="ABN484" s="15"/>
      <c r="ABO484" s="15"/>
      <c r="ABP484" s="15"/>
      <c r="ABQ484" s="15"/>
      <c r="ABR484" s="15"/>
      <c r="ABS484" s="15"/>
      <c r="ABT484" s="15"/>
      <c r="ABU484" s="15"/>
      <c r="ABV484" s="15"/>
      <c r="ABW484" s="15"/>
      <c r="ABX484" s="15"/>
      <c r="ABY484" s="15"/>
      <c r="ABZ484" s="15"/>
      <c r="ACA484" s="15"/>
      <c r="ACB484" s="15"/>
      <c r="ACC484" s="15"/>
      <c r="ACD484" s="15"/>
      <c r="ACE484" s="15"/>
      <c r="ACF484" s="15"/>
      <c r="ACG484" s="15"/>
      <c r="ACH484" s="15"/>
      <c r="ACI484" s="15"/>
      <c r="ACJ484" s="15"/>
      <c r="ACK484" s="15"/>
      <c r="ACL484" s="15"/>
      <c r="ACM484" s="15"/>
      <c r="ACN484" s="15"/>
      <c r="ACO484" s="15"/>
      <c r="ACP484" s="15"/>
      <c r="ACQ484" s="15"/>
      <c r="ACR484" s="15"/>
      <c r="ACS484" s="15"/>
      <c r="ACT484" s="15"/>
      <c r="ACU484" s="15"/>
      <c r="ACV484" s="15"/>
      <c r="ACW484" s="15"/>
      <c r="ACX484" s="15"/>
      <c r="ACY484" s="15"/>
      <c r="ACZ484" s="15"/>
      <c r="ADA484" s="15"/>
      <c r="ADB484" s="15"/>
      <c r="ADC484" s="15"/>
      <c r="ADD484" s="15"/>
      <c r="ADE484" s="15"/>
      <c r="ADF484" s="15"/>
      <c r="ADG484" s="15"/>
      <c r="ADH484" s="15"/>
      <c r="ADI484" s="15"/>
      <c r="ADJ484" s="15"/>
      <c r="ADK484" s="15"/>
      <c r="ADL484" s="15"/>
      <c r="ADM484" s="15"/>
      <c r="ADN484" s="15"/>
      <c r="ADO484" s="15"/>
      <c r="ADP484" s="15"/>
      <c r="ADQ484" s="15"/>
      <c r="ADR484" s="15"/>
      <c r="ADS484" s="15"/>
      <c r="ADT484" s="15"/>
      <c r="ADU484" s="15"/>
      <c r="ADV484" s="15"/>
      <c r="ADW484" s="15"/>
      <c r="ADX484" s="15"/>
      <c r="ADY484" s="15"/>
      <c r="ADZ484" s="15"/>
      <c r="AEA484" s="15"/>
      <c r="AEB484" s="15"/>
      <c r="AEC484" s="15"/>
      <c r="AED484" s="15"/>
      <c r="AEE484" s="15"/>
      <c r="AEF484" s="15"/>
      <c r="AEG484" s="15"/>
      <c r="AEH484" s="15"/>
      <c r="AEI484" s="15"/>
      <c r="AEJ484" s="15"/>
      <c r="AEK484" s="15"/>
      <c r="AEL484" s="15"/>
      <c r="AEM484" s="15"/>
      <c r="AEN484" s="15"/>
      <c r="AEO484" s="15"/>
      <c r="AEP484" s="15"/>
      <c r="AEQ484" s="15"/>
      <c r="AER484" s="15"/>
      <c r="AES484" s="15"/>
      <c r="AET484" s="15"/>
      <c r="AEU484" s="15"/>
      <c r="AEV484" s="15"/>
      <c r="AEW484" s="15"/>
      <c r="AEX484" s="15"/>
      <c r="AEY484" s="15"/>
      <c r="AEZ484" s="15"/>
      <c r="AFA484" s="15"/>
      <c r="AFB484" s="15"/>
      <c r="AFC484" s="15"/>
      <c r="AFD484" s="15"/>
      <c r="AFE484" s="15"/>
      <c r="AFF484" s="15"/>
      <c r="AFG484" s="15"/>
      <c r="AFH484" s="15"/>
      <c r="AFI484" s="15"/>
      <c r="AFJ484" s="15"/>
      <c r="AFK484" s="15"/>
      <c r="AFL484" s="15"/>
      <c r="AFM484" s="15"/>
      <c r="AFN484" s="15"/>
      <c r="AFO484" s="15"/>
      <c r="AFP484" s="15"/>
      <c r="AFQ484" s="15"/>
      <c r="AFR484" s="15"/>
      <c r="AFS484" s="15"/>
      <c r="AFT484" s="15"/>
      <c r="AFU484" s="15"/>
      <c r="AFV484" s="15"/>
      <c r="AFW484" s="15"/>
      <c r="AFX484" s="15"/>
      <c r="AFY484" s="15"/>
      <c r="AFZ484" s="15"/>
      <c r="AGA484" s="15"/>
      <c r="AGB484" s="15"/>
      <c r="AGC484" s="15"/>
      <c r="AGD484" s="15"/>
      <c r="AGE484" s="15"/>
      <c r="AGF484" s="15"/>
      <c r="AGG484" s="15"/>
      <c r="AGH484" s="15"/>
      <c r="AGI484" s="15"/>
      <c r="AGJ484" s="15"/>
      <c r="AGK484" s="15"/>
      <c r="AGL484" s="15"/>
      <c r="AGM484" s="15"/>
      <c r="AGN484" s="15"/>
      <c r="AGO484" s="15"/>
      <c r="AGP484" s="15"/>
      <c r="AGQ484" s="15"/>
      <c r="AGR484" s="15"/>
      <c r="AGS484" s="15"/>
      <c r="AGT484" s="15"/>
      <c r="AGU484" s="15"/>
      <c r="AGV484" s="15"/>
      <c r="AGW484" s="15"/>
      <c r="AGX484" s="15"/>
      <c r="AGY484" s="15"/>
      <c r="AGZ484" s="15"/>
      <c r="AHA484" s="15"/>
      <c r="AHB484" s="15"/>
      <c r="AHC484" s="15"/>
      <c r="AHD484" s="15"/>
      <c r="AHE484" s="15"/>
      <c r="AHF484" s="15"/>
      <c r="AHG484" s="15"/>
      <c r="AHH484" s="15"/>
      <c r="AHI484" s="15"/>
      <c r="AHJ484" s="15"/>
      <c r="AHK484" s="15"/>
      <c r="AHL484" s="15"/>
      <c r="AHM484" s="15"/>
      <c r="AHN484" s="15"/>
      <c r="AHO484" s="15"/>
      <c r="AHP484" s="15"/>
      <c r="AHQ484" s="15"/>
      <c r="AHR484" s="15"/>
      <c r="AHS484" s="15"/>
      <c r="AHT484" s="15"/>
      <c r="AHU484" s="15"/>
      <c r="AHV484" s="15"/>
      <c r="AHW484" s="15"/>
      <c r="AHX484" s="15"/>
      <c r="AHY484" s="15"/>
      <c r="AHZ484" s="15"/>
      <c r="AIA484" s="15"/>
      <c r="AIB484" s="15"/>
      <c r="AIC484" s="15"/>
      <c r="AID484" s="15"/>
      <c r="AIE484" s="15"/>
      <c r="AIF484" s="15"/>
      <c r="AIG484" s="15"/>
      <c r="AIH484" s="15"/>
      <c r="AII484" s="15"/>
      <c r="AIJ484" s="15"/>
      <c r="AIK484" s="15"/>
      <c r="AIL484" s="15"/>
      <c r="AIM484" s="15"/>
      <c r="AIN484" s="15"/>
      <c r="AIO484" s="15"/>
      <c r="AIP484" s="15"/>
      <c r="AIQ484" s="15"/>
      <c r="AIR484" s="15"/>
      <c r="AIS484" s="15"/>
      <c r="AIT484" s="15"/>
      <c r="AIU484" s="15"/>
      <c r="AIV484" s="15"/>
      <c r="AIW484" s="15"/>
      <c r="AIX484" s="15"/>
      <c r="AIY484" s="15"/>
      <c r="AIZ484" s="15"/>
      <c r="AJA484" s="15"/>
      <c r="AJB484" s="15"/>
      <c r="AJC484" s="15"/>
      <c r="AJD484" s="15"/>
      <c r="AJE484" s="15"/>
      <c r="AJF484" s="15"/>
      <c r="AJG484" s="15"/>
      <c r="AJH484" s="15"/>
      <c r="AJI484" s="15"/>
      <c r="AJJ484" s="15"/>
      <c r="AJK484" s="15"/>
      <c r="AJL484" s="15"/>
      <c r="AJM484" s="15"/>
      <c r="AJN484" s="15"/>
      <c r="AJO484" s="15"/>
      <c r="AJP484" s="15"/>
      <c r="AJQ484" s="15"/>
      <c r="AJR484" s="15"/>
      <c r="AJS484" s="15"/>
      <c r="AJT484" s="15"/>
      <c r="AJU484" s="15"/>
      <c r="AJV484" s="15"/>
      <c r="AJW484" s="15"/>
      <c r="AJX484" s="15"/>
      <c r="AJY484" s="15"/>
      <c r="AJZ484" s="15"/>
      <c r="AKA484" s="15"/>
      <c r="AKB484" s="15"/>
      <c r="AKC484" s="15"/>
      <c r="AKD484" s="15"/>
      <c r="AKE484" s="15"/>
      <c r="AKF484" s="15"/>
      <c r="AKG484" s="15"/>
      <c r="AKH484" s="15"/>
      <c r="AKI484" s="15"/>
      <c r="AKJ484" s="15"/>
      <c r="AKK484" s="15"/>
      <c r="AKL484" s="15"/>
      <c r="AKM484" s="15"/>
      <c r="AKN484" s="15"/>
      <c r="AKO484" s="15"/>
      <c r="AKP484" s="15"/>
      <c r="AKQ484" s="15"/>
      <c r="AKR484" s="15"/>
      <c r="AKS484" s="15"/>
      <c r="AKT484" s="15"/>
      <c r="AKU484" s="15"/>
      <c r="AKV484" s="15"/>
      <c r="AKW484" s="15"/>
      <c r="AKX484" s="15"/>
      <c r="AKY484" s="15"/>
      <c r="AKZ484" s="15"/>
      <c r="ALA484" s="15"/>
      <c r="ALB484" s="15"/>
      <c r="ALC484" s="15"/>
      <c r="ALD484" s="15"/>
      <c r="ALE484" s="15"/>
      <c r="ALF484" s="15"/>
      <c r="ALG484" s="15"/>
      <c r="ALH484" s="15"/>
      <c r="ALI484" s="15"/>
      <c r="ALJ484" s="15"/>
      <c r="ALK484" s="15"/>
      <c r="ALL484" s="15"/>
      <c r="ALM484" s="15"/>
      <c r="ALN484" s="15"/>
      <c r="ALO484" s="15"/>
      <c r="ALP484" s="15"/>
      <c r="ALQ484" s="15"/>
      <c r="ALR484" s="15"/>
      <c r="ALS484" s="15"/>
      <c r="ALT484" s="15"/>
      <c r="ALU484" s="15"/>
      <c r="ALV484" s="15"/>
      <c r="ALW484" s="15"/>
      <c r="ALX484" s="36"/>
      <c r="ALY484" s="36"/>
      <c r="ALZ484" s="36"/>
      <c r="AMA484" s="36"/>
    </row>
    <row r="485" spans="1:1015" ht="12.75" customHeight="1">
      <c r="A485" s="8" t="s">
        <v>521</v>
      </c>
      <c r="B485" s="9" t="s">
        <v>506</v>
      </c>
      <c r="C485" s="32">
        <v>637027</v>
      </c>
      <c r="D485" s="32"/>
      <c r="E485" s="9" t="s">
        <v>16</v>
      </c>
      <c r="F485" s="8" t="s">
        <v>17</v>
      </c>
      <c r="G485" s="32" t="s">
        <v>215</v>
      </c>
      <c r="H485" s="34">
        <v>0</v>
      </c>
      <c r="I485" s="34">
        <v>0</v>
      </c>
      <c r="J485" s="34">
        <v>0</v>
      </c>
      <c r="K485" s="34">
        <v>400</v>
      </c>
      <c r="L485" s="31">
        <v>0</v>
      </c>
      <c r="M485" s="34">
        <v>0</v>
      </c>
      <c r="N485" s="34">
        <v>0</v>
      </c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  <c r="JO485" s="15"/>
      <c r="JP485" s="15"/>
      <c r="JQ485" s="15"/>
      <c r="JR485" s="15"/>
      <c r="JS485" s="15"/>
      <c r="JT485" s="15"/>
      <c r="JU485" s="15"/>
      <c r="JV485" s="15"/>
      <c r="JW485" s="15"/>
      <c r="JX485" s="15"/>
      <c r="JY485" s="15"/>
      <c r="JZ485" s="15"/>
      <c r="KA485" s="15"/>
      <c r="KB485" s="15"/>
      <c r="KC485" s="15"/>
      <c r="KD485" s="15"/>
      <c r="KE485" s="15"/>
      <c r="KF485" s="15"/>
      <c r="KG485" s="15"/>
      <c r="KH485" s="15"/>
      <c r="KI485" s="15"/>
      <c r="KJ485" s="15"/>
      <c r="KK485" s="15"/>
      <c r="KL485" s="15"/>
      <c r="KM485" s="15"/>
      <c r="KN485" s="15"/>
      <c r="KO485" s="15"/>
      <c r="KP485" s="15"/>
      <c r="KQ485" s="15"/>
      <c r="KR485" s="15"/>
      <c r="KS485" s="15"/>
      <c r="KT485" s="15"/>
      <c r="KU485" s="15"/>
      <c r="KV485" s="15"/>
      <c r="KW485" s="15"/>
      <c r="KX485" s="15"/>
      <c r="KY485" s="15"/>
      <c r="KZ485" s="15"/>
      <c r="LA485" s="15"/>
      <c r="LB485" s="15"/>
      <c r="LC485" s="15"/>
      <c r="LD485" s="15"/>
      <c r="LE485" s="15"/>
      <c r="LF485" s="15"/>
      <c r="LG485" s="15"/>
      <c r="LH485" s="15"/>
      <c r="LI485" s="15"/>
      <c r="LJ485" s="15"/>
      <c r="LK485" s="15"/>
      <c r="LL485" s="15"/>
      <c r="LM485" s="15"/>
      <c r="LN485" s="15"/>
      <c r="LO485" s="15"/>
      <c r="LP485" s="15"/>
      <c r="LQ485" s="15"/>
      <c r="LR485" s="15"/>
      <c r="LS485" s="15"/>
      <c r="LT485" s="15"/>
      <c r="LU485" s="15"/>
      <c r="LV485" s="15"/>
      <c r="LW485" s="15"/>
      <c r="LX485" s="15"/>
      <c r="LY485" s="15"/>
      <c r="LZ485" s="15"/>
      <c r="MA485" s="15"/>
      <c r="MB485" s="15"/>
      <c r="MC485" s="15"/>
      <c r="MD485" s="15"/>
      <c r="ME485" s="15"/>
      <c r="MF485" s="15"/>
      <c r="MG485" s="15"/>
      <c r="MH485" s="15"/>
      <c r="MI485" s="15"/>
      <c r="MJ485" s="15"/>
      <c r="MK485" s="15"/>
      <c r="ML485" s="15"/>
      <c r="MM485" s="15"/>
      <c r="MN485" s="15"/>
      <c r="MO485" s="15"/>
      <c r="MP485" s="15"/>
      <c r="MQ485" s="15"/>
      <c r="MR485" s="15"/>
      <c r="MS485" s="15"/>
      <c r="MT485" s="15"/>
      <c r="MU485" s="15"/>
      <c r="MV485" s="15"/>
      <c r="MW485" s="15"/>
      <c r="MX485" s="15"/>
      <c r="MY485" s="15"/>
      <c r="MZ485" s="15"/>
      <c r="NA485" s="15"/>
      <c r="NB485" s="15"/>
      <c r="NC485" s="15"/>
      <c r="ND485" s="15"/>
      <c r="NE485" s="15"/>
      <c r="NF485" s="15"/>
      <c r="NG485" s="15"/>
      <c r="NH485" s="15"/>
      <c r="NI485" s="15"/>
      <c r="NJ485" s="15"/>
      <c r="NK485" s="15"/>
      <c r="NL485" s="15"/>
      <c r="NM485" s="15"/>
      <c r="NN485" s="15"/>
      <c r="NO485" s="15"/>
      <c r="NP485" s="15"/>
      <c r="NQ485" s="15"/>
      <c r="NR485" s="15"/>
      <c r="NS485" s="15"/>
      <c r="NT485" s="15"/>
      <c r="NU485" s="15"/>
      <c r="NV485" s="15"/>
      <c r="NW485" s="15"/>
      <c r="NX485" s="15"/>
      <c r="NY485" s="15"/>
      <c r="NZ485" s="15"/>
      <c r="OA485" s="15"/>
      <c r="OB485" s="15"/>
      <c r="OC485" s="15"/>
      <c r="OD485" s="15"/>
      <c r="OE485" s="15"/>
      <c r="OF485" s="15"/>
      <c r="OG485" s="15"/>
      <c r="OH485" s="15"/>
      <c r="OI485" s="15"/>
      <c r="OJ485" s="15"/>
      <c r="OK485" s="15"/>
      <c r="OL485" s="15"/>
      <c r="OM485" s="15"/>
      <c r="ON485" s="15"/>
      <c r="OO485" s="15"/>
      <c r="OP485" s="15"/>
      <c r="OQ485" s="15"/>
      <c r="OR485" s="15"/>
      <c r="OS485" s="15"/>
      <c r="OT485" s="15"/>
      <c r="OU485" s="15"/>
      <c r="OV485" s="15"/>
      <c r="OW485" s="15"/>
      <c r="OX485" s="15"/>
      <c r="OY485" s="15"/>
      <c r="OZ485" s="15"/>
      <c r="PA485" s="15"/>
      <c r="PB485" s="15"/>
      <c r="PC485" s="15"/>
      <c r="PD485" s="15"/>
      <c r="PE485" s="15"/>
      <c r="PF485" s="15"/>
      <c r="PG485" s="15"/>
      <c r="PH485" s="15"/>
      <c r="PI485" s="15"/>
      <c r="PJ485" s="15"/>
      <c r="PK485" s="15"/>
      <c r="PL485" s="15"/>
      <c r="PM485" s="15"/>
      <c r="PN485" s="15"/>
      <c r="PO485" s="15"/>
      <c r="PP485" s="15"/>
      <c r="PQ485" s="15"/>
      <c r="PR485" s="15"/>
      <c r="PS485" s="15"/>
      <c r="PT485" s="15"/>
      <c r="PU485" s="15"/>
      <c r="PV485" s="15"/>
      <c r="PW485" s="15"/>
      <c r="PX485" s="15"/>
      <c r="PY485" s="15"/>
      <c r="PZ485" s="15"/>
      <c r="QA485" s="15"/>
      <c r="QB485" s="15"/>
      <c r="QC485" s="15"/>
      <c r="QD485" s="15"/>
      <c r="QE485" s="15"/>
      <c r="QF485" s="15"/>
      <c r="QG485" s="15"/>
      <c r="QH485" s="15"/>
      <c r="QI485" s="15"/>
      <c r="QJ485" s="15"/>
      <c r="QK485" s="15"/>
      <c r="QL485" s="15"/>
      <c r="QM485" s="15"/>
      <c r="QN485" s="15"/>
      <c r="QO485" s="15"/>
      <c r="QP485" s="15"/>
      <c r="QQ485" s="15"/>
      <c r="QR485" s="15"/>
      <c r="QS485" s="15"/>
      <c r="QT485" s="15"/>
      <c r="QU485" s="15"/>
      <c r="QV485" s="15"/>
      <c r="QW485" s="15"/>
      <c r="QX485" s="15"/>
      <c r="QY485" s="15"/>
      <c r="QZ485" s="15"/>
      <c r="RA485" s="15"/>
      <c r="RB485" s="15"/>
      <c r="RC485" s="15"/>
      <c r="RD485" s="15"/>
      <c r="RE485" s="15"/>
      <c r="RF485" s="15"/>
      <c r="RG485" s="15"/>
      <c r="RH485" s="15"/>
      <c r="RI485" s="15"/>
      <c r="RJ485" s="15"/>
      <c r="RK485" s="15"/>
      <c r="RL485" s="15"/>
      <c r="RM485" s="15"/>
      <c r="RN485" s="15"/>
      <c r="RO485" s="15"/>
      <c r="RP485" s="15"/>
      <c r="RQ485" s="15"/>
      <c r="RR485" s="15"/>
      <c r="RS485" s="15"/>
      <c r="RT485" s="15"/>
      <c r="RU485" s="15"/>
      <c r="RV485" s="15"/>
      <c r="RW485" s="15"/>
      <c r="RX485" s="15"/>
      <c r="RY485" s="15"/>
      <c r="RZ485" s="15"/>
      <c r="SA485" s="15"/>
      <c r="SB485" s="15"/>
      <c r="SC485" s="15"/>
      <c r="SD485" s="15"/>
      <c r="SE485" s="15"/>
      <c r="SF485" s="15"/>
      <c r="SG485" s="15"/>
      <c r="SH485" s="15"/>
      <c r="SI485" s="15"/>
      <c r="SJ485" s="15"/>
      <c r="SK485" s="15"/>
      <c r="SL485" s="15"/>
      <c r="SM485" s="15"/>
      <c r="SN485" s="15"/>
      <c r="SO485" s="15"/>
      <c r="SP485" s="15"/>
      <c r="SQ485" s="15"/>
      <c r="SR485" s="15"/>
      <c r="SS485" s="15"/>
      <c r="ST485" s="15"/>
      <c r="SU485" s="15"/>
      <c r="SV485" s="15"/>
      <c r="SW485" s="15"/>
      <c r="SX485" s="15"/>
      <c r="SY485" s="15"/>
      <c r="SZ485" s="15"/>
      <c r="TA485" s="15"/>
      <c r="TB485" s="15"/>
      <c r="TC485" s="15"/>
      <c r="TD485" s="15"/>
      <c r="TE485" s="15"/>
      <c r="TF485" s="15"/>
      <c r="TG485" s="15"/>
      <c r="TH485" s="15"/>
      <c r="TI485" s="15"/>
      <c r="TJ485" s="15"/>
      <c r="TK485" s="15"/>
      <c r="TL485" s="15"/>
      <c r="TM485" s="15"/>
      <c r="TN485" s="15"/>
      <c r="TO485" s="15"/>
      <c r="TP485" s="15"/>
      <c r="TQ485" s="15"/>
      <c r="TR485" s="15"/>
      <c r="TS485" s="15"/>
      <c r="TT485" s="15"/>
      <c r="TU485" s="15"/>
      <c r="TV485" s="15"/>
      <c r="TW485" s="15"/>
      <c r="TX485" s="15"/>
      <c r="TY485" s="15"/>
      <c r="TZ485" s="15"/>
      <c r="UA485" s="15"/>
      <c r="UB485" s="15"/>
      <c r="UC485" s="15"/>
      <c r="UD485" s="15"/>
      <c r="UE485" s="15"/>
      <c r="UF485" s="15"/>
      <c r="UG485" s="15"/>
      <c r="UH485" s="15"/>
      <c r="UI485" s="15"/>
      <c r="UJ485" s="15"/>
      <c r="UK485" s="15"/>
      <c r="UL485" s="15"/>
      <c r="UM485" s="15"/>
      <c r="UN485" s="15"/>
      <c r="UO485" s="15"/>
      <c r="UP485" s="15"/>
      <c r="UQ485" s="15"/>
      <c r="UR485" s="15"/>
      <c r="US485" s="15"/>
      <c r="UT485" s="15"/>
      <c r="UU485" s="15"/>
      <c r="UV485" s="15"/>
      <c r="UW485" s="15"/>
      <c r="UX485" s="15"/>
      <c r="UY485" s="15"/>
      <c r="UZ485" s="15"/>
      <c r="VA485" s="15"/>
      <c r="VB485" s="15"/>
      <c r="VC485" s="15"/>
      <c r="VD485" s="15"/>
      <c r="VE485" s="15"/>
      <c r="VF485" s="15"/>
      <c r="VG485" s="15"/>
      <c r="VH485" s="15"/>
      <c r="VI485" s="15"/>
      <c r="VJ485" s="15"/>
      <c r="VK485" s="15"/>
      <c r="VL485" s="15"/>
      <c r="VM485" s="15"/>
      <c r="VN485" s="15"/>
      <c r="VO485" s="15"/>
      <c r="VP485" s="15"/>
      <c r="VQ485" s="15"/>
      <c r="VR485" s="15"/>
      <c r="VS485" s="15"/>
      <c r="VT485" s="15"/>
      <c r="VU485" s="15"/>
      <c r="VV485" s="15"/>
      <c r="VW485" s="15"/>
      <c r="VX485" s="15"/>
      <c r="VY485" s="15"/>
      <c r="VZ485" s="15"/>
      <c r="WA485" s="15"/>
      <c r="WB485" s="15"/>
      <c r="WC485" s="15"/>
      <c r="WD485" s="15"/>
      <c r="WE485" s="15"/>
      <c r="WF485" s="15"/>
      <c r="WG485" s="15"/>
      <c r="WH485" s="15"/>
      <c r="WI485" s="15"/>
      <c r="WJ485" s="15"/>
      <c r="WK485" s="15"/>
      <c r="WL485" s="15"/>
      <c r="WM485" s="15"/>
      <c r="WN485" s="15"/>
      <c r="WO485" s="15"/>
      <c r="WP485" s="15"/>
      <c r="WQ485" s="15"/>
      <c r="WR485" s="15"/>
      <c r="WS485" s="15"/>
      <c r="WT485" s="15"/>
      <c r="WU485" s="15"/>
      <c r="WV485" s="15"/>
      <c r="WW485" s="15"/>
      <c r="WX485" s="15"/>
      <c r="WY485" s="15"/>
      <c r="WZ485" s="15"/>
      <c r="XA485" s="15"/>
      <c r="XB485" s="15"/>
      <c r="XC485" s="15"/>
      <c r="XD485" s="15"/>
      <c r="XE485" s="15"/>
      <c r="XF485" s="15"/>
      <c r="XG485" s="15"/>
      <c r="XH485" s="15"/>
      <c r="XI485" s="15"/>
      <c r="XJ485" s="15"/>
      <c r="XK485" s="15"/>
      <c r="XL485" s="15"/>
      <c r="XM485" s="15"/>
      <c r="XN485" s="15"/>
      <c r="XO485" s="15"/>
      <c r="XP485" s="15"/>
      <c r="XQ485" s="15"/>
      <c r="XR485" s="15"/>
      <c r="XS485" s="15"/>
      <c r="XT485" s="15"/>
      <c r="XU485" s="15"/>
      <c r="XV485" s="15"/>
      <c r="XW485" s="15"/>
      <c r="XX485" s="15"/>
      <c r="XY485" s="15"/>
      <c r="XZ485" s="15"/>
      <c r="YA485" s="15"/>
      <c r="YB485" s="15"/>
      <c r="YC485" s="15"/>
      <c r="YD485" s="15"/>
      <c r="YE485" s="15"/>
      <c r="YF485" s="15"/>
      <c r="YG485" s="15"/>
      <c r="YH485" s="15"/>
      <c r="YI485" s="15"/>
      <c r="YJ485" s="15"/>
      <c r="YK485" s="15"/>
      <c r="YL485" s="15"/>
      <c r="YM485" s="15"/>
      <c r="YN485" s="15"/>
      <c r="YO485" s="15"/>
      <c r="YP485" s="15"/>
      <c r="YQ485" s="15"/>
      <c r="YR485" s="15"/>
      <c r="YS485" s="15"/>
      <c r="YT485" s="15"/>
      <c r="YU485" s="15"/>
      <c r="YV485" s="15"/>
      <c r="YW485" s="15"/>
      <c r="YX485" s="15"/>
      <c r="YY485" s="15"/>
      <c r="YZ485" s="15"/>
      <c r="ZA485" s="15"/>
      <c r="ZB485" s="15"/>
      <c r="ZC485" s="15"/>
      <c r="ZD485" s="15"/>
      <c r="ZE485" s="15"/>
      <c r="ZF485" s="15"/>
      <c r="ZG485" s="15"/>
      <c r="ZH485" s="15"/>
      <c r="ZI485" s="15"/>
      <c r="ZJ485" s="15"/>
      <c r="ZK485" s="15"/>
      <c r="ZL485" s="15"/>
      <c r="ZM485" s="15"/>
      <c r="ZN485" s="15"/>
      <c r="ZO485" s="15"/>
      <c r="ZP485" s="15"/>
      <c r="ZQ485" s="15"/>
      <c r="ZR485" s="15"/>
      <c r="ZS485" s="15"/>
      <c r="ZT485" s="15"/>
      <c r="ZU485" s="15"/>
      <c r="ZV485" s="15"/>
      <c r="ZW485" s="15"/>
      <c r="ZX485" s="15"/>
      <c r="ZY485" s="15"/>
      <c r="ZZ485" s="15"/>
      <c r="AAA485" s="15"/>
      <c r="AAB485" s="15"/>
      <c r="AAC485" s="15"/>
      <c r="AAD485" s="15"/>
      <c r="AAE485" s="15"/>
      <c r="AAF485" s="15"/>
      <c r="AAG485" s="15"/>
      <c r="AAH485" s="15"/>
      <c r="AAI485" s="15"/>
      <c r="AAJ485" s="15"/>
      <c r="AAK485" s="15"/>
      <c r="AAL485" s="15"/>
      <c r="AAM485" s="15"/>
      <c r="AAN485" s="15"/>
      <c r="AAO485" s="15"/>
      <c r="AAP485" s="15"/>
      <c r="AAQ485" s="15"/>
      <c r="AAR485" s="15"/>
      <c r="AAS485" s="15"/>
      <c r="AAT485" s="15"/>
      <c r="AAU485" s="15"/>
      <c r="AAV485" s="15"/>
      <c r="AAW485" s="15"/>
      <c r="AAX485" s="15"/>
      <c r="AAY485" s="15"/>
      <c r="AAZ485" s="15"/>
      <c r="ABA485" s="15"/>
      <c r="ABB485" s="15"/>
      <c r="ABC485" s="15"/>
      <c r="ABD485" s="15"/>
      <c r="ABE485" s="15"/>
      <c r="ABF485" s="15"/>
      <c r="ABG485" s="15"/>
      <c r="ABH485" s="15"/>
      <c r="ABI485" s="15"/>
      <c r="ABJ485" s="15"/>
      <c r="ABK485" s="15"/>
      <c r="ABL485" s="15"/>
      <c r="ABM485" s="15"/>
      <c r="ABN485" s="15"/>
      <c r="ABO485" s="15"/>
      <c r="ABP485" s="15"/>
      <c r="ABQ485" s="15"/>
      <c r="ABR485" s="15"/>
      <c r="ABS485" s="15"/>
      <c r="ABT485" s="15"/>
      <c r="ABU485" s="15"/>
      <c r="ABV485" s="15"/>
      <c r="ABW485" s="15"/>
      <c r="ABX485" s="15"/>
      <c r="ABY485" s="15"/>
      <c r="ABZ485" s="15"/>
      <c r="ACA485" s="15"/>
      <c r="ACB485" s="15"/>
      <c r="ACC485" s="15"/>
      <c r="ACD485" s="15"/>
      <c r="ACE485" s="15"/>
      <c r="ACF485" s="15"/>
      <c r="ACG485" s="15"/>
      <c r="ACH485" s="15"/>
      <c r="ACI485" s="15"/>
      <c r="ACJ485" s="15"/>
      <c r="ACK485" s="15"/>
      <c r="ACL485" s="15"/>
      <c r="ACM485" s="15"/>
      <c r="ACN485" s="15"/>
      <c r="ACO485" s="15"/>
      <c r="ACP485" s="15"/>
      <c r="ACQ485" s="15"/>
      <c r="ACR485" s="15"/>
      <c r="ACS485" s="15"/>
      <c r="ACT485" s="15"/>
      <c r="ACU485" s="15"/>
      <c r="ACV485" s="15"/>
      <c r="ACW485" s="15"/>
      <c r="ACX485" s="15"/>
      <c r="ACY485" s="15"/>
      <c r="ACZ485" s="15"/>
      <c r="ADA485" s="15"/>
      <c r="ADB485" s="15"/>
      <c r="ADC485" s="15"/>
      <c r="ADD485" s="15"/>
      <c r="ADE485" s="15"/>
      <c r="ADF485" s="15"/>
      <c r="ADG485" s="15"/>
      <c r="ADH485" s="15"/>
      <c r="ADI485" s="15"/>
      <c r="ADJ485" s="15"/>
      <c r="ADK485" s="15"/>
      <c r="ADL485" s="15"/>
      <c r="ADM485" s="15"/>
      <c r="ADN485" s="15"/>
      <c r="ADO485" s="15"/>
      <c r="ADP485" s="15"/>
      <c r="ADQ485" s="15"/>
      <c r="ADR485" s="15"/>
      <c r="ADS485" s="15"/>
      <c r="ADT485" s="15"/>
      <c r="ADU485" s="15"/>
      <c r="ADV485" s="15"/>
      <c r="ADW485" s="15"/>
      <c r="ADX485" s="15"/>
      <c r="ADY485" s="15"/>
      <c r="ADZ485" s="15"/>
      <c r="AEA485" s="15"/>
      <c r="AEB485" s="15"/>
      <c r="AEC485" s="15"/>
      <c r="AED485" s="15"/>
      <c r="AEE485" s="15"/>
      <c r="AEF485" s="15"/>
      <c r="AEG485" s="15"/>
      <c r="AEH485" s="15"/>
      <c r="AEI485" s="15"/>
      <c r="AEJ485" s="15"/>
      <c r="AEK485" s="15"/>
      <c r="AEL485" s="15"/>
      <c r="AEM485" s="15"/>
      <c r="AEN485" s="15"/>
      <c r="AEO485" s="15"/>
      <c r="AEP485" s="15"/>
      <c r="AEQ485" s="15"/>
      <c r="AER485" s="15"/>
      <c r="AES485" s="15"/>
      <c r="AET485" s="15"/>
      <c r="AEU485" s="15"/>
      <c r="AEV485" s="15"/>
      <c r="AEW485" s="15"/>
      <c r="AEX485" s="15"/>
      <c r="AEY485" s="15"/>
      <c r="AEZ485" s="15"/>
      <c r="AFA485" s="15"/>
      <c r="AFB485" s="15"/>
      <c r="AFC485" s="15"/>
      <c r="AFD485" s="15"/>
      <c r="AFE485" s="15"/>
      <c r="AFF485" s="15"/>
      <c r="AFG485" s="15"/>
      <c r="AFH485" s="15"/>
      <c r="AFI485" s="15"/>
      <c r="AFJ485" s="15"/>
      <c r="AFK485" s="15"/>
      <c r="AFL485" s="15"/>
      <c r="AFM485" s="15"/>
      <c r="AFN485" s="15"/>
      <c r="AFO485" s="15"/>
      <c r="AFP485" s="15"/>
      <c r="AFQ485" s="15"/>
      <c r="AFR485" s="15"/>
      <c r="AFS485" s="15"/>
      <c r="AFT485" s="15"/>
      <c r="AFU485" s="15"/>
      <c r="AFV485" s="15"/>
      <c r="AFW485" s="15"/>
      <c r="AFX485" s="15"/>
      <c r="AFY485" s="15"/>
      <c r="AFZ485" s="15"/>
      <c r="AGA485" s="15"/>
      <c r="AGB485" s="15"/>
      <c r="AGC485" s="15"/>
      <c r="AGD485" s="15"/>
      <c r="AGE485" s="15"/>
      <c r="AGF485" s="15"/>
      <c r="AGG485" s="15"/>
      <c r="AGH485" s="15"/>
      <c r="AGI485" s="15"/>
      <c r="AGJ485" s="15"/>
      <c r="AGK485" s="15"/>
      <c r="AGL485" s="15"/>
      <c r="AGM485" s="15"/>
      <c r="AGN485" s="15"/>
      <c r="AGO485" s="15"/>
      <c r="AGP485" s="15"/>
      <c r="AGQ485" s="15"/>
      <c r="AGR485" s="15"/>
      <c r="AGS485" s="15"/>
      <c r="AGT485" s="15"/>
      <c r="AGU485" s="15"/>
      <c r="AGV485" s="15"/>
      <c r="AGW485" s="15"/>
      <c r="AGX485" s="15"/>
      <c r="AGY485" s="15"/>
      <c r="AGZ485" s="15"/>
      <c r="AHA485" s="15"/>
      <c r="AHB485" s="15"/>
      <c r="AHC485" s="15"/>
      <c r="AHD485" s="15"/>
      <c r="AHE485" s="15"/>
      <c r="AHF485" s="15"/>
      <c r="AHG485" s="15"/>
      <c r="AHH485" s="15"/>
      <c r="AHI485" s="15"/>
      <c r="AHJ485" s="15"/>
      <c r="AHK485" s="15"/>
      <c r="AHL485" s="15"/>
      <c r="AHM485" s="15"/>
      <c r="AHN485" s="15"/>
      <c r="AHO485" s="15"/>
      <c r="AHP485" s="15"/>
      <c r="AHQ485" s="15"/>
      <c r="AHR485" s="15"/>
      <c r="AHS485" s="15"/>
      <c r="AHT485" s="15"/>
      <c r="AHU485" s="15"/>
      <c r="AHV485" s="15"/>
      <c r="AHW485" s="15"/>
      <c r="AHX485" s="15"/>
      <c r="AHY485" s="15"/>
      <c r="AHZ485" s="15"/>
      <c r="AIA485" s="15"/>
      <c r="AIB485" s="15"/>
      <c r="AIC485" s="15"/>
      <c r="AID485" s="15"/>
      <c r="AIE485" s="15"/>
      <c r="AIF485" s="15"/>
      <c r="AIG485" s="15"/>
      <c r="AIH485" s="15"/>
      <c r="AII485" s="15"/>
      <c r="AIJ485" s="15"/>
      <c r="AIK485" s="15"/>
      <c r="AIL485" s="15"/>
      <c r="AIM485" s="15"/>
      <c r="AIN485" s="15"/>
      <c r="AIO485" s="15"/>
      <c r="AIP485" s="15"/>
      <c r="AIQ485" s="15"/>
      <c r="AIR485" s="15"/>
      <c r="AIS485" s="15"/>
      <c r="AIT485" s="15"/>
      <c r="AIU485" s="15"/>
      <c r="AIV485" s="15"/>
      <c r="AIW485" s="15"/>
      <c r="AIX485" s="15"/>
      <c r="AIY485" s="15"/>
      <c r="AIZ485" s="15"/>
      <c r="AJA485" s="15"/>
      <c r="AJB485" s="15"/>
      <c r="AJC485" s="15"/>
      <c r="AJD485" s="15"/>
      <c r="AJE485" s="15"/>
      <c r="AJF485" s="15"/>
      <c r="AJG485" s="15"/>
      <c r="AJH485" s="15"/>
      <c r="AJI485" s="15"/>
      <c r="AJJ485" s="15"/>
      <c r="AJK485" s="15"/>
      <c r="AJL485" s="15"/>
      <c r="AJM485" s="15"/>
      <c r="AJN485" s="15"/>
      <c r="AJO485" s="15"/>
      <c r="AJP485" s="15"/>
      <c r="AJQ485" s="15"/>
      <c r="AJR485" s="15"/>
      <c r="AJS485" s="15"/>
      <c r="AJT485" s="15"/>
      <c r="AJU485" s="15"/>
      <c r="AJV485" s="15"/>
      <c r="AJW485" s="15"/>
      <c r="AJX485" s="15"/>
      <c r="AJY485" s="15"/>
      <c r="AJZ485" s="15"/>
      <c r="AKA485" s="15"/>
      <c r="AKB485" s="15"/>
      <c r="AKC485" s="15"/>
      <c r="AKD485" s="15"/>
      <c r="AKE485" s="15"/>
      <c r="AKF485" s="15"/>
      <c r="AKG485" s="15"/>
      <c r="AKH485" s="15"/>
      <c r="AKI485" s="15"/>
      <c r="AKJ485" s="15"/>
      <c r="AKK485" s="15"/>
      <c r="AKL485" s="15"/>
      <c r="AKM485" s="15"/>
      <c r="AKN485" s="15"/>
      <c r="AKO485" s="15"/>
      <c r="AKP485" s="15"/>
      <c r="AKQ485" s="15"/>
      <c r="AKR485" s="15"/>
      <c r="AKS485" s="15"/>
      <c r="AKT485" s="15"/>
      <c r="AKU485" s="15"/>
      <c r="AKV485" s="15"/>
      <c r="AKW485" s="15"/>
      <c r="AKX485" s="15"/>
      <c r="AKY485" s="15"/>
      <c r="AKZ485" s="15"/>
      <c r="ALA485" s="15"/>
      <c r="ALB485" s="15"/>
      <c r="ALC485" s="15"/>
      <c r="ALD485" s="15"/>
      <c r="ALE485" s="15"/>
      <c r="ALF485" s="15"/>
      <c r="ALG485" s="15"/>
      <c r="ALH485" s="15"/>
      <c r="ALI485" s="15"/>
      <c r="ALJ485" s="15"/>
      <c r="ALK485" s="15"/>
      <c r="ALL485" s="15"/>
      <c r="ALM485" s="15"/>
      <c r="ALN485" s="15"/>
      <c r="ALO485" s="15"/>
      <c r="ALP485" s="15"/>
      <c r="ALQ485" s="15"/>
      <c r="ALR485" s="15"/>
      <c r="ALS485" s="15"/>
      <c r="ALT485" s="15"/>
      <c r="ALU485" s="15"/>
      <c r="ALV485" s="15"/>
      <c r="ALW485" s="15"/>
      <c r="ALX485" s="11"/>
      <c r="ALY485" s="11"/>
      <c r="ALZ485" s="11"/>
      <c r="AMA485" s="11"/>
    </row>
    <row r="486" spans="1:1015" ht="12.75" customHeight="1">
      <c r="A486" s="8" t="s">
        <v>521</v>
      </c>
      <c r="B486" s="9" t="s">
        <v>506</v>
      </c>
      <c r="C486" s="9" t="s">
        <v>517</v>
      </c>
      <c r="D486" s="9" t="s">
        <v>36</v>
      </c>
      <c r="E486" s="9" t="s">
        <v>16</v>
      </c>
      <c r="F486" s="8" t="s">
        <v>17</v>
      </c>
      <c r="G486" s="8" t="s">
        <v>522</v>
      </c>
      <c r="H486" s="10">
        <v>991.09</v>
      </c>
      <c r="I486" s="10">
        <v>1272.2</v>
      </c>
      <c r="J486" s="10">
        <v>1500</v>
      </c>
      <c r="K486" s="10">
        <v>1581.7</v>
      </c>
      <c r="L486" s="7">
        <v>1500</v>
      </c>
      <c r="M486" s="10">
        <f t="shared" ref="M486:N488" si="74">L486</f>
        <v>1500</v>
      </c>
      <c r="N486" s="10">
        <f t="shared" si="74"/>
        <v>1500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  <c r="SK486" s="11"/>
      <c r="SL486" s="11"/>
      <c r="SM486" s="11"/>
      <c r="SN486" s="11"/>
      <c r="SO486" s="11"/>
      <c r="SP486" s="11"/>
      <c r="SQ486" s="11"/>
      <c r="SR486" s="11"/>
      <c r="SS486" s="11"/>
      <c r="ST486" s="11"/>
      <c r="SU486" s="11"/>
      <c r="SV486" s="11"/>
      <c r="SW486" s="11"/>
      <c r="SX486" s="11"/>
      <c r="SY486" s="11"/>
      <c r="SZ486" s="11"/>
      <c r="TA486" s="11"/>
      <c r="TB486" s="11"/>
      <c r="TC486" s="11"/>
      <c r="TD486" s="11"/>
      <c r="TE486" s="11"/>
      <c r="TF486" s="11"/>
      <c r="TG486" s="11"/>
      <c r="TH486" s="11"/>
      <c r="TI486" s="11"/>
      <c r="TJ486" s="11"/>
      <c r="TK486" s="11"/>
      <c r="TL486" s="11"/>
      <c r="TM486" s="11"/>
      <c r="TN486" s="11"/>
      <c r="TO486" s="11"/>
      <c r="TP486" s="11"/>
      <c r="TQ486" s="11"/>
      <c r="TR486" s="11"/>
      <c r="TS486" s="11"/>
      <c r="TT486" s="11"/>
      <c r="TU486" s="11"/>
      <c r="TV486" s="11"/>
      <c r="TW486" s="11"/>
      <c r="TX486" s="11"/>
      <c r="TY486" s="11"/>
      <c r="TZ486" s="11"/>
      <c r="UA486" s="11"/>
      <c r="UB486" s="11"/>
      <c r="UC486" s="11"/>
      <c r="UD486" s="11"/>
      <c r="UE486" s="11"/>
      <c r="UF486" s="11"/>
      <c r="UG486" s="11"/>
      <c r="UH486" s="11"/>
      <c r="UI486" s="11"/>
      <c r="UJ486" s="11"/>
      <c r="UK486" s="11"/>
      <c r="UL486" s="11"/>
      <c r="UM486" s="11"/>
      <c r="UN486" s="11"/>
      <c r="UO486" s="11"/>
      <c r="UP486" s="11"/>
      <c r="UQ486" s="11"/>
      <c r="UR486" s="11"/>
      <c r="US486" s="11"/>
      <c r="UT486" s="11"/>
      <c r="UU486" s="11"/>
      <c r="UV486" s="11"/>
      <c r="UW486" s="11"/>
      <c r="UX486" s="11"/>
      <c r="UY486" s="11"/>
      <c r="UZ486" s="11"/>
      <c r="VA486" s="11"/>
      <c r="VB486" s="11"/>
      <c r="VC486" s="11"/>
      <c r="VD486" s="11"/>
      <c r="VE486" s="11"/>
      <c r="VF486" s="11"/>
      <c r="VG486" s="11"/>
      <c r="VH486" s="11"/>
      <c r="VI486" s="11"/>
      <c r="VJ486" s="11"/>
      <c r="VK486" s="11"/>
      <c r="VL486" s="11"/>
      <c r="VM486" s="11"/>
      <c r="VN486" s="11"/>
      <c r="VO486" s="11"/>
      <c r="VP486" s="11"/>
      <c r="VQ486" s="11"/>
      <c r="VR486" s="11"/>
      <c r="VS486" s="11"/>
      <c r="VT486" s="11"/>
      <c r="VU486" s="11"/>
      <c r="VV486" s="11"/>
      <c r="VW486" s="11"/>
      <c r="VX486" s="11"/>
      <c r="VY486" s="11"/>
      <c r="VZ486" s="11"/>
      <c r="WA486" s="11"/>
      <c r="WB486" s="11"/>
      <c r="WC486" s="11"/>
      <c r="WD486" s="11"/>
      <c r="WE486" s="11"/>
      <c r="WF486" s="11"/>
      <c r="WG486" s="11"/>
      <c r="WH486" s="11"/>
      <c r="WI486" s="11"/>
      <c r="WJ486" s="11"/>
      <c r="WK486" s="11"/>
      <c r="WL486" s="11"/>
      <c r="WM486" s="11"/>
      <c r="WN486" s="11"/>
      <c r="WO486" s="11"/>
      <c r="WP486" s="11"/>
      <c r="WQ486" s="11"/>
      <c r="WR486" s="11"/>
      <c r="WS486" s="11"/>
      <c r="WT486" s="11"/>
      <c r="WU486" s="11"/>
      <c r="WV486" s="11"/>
      <c r="WW486" s="11"/>
      <c r="WX486" s="11"/>
      <c r="WY486" s="11"/>
      <c r="WZ486" s="11"/>
      <c r="XA486" s="11"/>
      <c r="XB486" s="11"/>
      <c r="XC486" s="11"/>
      <c r="XD486" s="11"/>
      <c r="XE486" s="11"/>
      <c r="XF486" s="11"/>
      <c r="XG486" s="11"/>
      <c r="XH486" s="11"/>
      <c r="XI486" s="11"/>
      <c r="XJ486" s="11"/>
      <c r="XK486" s="11"/>
      <c r="XL486" s="11"/>
      <c r="XM486" s="11"/>
      <c r="XN486" s="11"/>
      <c r="XO486" s="11"/>
      <c r="XP486" s="11"/>
      <c r="XQ486" s="11"/>
      <c r="XR486" s="11"/>
      <c r="XS486" s="11"/>
      <c r="XT486" s="11"/>
      <c r="XU486" s="11"/>
      <c r="XV486" s="11"/>
      <c r="XW486" s="11"/>
      <c r="XX486" s="11"/>
      <c r="XY486" s="11"/>
      <c r="XZ486" s="11"/>
      <c r="YA486" s="11"/>
      <c r="YB486" s="11"/>
      <c r="YC486" s="11"/>
      <c r="YD486" s="11"/>
      <c r="YE486" s="11"/>
      <c r="YF486" s="11"/>
      <c r="YG486" s="11"/>
      <c r="YH486" s="11"/>
      <c r="YI486" s="11"/>
      <c r="YJ486" s="11"/>
      <c r="YK486" s="11"/>
      <c r="YL486" s="11"/>
      <c r="YM486" s="11"/>
      <c r="YN486" s="11"/>
      <c r="YO486" s="11"/>
      <c r="YP486" s="11"/>
      <c r="YQ486" s="11"/>
      <c r="YR486" s="11"/>
      <c r="YS486" s="11"/>
      <c r="YT486" s="11"/>
      <c r="YU486" s="11"/>
      <c r="YV486" s="11"/>
      <c r="YW486" s="11"/>
      <c r="YX486" s="11"/>
      <c r="YY486" s="11"/>
      <c r="YZ486" s="11"/>
      <c r="ZA486" s="11"/>
      <c r="ZB486" s="11"/>
      <c r="ZC486" s="11"/>
      <c r="ZD486" s="11"/>
      <c r="ZE486" s="11"/>
      <c r="ZF486" s="11"/>
      <c r="ZG486" s="11"/>
      <c r="ZH486" s="11"/>
      <c r="ZI486" s="11"/>
      <c r="ZJ486" s="11"/>
      <c r="ZK486" s="11"/>
      <c r="ZL486" s="11"/>
      <c r="ZM486" s="11"/>
      <c r="ZN486" s="11"/>
      <c r="ZO486" s="11"/>
      <c r="ZP486" s="11"/>
      <c r="ZQ486" s="11"/>
      <c r="ZR486" s="11"/>
      <c r="ZS486" s="11"/>
      <c r="ZT486" s="11"/>
      <c r="ZU486" s="11"/>
      <c r="ZV486" s="11"/>
      <c r="ZW486" s="11"/>
      <c r="ZX486" s="11"/>
      <c r="ZY486" s="11"/>
      <c r="ZZ486" s="11"/>
      <c r="AAA486" s="11"/>
      <c r="AAB486" s="11"/>
      <c r="AAC486" s="11"/>
      <c r="AAD486" s="11"/>
      <c r="AAE486" s="11"/>
      <c r="AAF486" s="11"/>
      <c r="AAG486" s="11"/>
      <c r="AAH486" s="11"/>
      <c r="AAI486" s="11"/>
      <c r="AAJ486" s="11"/>
      <c r="AAK486" s="11"/>
      <c r="AAL486" s="11"/>
      <c r="AAM486" s="11"/>
      <c r="AAN486" s="11"/>
      <c r="AAO486" s="11"/>
      <c r="AAP486" s="11"/>
      <c r="AAQ486" s="11"/>
      <c r="AAR486" s="11"/>
      <c r="AAS486" s="11"/>
      <c r="AAT486" s="11"/>
      <c r="AAU486" s="11"/>
      <c r="AAV486" s="11"/>
      <c r="AAW486" s="11"/>
      <c r="AAX486" s="11"/>
      <c r="AAY486" s="11"/>
      <c r="AAZ486" s="11"/>
      <c r="ABA486" s="11"/>
      <c r="ABB486" s="11"/>
      <c r="ABC486" s="11"/>
      <c r="ABD486" s="11"/>
      <c r="ABE486" s="11"/>
      <c r="ABF486" s="11"/>
      <c r="ABG486" s="11"/>
      <c r="ABH486" s="11"/>
      <c r="ABI486" s="11"/>
      <c r="ABJ486" s="11"/>
      <c r="ABK486" s="11"/>
      <c r="ABL486" s="11"/>
      <c r="ABM486" s="11"/>
      <c r="ABN486" s="11"/>
      <c r="ABO486" s="11"/>
      <c r="ABP486" s="11"/>
      <c r="ABQ486" s="11"/>
      <c r="ABR486" s="11"/>
      <c r="ABS486" s="11"/>
      <c r="ABT486" s="11"/>
      <c r="ABU486" s="11"/>
      <c r="ABV486" s="11"/>
      <c r="ABW486" s="11"/>
      <c r="ABX486" s="11"/>
      <c r="ABY486" s="11"/>
      <c r="ABZ486" s="11"/>
      <c r="ACA486" s="11"/>
      <c r="ACB486" s="11"/>
      <c r="ACC486" s="11"/>
      <c r="ACD486" s="11"/>
      <c r="ACE486" s="11"/>
      <c r="ACF486" s="11"/>
      <c r="ACG486" s="11"/>
      <c r="ACH486" s="11"/>
      <c r="ACI486" s="11"/>
      <c r="ACJ486" s="11"/>
      <c r="ACK486" s="11"/>
      <c r="ACL486" s="11"/>
      <c r="ACM486" s="11"/>
      <c r="ACN486" s="11"/>
      <c r="ACO486" s="11"/>
      <c r="ACP486" s="11"/>
      <c r="ACQ486" s="11"/>
      <c r="ACR486" s="11"/>
      <c r="ACS486" s="11"/>
      <c r="ACT486" s="11"/>
      <c r="ACU486" s="11"/>
      <c r="ACV486" s="11"/>
      <c r="ACW486" s="11"/>
      <c r="ACX486" s="11"/>
      <c r="ACY486" s="11"/>
      <c r="ACZ486" s="11"/>
      <c r="ADA486" s="11"/>
      <c r="ADB486" s="11"/>
      <c r="ADC486" s="11"/>
      <c r="ADD486" s="11"/>
      <c r="ADE486" s="11"/>
      <c r="ADF486" s="11"/>
      <c r="ADG486" s="11"/>
      <c r="ADH486" s="11"/>
      <c r="ADI486" s="11"/>
      <c r="ADJ486" s="11"/>
      <c r="ADK486" s="11"/>
      <c r="ADL486" s="11"/>
      <c r="ADM486" s="11"/>
      <c r="ADN486" s="11"/>
      <c r="ADO486" s="11"/>
      <c r="ADP486" s="11"/>
      <c r="ADQ486" s="11"/>
      <c r="ADR486" s="11"/>
      <c r="ADS486" s="11"/>
      <c r="ADT486" s="11"/>
      <c r="ADU486" s="11"/>
      <c r="ADV486" s="11"/>
      <c r="ADW486" s="11"/>
      <c r="ADX486" s="11"/>
      <c r="ADY486" s="11"/>
      <c r="ADZ486" s="11"/>
      <c r="AEA486" s="11"/>
      <c r="AEB486" s="11"/>
      <c r="AEC486" s="11"/>
      <c r="AED486" s="11"/>
      <c r="AEE486" s="11"/>
      <c r="AEF486" s="11"/>
      <c r="AEG486" s="11"/>
      <c r="AEH486" s="11"/>
      <c r="AEI486" s="11"/>
      <c r="AEJ486" s="11"/>
      <c r="AEK486" s="11"/>
      <c r="AEL486" s="11"/>
      <c r="AEM486" s="11"/>
      <c r="AEN486" s="11"/>
      <c r="AEO486" s="11"/>
      <c r="AEP486" s="11"/>
      <c r="AEQ486" s="11"/>
      <c r="AER486" s="11"/>
      <c r="AES486" s="11"/>
      <c r="AET486" s="11"/>
      <c r="AEU486" s="11"/>
      <c r="AEV486" s="11"/>
      <c r="AEW486" s="11"/>
      <c r="AEX486" s="11"/>
      <c r="AEY486" s="11"/>
      <c r="AEZ486" s="11"/>
      <c r="AFA486" s="11"/>
      <c r="AFB486" s="11"/>
      <c r="AFC486" s="11"/>
      <c r="AFD486" s="11"/>
      <c r="AFE486" s="11"/>
      <c r="AFF486" s="11"/>
      <c r="AFG486" s="11"/>
      <c r="AFH486" s="11"/>
      <c r="AFI486" s="11"/>
      <c r="AFJ486" s="11"/>
      <c r="AFK486" s="11"/>
      <c r="AFL486" s="11"/>
      <c r="AFM486" s="11"/>
      <c r="AFN486" s="11"/>
      <c r="AFO486" s="11"/>
      <c r="AFP486" s="11"/>
      <c r="AFQ486" s="11"/>
      <c r="AFR486" s="11"/>
      <c r="AFS486" s="11"/>
      <c r="AFT486" s="11"/>
      <c r="AFU486" s="11"/>
      <c r="AFV486" s="11"/>
      <c r="AFW486" s="11"/>
      <c r="AFX486" s="11"/>
      <c r="AFY486" s="11"/>
      <c r="AFZ486" s="11"/>
      <c r="AGA486" s="11"/>
      <c r="AGB486" s="11"/>
      <c r="AGC486" s="11"/>
      <c r="AGD486" s="11"/>
      <c r="AGE486" s="11"/>
      <c r="AGF486" s="11"/>
      <c r="AGG486" s="11"/>
      <c r="AGH486" s="11"/>
      <c r="AGI486" s="11"/>
      <c r="AGJ486" s="11"/>
      <c r="AGK486" s="11"/>
      <c r="AGL486" s="11"/>
      <c r="AGM486" s="11"/>
      <c r="AGN486" s="11"/>
      <c r="AGO486" s="11"/>
      <c r="AGP486" s="11"/>
      <c r="AGQ486" s="11"/>
      <c r="AGR486" s="11"/>
      <c r="AGS486" s="11"/>
      <c r="AGT486" s="11"/>
      <c r="AGU486" s="11"/>
      <c r="AGV486" s="11"/>
      <c r="AGW486" s="11"/>
      <c r="AGX486" s="11"/>
      <c r="AGY486" s="11"/>
      <c r="AGZ486" s="11"/>
      <c r="AHA486" s="11"/>
      <c r="AHB486" s="11"/>
      <c r="AHC486" s="11"/>
      <c r="AHD486" s="11"/>
      <c r="AHE486" s="11"/>
      <c r="AHF486" s="11"/>
      <c r="AHG486" s="11"/>
      <c r="AHH486" s="11"/>
      <c r="AHI486" s="11"/>
      <c r="AHJ486" s="11"/>
      <c r="AHK486" s="11"/>
      <c r="AHL486" s="11"/>
      <c r="AHM486" s="11"/>
      <c r="AHN486" s="11"/>
      <c r="AHO486" s="11"/>
      <c r="AHP486" s="11"/>
      <c r="AHQ486" s="11"/>
      <c r="AHR486" s="11"/>
      <c r="AHS486" s="11"/>
      <c r="AHT486" s="11"/>
      <c r="AHU486" s="11"/>
      <c r="AHV486" s="11"/>
      <c r="AHW486" s="11"/>
      <c r="AHX486" s="11"/>
      <c r="AHY486" s="11"/>
      <c r="AHZ486" s="11"/>
      <c r="AIA486" s="11"/>
      <c r="AIB486" s="11"/>
      <c r="AIC486" s="11"/>
      <c r="AID486" s="11"/>
      <c r="AIE486" s="11"/>
      <c r="AIF486" s="11"/>
      <c r="AIG486" s="11"/>
      <c r="AIH486" s="11"/>
      <c r="AII486" s="11"/>
      <c r="AIJ486" s="11"/>
      <c r="AIK486" s="11"/>
      <c r="AIL486" s="11"/>
      <c r="AIM486" s="11"/>
      <c r="AIN486" s="11"/>
      <c r="AIO486" s="11"/>
      <c r="AIP486" s="11"/>
      <c r="AIQ486" s="11"/>
      <c r="AIR486" s="11"/>
      <c r="AIS486" s="11"/>
      <c r="AIT486" s="11"/>
      <c r="AIU486" s="11"/>
      <c r="AIV486" s="11"/>
      <c r="AIW486" s="11"/>
      <c r="AIX486" s="11"/>
      <c r="AIY486" s="11"/>
      <c r="AIZ486" s="11"/>
      <c r="AJA486" s="11"/>
      <c r="AJB486" s="11"/>
      <c r="AJC486" s="11"/>
      <c r="AJD486" s="11"/>
      <c r="AJE486" s="11"/>
      <c r="AJF486" s="11"/>
      <c r="AJG486" s="11"/>
      <c r="AJH486" s="11"/>
      <c r="AJI486" s="11"/>
      <c r="AJJ486" s="11"/>
      <c r="AJK486" s="11"/>
      <c r="AJL486" s="11"/>
      <c r="AJM486" s="11"/>
      <c r="AJN486" s="11"/>
      <c r="AJO486" s="11"/>
      <c r="AJP486" s="11"/>
      <c r="AJQ486" s="11"/>
      <c r="AJR486" s="11"/>
      <c r="AJS486" s="11"/>
      <c r="AJT486" s="11"/>
      <c r="AJU486" s="11"/>
      <c r="AJV486" s="11"/>
      <c r="AJW486" s="11"/>
      <c r="AJX486" s="11"/>
      <c r="AJY486" s="11"/>
      <c r="AJZ486" s="11"/>
      <c r="AKA486" s="11"/>
      <c r="AKB486" s="11"/>
      <c r="AKC486" s="11"/>
      <c r="AKD486" s="11"/>
      <c r="AKE486" s="11"/>
      <c r="AKF486" s="11"/>
      <c r="AKG486" s="11"/>
      <c r="AKH486" s="11"/>
      <c r="AKI486" s="11"/>
      <c r="AKJ486" s="11"/>
      <c r="AKK486" s="11"/>
      <c r="AKL486" s="11"/>
      <c r="AKM486" s="11"/>
      <c r="AKN486" s="11"/>
      <c r="AKO486" s="11"/>
      <c r="AKP486" s="11"/>
      <c r="AKQ486" s="11"/>
      <c r="AKR486" s="11"/>
      <c r="AKS486" s="11"/>
      <c r="AKT486" s="11"/>
      <c r="AKU486" s="11"/>
      <c r="AKV486" s="11"/>
      <c r="AKW486" s="11"/>
      <c r="AKX486" s="11"/>
      <c r="AKY486" s="11"/>
      <c r="AKZ486" s="11"/>
      <c r="ALA486" s="11"/>
      <c r="ALB486" s="11"/>
      <c r="ALC486" s="11"/>
      <c r="ALD486" s="11"/>
      <c r="ALE486" s="11"/>
      <c r="ALF486" s="11"/>
      <c r="ALG486" s="11"/>
      <c r="ALH486" s="11"/>
      <c r="ALI486" s="11"/>
      <c r="ALJ486" s="11"/>
      <c r="ALK486" s="11"/>
      <c r="ALL486" s="11"/>
      <c r="ALM486" s="11"/>
      <c r="ALN486" s="11"/>
      <c r="ALO486" s="11"/>
      <c r="ALP486" s="11"/>
      <c r="ALQ486" s="11"/>
      <c r="ALR486" s="11"/>
      <c r="ALS486" s="11"/>
      <c r="ALT486" s="11"/>
      <c r="ALU486" s="11"/>
      <c r="ALV486" s="11"/>
      <c r="ALW486" s="11"/>
      <c r="ALX486" s="11"/>
      <c r="ALY486" s="11"/>
      <c r="ALZ486" s="11"/>
      <c r="AMA486" s="11"/>
    </row>
    <row r="487" spans="1:1015" ht="12.75" customHeight="1">
      <c r="A487" s="8" t="s">
        <v>521</v>
      </c>
      <c r="B487" s="9" t="s">
        <v>506</v>
      </c>
      <c r="C487" s="9" t="s">
        <v>517</v>
      </c>
      <c r="D487" s="9" t="s">
        <v>38</v>
      </c>
      <c r="E487" s="9" t="s">
        <v>16</v>
      </c>
      <c r="F487" s="8" t="s">
        <v>17</v>
      </c>
      <c r="G487" s="8" t="s">
        <v>523</v>
      </c>
      <c r="H487" s="10">
        <v>0</v>
      </c>
      <c r="I487" s="10">
        <v>0</v>
      </c>
      <c r="J487" s="10">
        <v>1000</v>
      </c>
      <c r="K487" s="10">
        <v>808</v>
      </c>
      <c r="L487" s="7">
        <v>1000</v>
      </c>
      <c r="M487" s="10">
        <f t="shared" si="74"/>
        <v>1000</v>
      </c>
      <c r="N487" s="10">
        <f t="shared" si="74"/>
        <v>1000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  <c r="SK487" s="11"/>
      <c r="SL487" s="11"/>
      <c r="SM487" s="11"/>
      <c r="SN487" s="11"/>
      <c r="SO487" s="11"/>
      <c r="SP487" s="11"/>
      <c r="SQ487" s="11"/>
      <c r="SR487" s="11"/>
      <c r="SS487" s="11"/>
      <c r="ST487" s="11"/>
      <c r="SU487" s="11"/>
      <c r="SV487" s="11"/>
      <c r="SW487" s="11"/>
      <c r="SX487" s="11"/>
      <c r="SY487" s="11"/>
      <c r="SZ487" s="11"/>
      <c r="TA487" s="11"/>
      <c r="TB487" s="11"/>
      <c r="TC487" s="11"/>
      <c r="TD487" s="11"/>
      <c r="TE487" s="11"/>
      <c r="TF487" s="11"/>
      <c r="TG487" s="11"/>
      <c r="TH487" s="11"/>
      <c r="TI487" s="11"/>
      <c r="TJ487" s="11"/>
      <c r="TK487" s="11"/>
      <c r="TL487" s="11"/>
      <c r="TM487" s="11"/>
      <c r="TN487" s="11"/>
      <c r="TO487" s="11"/>
      <c r="TP487" s="11"/>
      <c r="TQ487" s="11"/>
      <c r="TR487" s="11"/>
      <c r="TS487" s="11"/>
      <c r="TT487" s="11"/>
      <c r="TU487" s="11"/>
      <c r="TV487" s="11"/>
      <c r="TW487" s="11"/>
      <c r="TX487" s="11"/>
      <c r="TY487" s="11"/>
      <c r="TZ487" s="11"/>
      <c r="UA487" s="11"/>
      <c r="UB487" s="11"/>
      <c r="UC487" s="11"/>
      <c r="UD487" s="11"/>
      <c r="UE487" s="11"/>
      <c r="UF487" s="11"/>
      <c r="UG487" s="11"/>
      <c r="UH487" s="11"/>
      <c r="UI487" s="11"/>
      <c r="UJ487" s="11"/>
      <c r="UK487" s="11"/>
      <c r="UL487" s="11"/>
      <c r="UM487" s="11"/>
      <c r="UN487" s="11"/>
      <c r="UO487" s="11"/>
      <c r="UP487" s="11"/>
      <c r="UQ487" s="11"/>
      <c r="UR487" s="11"/>
      <c r="US487" s="11"/>
      <c r="UT487" s="11"/>
      <c r="UU487" s="11"/>
      <c r="UV487" s="11"/>
      <c r="UW487" s="11"/>
      <c r="UX487" s="11"/>
      <c r="UY487" s="11"/>
      <c r="UZ487" s="11"/>
      <c r="VA487" s="11"/>
      <c r="VB487" s="11"/>
      <c r="VC487" s="11"/>
      <c r="VD487" s="11"/>
      <c r="VE487" s="11"/>
      <c r="VF487" s="11"/>
      <c r="VG487" s="11"/>
      <c r="VH487" s="11"/>
      <c r="VI487" s="11"/>
      <c r="VJ487" s="11"/>
      <c r="VK487" s="11"/>
      <c r="VL487" s="11"/>
      <c r="VM487" s="11"/>
      <c r="VN487" s="11"/>
      <c r="VO487" s="11"/>
      <c r="VP487" s="11"/>
      <c r="VQ487" s="11"/>
      <c r="VR487" s="11"/>
      <c r="VS487" s="11"/>
      <c r="VT487" s="11"/>
      <c r="VU487" s="11"/>
      <c r="VV487" s="11"/>
      <c r="VW487" s="11"/>
      <c r="VX487" s="11"/>
      <c r="VY487" s="11"/>
      <c r="VZ487" s="11"/>
      <c r="WA487" s="11"/>
      <c r="WB487" s="11"/>
      <c r="WC487" s="11"/>
      <c r="WD487" s="11"/>
      <c r="WE487" s="11"/>
      <c r="WF487" s="11"/>
      <c r="WG487" s="11"/>
      <c r="WH487" s="11"/>
      <c r="WI487" s="11"/>
      <c r="WJ487" s="11"/>
      <c r="WK487" s="11"/>
      <c r="WL487" s="11"/>
      <c r="WM487" s="11"/>
      <c r="WN487" s="11"/>
      <c r="WO487" s="11"/>
      <c r="WP487" s="11"/>
      <c r="WQ487" s="11"/>
      <c r="WR487" s="11"/>
      <c r="WS487" s="11"/>
      <c r="WT487" s="11"/>
      <c r="WU487" s="11"/>
      <c r="WV487" s="11"/>
      <c r="WW487" s="11"/>
      <c r="WX487" s="11"/>
      <c r="WY487" s="11"/>
      <c r="WZ487" s="11"/>
      <c r="XA487" s="11"/>
      <c r="XB487" s="11"/>
      <c r="XC487" s="11"/>
      <c r="XD487" s="11"/>
      <c r="XE487" s="11"/>
      <c r="XF487" s="11"/>
      <c r="XG487" s="11"/>
      <c r="XH487" s="11"/>
      <c r="XI487" s="11"/>
      <c r="XJ487" s="11"/>
      <c r="XK487" s="11"/>
      <c r="XL487" s="11"/>
      <c r="XM487" s="11"/>
      <c r="XN487" s="11"/>
      <c r="XO487" s="11"/>
      <c r="XP487" s="11"/>
      <c r="XQ487" s="11"/>
      <c r="XR487" s="11"/>
      <c r="XS487" s="11"/>
      <c r="XT487" s="11"/>
      <c r="XU487" s="11"/>
      <c r="XV487" s="11"/>
      <c r="XW487" s="11"/>
      <c r="XX487" s="11"/>
      <c r="XY487" s="11"/>
      <c r="XZ487" s="11"/>
      <c r="YA487" s="11"/>
      <c r="YB487" s="11"/>
      <c r="YC487" s="11"/>
      <c r="YD487" s="11"/>
      <c r="YE487" s="11"/>
      <c r="YF487" s="11"/>
      <c r="YG487" s="11"/>
      <c r="YH487" s="11"/>
      <c r="YI487" s="11"/>
      <c r="YJ487" s="11"/>
      <c r="YK487" s="11"/>
      <c r="YL487" s="11"/>
      <c r="YM487" s="11"/>
      <c r="YN487" s="11"/>
      <c r="YO487" s="11"/>
      <c r="YP487" s="11"/>
      <c r="YQ487" s="11"/>
      <c r="YR487" s="11"/>
      <c r="YS487" s="11"/>
      <c r="YT487" s="11"/>
      <c r="YU487" s="11"/>
      <c r="YV487" s="11"/>
      <c r="YW487" s="11"/>
      <c r="YX487" s="11"/>
      <c r="YY487" s="11"/>
      <c r="YZ487" s="11"/>
      <c r="ZA487" s="11"/>
      <c r="ZB487" s="11"/>
      <c r="ZC487" s="11"/>
      <c r="ZD487" s="11"/>
      <c r="ZE487" s="11"/>
      <c r="ZF487" s="11"/>
      <c r="ZG487" s="11"/>
      <c r="ZH487" s="11"/>
      <c r="ZI487" s="11"/>
      <c r="ZJ487" s="11"/>
      <c r="ZK487" s="11"/>
      <c r="ZL487" s="11"/>
      <c r="ZM487" s="11"/>
      <c r="ZN487" s="11"/>
      <c r="ZO487" s="11"/>
      <c r="ZP487" s="11"/>
      <c r="ZQ487" s="11"/>
      <c r="ZR487" s="11"/>
      <c r="ZS487" s="11"/>
      <c r="ZT487" s="11"/>
      <c r="ZU487" s="11"/>
      <c r="ZV487" s="11"/>
      <c r="ZW487" s="11"/>
      <c r="ZX487" s="11"/>
      <c r="ZY487" s="11"/>
      <c r="ZZ487" s="11"/>
      <c r="AAA487" s="11"/>
      <c r="AAB487" s="11"/>
      <c r="AAC487" s="11"/>
      <c r="AAD487" s="11"/>
      <c r="AAE487" s="11"/>
      <c r="AAF487" s="11"/>
      <c r="AAG487" s="11"/>
      <c r="AAH487" s="11"/>
      <c r="AAI487" s="11"/>
      <c r="AAJ487" s="11"/>
      <c r="AAK487" s="11"/>
      <c r="AAL487" s="11"/>
      <c r="AAM487" s="11"/>
      <c r="AAN487" s="11"/>
      <c r="AAO487" s="11"/>
      <c r="AAP487" s="11"/>
      <c r="AAQ487" s="11"/>
      <c r="AAR487" s="11"/>
      <c r="AAS487" s="11"/>
      <c r="AAT487" s="11"/>
      <c r="AAU487" s="11"/>
      <c r="AAV487" s="11"/>
      <c r="AAW487" s="11"/>
      <c r="AAX487" s="11"/>
      <c r="AAY487" s="11"/>
      <c r="AAZ487" s="11"/>
      <c r="ABA487" s="11"/>
      <c r="ABB487" s="11"/>
      <c r="ABC487" s="11"/>
      <c r="ABD487" s="11"/>
      <c r="ABE487" s="11"/>
      <c r="ABF487" s="11"/>
      <c r="ABG487" s="11"/>
      <c r="ABH487" s="11"/>
      <c r="ABI487" s="11"/>
      <c r="ABJ487" s="11"/>
      <c r="ABK487" s="11"/>
      <c r="ABL487" s="11"/>
      <c r="ABM487" s="11"/>
      <c r="ABN487" s="11"/>
      <c r="ABO487" s="11"/>
      <c r="ABP487" s="11"/>
      <c r="ABQ487" s="11"/>
      <c r="ABR487" s="11"/>
      <c r="ABS487" s="11"/>
      <c r="ABT487" s="11"/>
      <c r="ABU487" s="11"/>
      <c r="ABV487" s="11"/>
      <c r="ABW487" s="11"/>
      <c r="ABX487" s="11"/>
      <c r="ABY487" s="11"/>
      <c r="ABZ487" s="11"/>
      <c r="ACA487" s="11"/>
      <c r="ACB487" s="11"/>
      <c r="ACC487" s="11"/>
      <c r="ACD487" s="11"/>
      <c r="ACE487" s="11"/>
      <c r="ACF487" s="11"/>
      <c r="ACG487" s="11"/>
      <c r="ACH487" s="11"/>
      <c r="ACI487" s="11"/>
      <c r="ACJ487" s="11"/>
      <c r="ACK487" s="11"/>
      <c r="ACL487" s="11"/>
      <c r="ACM487" s="11"/>
      <c r="ACN487" s="11"/>
      <c r="ACO487" s="11"/>
      <c r="ACP487" s="11"/>
      <c r="ACQ487" s="11"/>
      <c r="ACR487" s="11"/>
      <c r="ACS487" s="11"/>
      <c r="ACT487" s="11"/>
      <c r="ACU487" s="11"/>
      <c r="ACV487" s="11"/>
      <c r="ACW487" s="11"/>
      <c r="ACX487" s="11"/>
      <c r="ACY487" s="11"/>
      <c r="ACZ487" s="11"/>
      <c r="ADA487" s="11"/>
      <c r="ADB487" s="11"/>
      <c r="ADC487" s="11"/>
      <c r="ADD487" s="11"/>
      <c r="ADE487" s="11"/>
      <c r="ADF487" s="11"/>
      <c r="ADG487" s="11"/>
      <c r="ADH487" s="11"/>
      <c r="ADI487" s="11"/>
      <c r="ADJ487" s="11"/>
      <c r="ADK487" s="11"/>
      <c r="ADL487" s="11"/>
      <c r="ADM487" s="11"/>
      <c r="ADN487" s="11"/>
      <c r="ADO487" s="11"/>
      <c r="ADP487" s="11"/>
      <c r="ADQ487" s="11"/>
      <c r="ADR487" s="11"/>
      <c r="ADS487" s="11"/>
      <c r="ADT487" s="11"/>
      <c r="ADU487" s="11"/>
      <c r="ADV487" s="11"/>
      <c r="ADW487" s="11"/>
      <c r="ADX487" s="11"/>
      <c r="ADY487" s="11"/>
      <c r="ADZ487" s="11"/>
      <c r="AEA487" s="11"/>
      <c r="AEB487" s="11"/>
      <c r="AEC487" s="11"/>
      <c r="AED487" s="11"/>
      <c r="AEE487" s="11"/>
      <c r="AEF487" s="11"/>
      <c r="AEG487" s="11"/>
      <c r="AEH487" s="11"/>
      <c r="AEI487" s="11"/>
      <c r="AEJ487" s="11"/>
      <c r="AEK487" s="11"/>
      <c r="AEL487" s="11"/>
      <c r="AEM487" s="11"/>
      <c r="AEN487" s="11"/>
      <c r="AEO487" s="11"/>
      <c r="AEP487" s="11"/>
      <c r="AEQ487" s="11"/>
      <c r="AER487" s="11"/>
      <c r="AES487" s="11"/>
      <c r="AET487" s="11"/>
      <c r="AEU487" s="11"/>
      <c r="AEV487" s="11"/>
      <c r="AEW487" s="11"/>
      <c r="AEX487" s="11"/>
      <c r="AEY487" s="11"/>
      <c r="AEZ487" s="11"/>
      <c r="AFA487" s="11"/>
      <c r="AFB487" s="11"/>
      <c r="AFC487" s="11"/>
      <c r="AFD487" s="11"/>
      <c r="AFE487" s="11"/>
      <c r="AFF487" s="11"/>
      <c r="AFG487" s="11"/>
      <c r="AFH487" s="11"/>
      <c r="AFI487" s="11"/>
      <c r="AFJ487" s="11"/>
      <c r="AFK487" s="11"/>
      <c r="AFL487" s="11"/>
      <c r="AFM487" s="11"/>
      <c r="AFN487" s="11"/>
      <c r="AFO487" s="11"/>
      <c r="AFP487" s="11"/>
      <c r="AFQ487" s="11"/>
      <c r="AFR487" s="11"/>
      <c r="AFS487" s="11"/>
      <c r="AFT487" s="11"/>
      <c r="AFU487" s="11"/>
      <c r="AFV487" s="11"/>
      <c r="AFW487" s="11"/>
      <c r="AFX487" s="11"/>
      <c r="AFY487" s="11"/>
      <c r="AFZ487" s="11"/>
      <c r="AGA487" s="11"/>
      <c r="AGB487" s="11"/>
      <c r="AGC487" s="11"/>
      <c r="AGD487" s="11"/>
      <c r="AGE487" s="11"/>
      <c r="AGF487" s="11"/>
      <c r="AGG487" s="11"/>
      <c r="AGH487" s="11"/>
      <c r="AGI487" s="11"/>
      <c r="AGJ487" s="11"/>
      <c r="AGK487" s="11"/>
      <c r="AGL487" s="11"/>
      <c r="AGM487" s="11"/>
      <c r="AGN487" s="11"/>
      <c r="AGO487" s="11"/>
      <c r="AGP487" s="11"/>
      <c r="AGQ487" s="11"/>
      <c r="AGR487" s="11"/>
      <c r="AGS487" s="11"/>
      <c r="AGT487" s="11"/>
      <c r="AGU487" s="11"/>
      <c r="AGV487" s="11"/>
      <c r="AGW487" s="11"/>
      <c r="AGX487" s="11"/>
      <c r="AGY487" s="11"/>
      <c r="AGZ487" s="11"/>
      <c r="AHA487" s="11"/>
      <c r="AHB487" s="11"/>
      <c r="AHC487" s="11"/>
      <c r="AHD487" s="11"/>
      <c r="AHE487" s="11"/>
      <c r="AHF487" s="11"/>
      <c r="AHG487" s="11"/>
      <c r="AHH487" s="11"/>
      <c r="AHI487" s="11"/>
      <c r="AHJ487" s="11"/>
      <c r="AHK487" s="11"/>
      <c r="AHL487" s="11"/>
      <c r="AHM487" s="11"/>
      <c r="AHN487" s="11"/>
      <c r="AHO487" s="11"/>
      <c r="AHP487" s="11"/>
      <c r="AHQ487" s="11"/>
      <c r="AHR487" s="11"/>
      <c r="AHS487" s="11"/>
      <c r="AHT487" s="11"/>
      <c r="AHU487" s="11"/>
      <c r="AHV487" s="11"/>
      <c r="AHW487" s="11"/>
      <c r="AHX487" s="11"/>
      <c r="AHY487" s="11"/>
      <c r="AHZ487" s="11"/>
      <c r="AIA487" s="11"/>
      <c r="AIB487" s="11"/>
      <c r="AIC487" s="11"/>
      <c r="AID487" s="11"/>
      <c r="AIE487" s="11"/>
      <c r="AIF487" s="11"/>
      <c r="AIG487" s="11"/>
      <c r="AIH487" s="11"/>
      <c r="AII487" s="11"/>
      <c r="AIJ487" s="11"/>
      <c r="AIK487" s="11"/>
      <c r="AIL487" s="11"/>
      <c r="AIM487" s="11"/>
      <c r="AIN487" s="11"/>
      <c r="AIO487" s="11"/>
      <c r="AIP487" s="11"/>
      <c r="AIQ487" s="11"/>
      <c r="AIR487" s="11"/>
      <c r="AIS487" s="11"/>
      <c r="AIT487" s="11"/>
      <c r="AIU487" s="11"/>
      <c r="AIV487" s="11"/>
      <c r="AIW487" s="11"/>
      <c r="AIX487" s="11"/>
      <c r="AIY487" s="11"/>
      <c r="AIZ487" s="11"/>
      <c r="AJA487" s="11"/>
      <c r="AJB487" s="11"/>
      <c r="AJC487" s="11"/>
      <c r="AJD487" s="11"/>
      <c r="AJE487" s="11"/>
      <c r="AJF487" s="11"/>
      <c r="AJG487" s="11"/>
      <c r="AJH487" s="11"/>
      <c r="AJI487" s="11"/>
      <c r="AJJ487" s="11"/>
      <c r="AJK487" s="11"/>
      <c r="AJL487" s="11"/>
      <c r="AJM487" s="11"/>
      <c r="AJN487" s="11"/>
      <c r="AJO487" s="11"/>
      <c r="AJP487" s="11"/>
      <c r="AJQ487" s="11"/>
      <c r="AJR487" s="11"/>
      <c r="AJS487" s="11"/>
      <c r="AJT487" s="11"/>
      <c r="AJU487" s="11"/>
      <c r="AJV487" s="11"/>
      <c r="AJW487" s="11"/>
      <c r="AJX487" s="11"/>
      <c r="AJY487" s="11"/>
      <c r="AJZ487" s="11"/>
      <c r="AKA487" s="11"/>
      <c r="AKB487" s="11"/>
      <c r="AKC487" s="11"/>
      <c r="AKD487" s="11"/>
      <c r="AKE487" s="11"/>
      <c r="AKF487" s="11"/>
      <c r="AKG487" s="11"/>
      <c r="AKH487" s="11"/>
      <c r="AKI487" s="11"/>
      <c r="AKJ487" s="11"/>
      <c r="AKK487" s="11"/>
      <c r="AKL487" s="11"/>
      <c r="AKM487" s="11"/>
      <c r="AKN487" s="11"/>
      <c r="AKO487" s="11"/>
      <c r="AKP487" s="11"/>
      <c r="AKQ487" s="11"/>
      <c r="AKR487" s="11"/>
      <c r="AKS487" s="11"/>
      <c r="AKT487" s="11"/>
      <c r="AKU487" s="11"/>
      <c r="AKV487" s="11"/>
      <c r="AKW487" s="11"/>
      <c r="AKX487" s="11"/>
      <c r="AKY487" s="11"/>
      <c r="AKZ487" s="11"/>
      <c r="ALA487" s="11"/>
      <c r="ALB487" s="11"/>
      <c r="ALC487" s="11"/>
      <c r="ALD487" s="11"/>
      <c r="ALE487" s="11"/>
      <c r="ALF487" s="11"/>
      <c r="ALG487" s="11"/>
      <c r="ALH487" s="11"/>
      <c r="ALI487" s="11"/>
      <c r="ALJ487" s="11"/>
      <c r="ALK487" s="11"/>
      <c r="ALL487" s="11"/>
      <c r="ALM487" s="11"/>
      <c r="ALN487" s="11"/>
      <c r="ALO487" s="11"/>
      <c r="ALP487" s="11"/>
      <c r="ALQ487" s="11"/>
      <c r="ALR487" s="11"/>
      <c r="ALS487" s="11"/>
      <c r="ALT487" s="11"/>
      <c r="ALU487" s="11"/>
      <c r="ALV487" s="11"/>
      <c r="ALW487" s="11"/>
      <c r="ALX487" s="11"/>
      <c r="ALY487" s="11"/>
      <c r="ALZ487" s="11"/>
      <c r="AMA487" s="11"/>
    </row>
    <row r="488" spans="1:1015" ht="12.75" customHeight="1">
      <c r="A488" s="8" t="s">
        <v>521</v>
      </c>
      <c r="B488" s="9" t="s">
        <v>506</v>
      </c>
      <c r="C488" s="9" t="s">
        <v>517</v>
      </c>
      <c r="D488" s="9" t="s">
        <v>50</v>
      </c>
      <c r="E488" s="9" t="s">
        <v>16</v>
      </c>
      <c r="F488" s="8" t="s">
        <v>17</v>
      </c>
      <c r="G488" s="8" t="s">
        <v>524</v>
      </c>
      <c r="H488" s="10">
        <v>0</v>
      </c>
      <c r="I488" s="10">
        <v>0</v>
      </c>
      <c r="J488" s="10">
        <v>0</v>
      </c>
      <c r="K488" s="10">
        <v>0</v>
      </c>
      <c r="L488" s="7">
        <v>1000</v>
      </c>
      <c r="M488" s="10">
        <f t="shared" si="74"/>
        <v>1000</v>
      </c>
      <c r="N488" s="10">
        <f t="shared" si="74"/>
        <v>1000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  <c r="SK488" s="11"/>
      <c r="SL488" s="11"/>
      <c r="SM488" s="11"/>
      <c r="SN488" s="11"/>
      <c r="SO488" s="11"/>
      <c r="SP488" s="11"/>
      <c r="SQ488" s="11"/>
      <c r="SR488" s="11"/>
      <c r="SS488" s="11"/>
      <c r="ST488" s="11"/>
      <c r="SU488" s="11"/>
      <c r="SV488" s="11"/>
      <c r="SW488" s="11"/>
      <c r="SX488" s="11"/>
      <c r="SY488" s="11"/>
      <c r="SZ488" s="11"/>
      <c r="TA488" s="11"/>
      <c r="TB488" s="11"/>
      <c r="TC488" s="11"/>
      <c r="TD488" s="11"/>
      <c r="TE488" s="11"/>
      <c r="TF488" s="11"/>
      <c r="TG488" s="11"/>
      <c r="TH488" s="11"/>
      <c r="TI488" s="11"/>
      <c r="TJ488" s="11"/>
      <c r="TK488" s="11"/>
      <c r="TL488" s="11"/>
      <c r="TM488" s="11"/>
      <c r="TN488" s="11"/>
      <c r="TO488" s="11"/>
      <c r="TP488" s="11"/>
      <c r="TQ488" s="11"/>
      <c r="TR488" s="11"/>
      <c r="TS488" s="11"/>
      <c r="TT488" s="11"/>
      <c r="TU488" s="11"/>
      <c r="TV488" s="11"/>
      <c r="TW488" s="11"/>
      <c r="TX488" s="11"/>
      <c r="TY488" s="11"/>
      <c r="TZ488" s="11"/>
      <c r="UA488" s="11"/>
      <c r="UB488" s="11"/>
      <c r="UC488" s="11"/>
      <c r="UD488" s="11"/>
      <c r="UE488" s="11"/>
      <c r="UF488" s="11"/>
      <c r="UG488" s="11"/>
      <c r="UH488" s="11"/>
      <c r="UI488" s="11"/>
      <c r="UJ488" s="11"/>
      <c r="UK488" s="11"/>
      <c r="UL488" s="11"/>
      <c r="UM488" s="11"/>
      <c r="UN488" s="11"/>
      <c r="UO488" s="11"/>
      <c r="UP488" s="11"/>
      <c r="UQ488" s="11"/>
      <c r="UR488" s="11"/>
      <c r="US488" s="11"/>
      <c r="UT488" s="11"/>
      <c r="UU488" s="11"/>
      <c r="UV488" s="11"/>
      <c r="UW488" s="11"/>
      <c r="UX488" s="11"/>
      <c r="UY488" s="11"/>
      <c r="UZ488" s="11"/>
      <c r="VA488" s="11"/>
      <c r="VB488" s="11"/>
      <c r="VC488" s="11"/>
      <c r="VD488" s="11"/>
      <c r="VE488" s="11"/>
      <c r="VF488" s="11"/>
      <c r="VG488" s="11"/>
      <c r="VH488" s="11"/>
      <c r="VI488" s="11"/>
      <c r="VJ488" s="11"/>
      <c r="VK488" s="11"/>
      <c r="VL488" s="11"/>
      <c r="VM488" s="11"/>
      <c r="VN488" s="11"/>
      <c r="VO488" s="11"/>
      <c r="VP488" s="11"/>
      <c r="VQ488" s="11"/>
      <c r="VR488" s="11"/>
      <c r="VS488" s="11"/>
      <c r="VT488" s="11"/>
      <c r="VU488" s="11"/>
      <c r="VV488" s="11"/>
      <c r="VW488" s="11"/>
      <c r="VX488" s="11"/>
      <c r="VY488" s="11"/>
      <c r="VZ488" s="11"/>
      <c r="WA488" s="11"/>
      <c r="WB488" s="11"/>
      <c r="WC488" s="11"/>
      <c r="WD488" s="11"/>
      <c r="WE488" s="11"/>
      <c r="WF488" s="11"/>
      <c r="WG488" s="11"/>
      <c r="WH488" s="11"/>
      <c r="WI488" s="11"/>
      <c r="WJ488" s="11"/>
      <c r="WK488" s="11"/>
      <c r="WL488" s="11"/>
      <c r="WM488" s="11"/>
      <c r="WN488" s="11"/>
      <c r="WO488" s="11"/>
      <c r="WP488" s="11"/>
      <c r="WQ488" s="11"/>
      <c r="WR488" s="11"/>
      <c r="WS488" s="11"/>
      <c r="WT488" s="11"/>
      <c r="WU488" s="11"/>
      <c r="WV488" s="11"/>
      <c r="WW488" s="11"/>
      <c r="WX488" s="11"/>
      <c r="WY488" s="11"/>
      <c r="WZ488" s="11"/>
      <c r="XA488" s="11"/>
      <c r="XB488" s="11"/>
      <c r="XC488" s="11"/>
      <c r="XD488" s="11"/>
      <c r="XE488" s="11"/>
      <c r="XF488" s="11"/>
      <c r="XG488" s="11"/>
      <c r="XH488" s="11"/>
      <c r="XI488" s="11"/>
      <c r="XJ488" s="11"/>
      <c r="XK488" s="11"/>
      <c r="XL488" s="11"/>
      <c r="XM488" s="11"/>
      <c r="XN488" s="11"/>
      <c r="XO488" s="11"/>
      <c r="XP488" s="11"/>
      <c r="XQ488" s="11"/>
      <c r="XR488" s="11"/>
      <c r="XS488" s="11"/>
      <c r="XT488" s="11"/>
      <c r="XU488" s="11"/>
      <c r="XV488" s="11"/>
      <c r="XW488" s="11"/>
      <c r="XX488" s="11"/>
      <c r="XY488" s="11"/>
      <c r="XZ488" s="11"/>
      <c r="YA488" s="11"/>
      <c r="YB488" s="11"/>
      <c r="YC488" s="11"/>
      <c r="YD488" s="11"/>
      <c r="YE488" s="11"/>
      <c r="YF488" s="11"/>
      <c r="YG488" s="11"/>
      <c r="YH488" s="11"/>
      <c r="YI488" s="11"/>
      <c r="YJ488" s="11"/>
      <c r="YK488" s="11"/>
      <c r="YL488" s="11"/>
      <c r="YM488" s="11"/>
      <c r="YN488" s="11"/>
      <c r="YO488" s="11"/>
      <c r="YP488" s="11"/>
      <c r="YQ488" s="11"/>
      <c r="YR488" s="11"/>
      <c r="YS488" s="11"/>
      <c r="YT488" s="11"/>
      <c r="YU488" s="11"/>
      <c r="YV488" s="11"/>
      <c r="YW488" s="11"/>
      <c r="YX488" s="11"/>
      <c r="YY488" s="11"/>
      <c r="YZ488" s="11"/>
      <c r="ZA488" s="11"/>
      <c r="ZB488" s="11"/>
      <c r="ZC488" s="11"/>
      <c r="ZD488" s="11"/>
      <c r="ZE488" s="11"/>
      <c r="ZF488" s="11"/>
      <c r="ZG488" s="11"/>
      <c r="ZH488" s="11"/>
      <c r="ZI488" s="11"/>
      <c r="ZJ488" s="11"/>
      <c r="ZK488" s="11"/>
      <c r="ZL488" s="11"/>
      <c r="ZM488" s="11"/>
      <c r="ZN488" s="11"/>
      <c r="ZO488" s="11"/>
      <c r="ZP488" s="11"/>
      <c r="ZQ488" s="11"/>
      <c r="ZR488" s="11"/>
      <c r="ZS488" s="11"/>
      <c r="ZT488" s="11"/>
      <c r="ZU488" s="11"/>
      <c r="ZV488" s="11"/>
      <c r="ZW488" s="11"/>
      <c r="ZX488" s="11"/>
      <c r="ZY488" s="11"/>
      <c r="ZZ488" s="11"/>
      <c r="AAA488" s="11"/>
      <c r="AAB488" s="11"/>
      <c r="AAC488" s="11"/>
      <c r="AAD488" s="11"/>
      <c r="AAE488" s="11"/>
      <c r="AAF488" s="11"/>
      <c r="AAG488" s="11"/>
      <c r="AAH488" s="11"/>
      <c r="AAI488" s="11"/>
      <c r="AAJ488" s="11"/>
      <c r="AAK488" s="11"/>
      <c r="AAL488" s="11"/>
      <c r="AAM488" s="11"/>
      <c r="AAN488" s="11"/>
      <c r="AAO488" s="11"/>
      <c r="AAP488" s="11"/>
      <c r="AAQ488" s="11"/>
      <c r="AAR488" s="11"/>
      <c r="AAS488" s="11"/>
      <c r="AAT488" s="11"/>
      <c r="AAU488" s="11"/>
      <c r="AAV488" s="11"/>
      <c r="AAW488" s="11"/>
      <c r="AAX488" s="11"/>
      <c r="AAY488" s="11"/>
      <c r="AAZ488" s="11"/>
      <c r="ABA488" s="11"/>
      <c r="ABB488" s="11"/>
      <c r="ABC488" s="11"/>
      <c r="ABD488" s="11"/>
      <c r="ABE488" s="11"/>
      <c r="ABF488" s="11"/>
      <c r="ABG488" s="11"/>
      <c r="ABH488" s="11"/>
      <c r="ABI488" s="11"/>
      <c r="ABJ488" s="11"/>
      <c r="ABK488" s="11"/>
      <c r="ABL488" s="11"/>
      <c r="ABM488" s="11"/>
      <c r="ABN488" s="11"/>
      <c r="ABO488" s="11"/>
      <c r="ABP488" s="11"/>
      <c r="ABQ488" s="11"/>
      <c r="ABR488" s="11"/>
      <c r="ABS488" s="11"/>
      <c r="ABT488" s="11"/>
      <c r="ABU488" s="11"/>
      <c r="ABV488" s="11"/>
      <c r="ABW488" s="11"/>
      <c r="ABX488" s="11"/>
      <c r="ABY488" s="11"/>
      <c r="ABZ488" s="11"/>
      <c r="ACA488" s="11"/>
      <c r="ACB488" s="11"/>
      <c r="ACC488" s="11"/>
      <c r="ACD488" s="11"/>
      <c r="ACE488" s="11"/>
      <c r="ACF488" s="11"/>
      <c r="ACG488" s="11"/>
      <c r="ACH488" s="11"/>
      <c r="ACI488" s="11"/>
      <c r="ACJ488" s="11"/>
      <c r="ACK488" s="11"/>
      <c r="ACL488" s="11"/>
      <c r="ACM488" s="11"/>
      <c r="ACN488" s="11"/>
      <c r="ACO488" s="11"/>
      <c r="ACP488" s="11"/>
      <c r="ACQ488" s="11"/>
      <c r="ACR488" s="11"/>
      <c r="ACS488" s="11"/>
      <c r="ACT488" s="11"/>
      <c r="ACU488" s="11"/>
      <c r="ACV488" s="11"/>
      <c r="ACW488" s="11"/>
      <c r="ACX488" s="11"/>
      <c r="ACY488" s="11"/>
      <c r="ACZ488" s="11"/>
      <c r="ADA488" s="11"/>
      <c r="ADB488" s="11"/>
      <c r="ADC488" s="11"/>
      <c r="ADD488" s="11"/>
      <c r="ADE488" s="11"/>
      <c r="ADF488" s="11"/>
      <c r="ADG488" s="11"/>
      <c r="ADH488" s="11"/>
      <c r="ADI488" s="11"/>
      <c r="ADJ488" s="11"/>
      <c r="ADK488" s="11"/>
      <c r="ADL488" s="11"/>
      <c r="ADM488" s="11"/>
      <c r="ADN488" s="11"/>
      <c r="ADO488" s="11"/>
      <c r="ADP488" s="11"/>
      <c r="ADQ488" s="11"/>
      <c r="ADR488" s="11"/>
      <c r="ADS488" s="11"/>
      <c r="ADT488" s="11"/>
      <c r="ADU488" s="11"/>
      <c r="ADV488" s="11"/>
      <c r="ADW488" s="11"/>
      <c r="ADX488" s="11"/>
      <c r="ADY488" s="11"/>
      <c r="ADZ488" s="11"/>
      <c r="AEA488" s="11"/>
      <c r="AEB488" s="11"/>
      <c r="AEC488" s="11"/>
      <c r="AED488" s="11"/>
      <c r="AEE488" s="11"/>
      <c r="AEF488" s="11"/>
      <c r="AEG488" s="11"/>
      <c r="AEH488" s="11"/>
      <c r="AEI488" s="11"/>
      <c r="AEJ488" s="11"/>
      <c r="AEK488" s="11"/>
      <c r="AEL488" s="11"/>
      <c r="AEM488" s="11"/>
      <c r="AEN488" s="11"/>
      <c r="AEO488" s="11"/>
      <c r="AEP488" s="11"/>
      <c r="AEQ488" s="11"/>
      <c r="AER488" s="11"/>
      <c r="AES488" s="11"/>
      <c r="AET488" s="11"/>
      <c r="AEU488" s="11"/>
      <c r="AEV488" s="11"/>
      <c r="AEW488" s="11"/>
      <c r="AEX488" s="11"/>
      <c r="AEY488" s="11"/>
      <c r="AEZ488" s="11"/>
      <c r="AFA488" s="11"/>
      <c r="AFB488" s="11"/>
      <c r="AFC488" s="11"/>
      <c r="AFD488" s="11"/>
      <c r="AFE488" s="11"/>
      <c r="AFF488" s="11"/>
      <c r="AFG488" s="11"/>
      <c r="AFH488" s="11"/>
      <c r="AFI488" s="11"/>
      <c r="AFJ488" s="11"/>
      <c r="AFK488" s="11"/>
      <c r="AFL488" s="11"/>
      <c r="AFM488" s="11"/>
      <c r="AFN488" s="11"/>
      <c r="AFO488" s="11"/>
      <c r="AFP488" s="11"/>
      <c r="AFQ488" s="11"/>
      <c r="AFR488" s="11"/>
      <c r="AFS488" s="11"/>
      <c r="AFT488" s="11"/>
      <c r="AFU488" s="11"/>
      <c r="AFV488" s="11"/>
      <c r="AFW488" s="11"/>
      <c r="AFX488" s="11"/>
      <c r="AFY488" s="11"/>
      <c r="AFZ488" s="11"/>
      <c r="AGA488" s="11"/>
      <c r="AGB488" s="11"/>
      <c r="AGC488" s="11"/>
      <c r="AGD488" s="11"/>
      <c r="AGE488" s="11"/>
      <c r="AGF488" s="11"/>
      <c r="AGG488" s="11"/>
      <c r="AGH488" s="11"/>
      <c r="AGI488" s="11"/>
      <c r="AGJ488" s="11"/>
      <c r="AGK488" s="11"/>
      <c r="AGL488" s="11"/>
      <c r="AGM488" s="11"/>
      <c r="AGN488" s="11"/>
      <c r="AGO488" s="11"/>
      <c r="AGP488" s="11"/>
      <c r="AGQ488" s="11"/>
      <c r="AGR488" s="11"/>
      <c r="AGS488" s="11"/>
      <c r="AGT488" s="11"/>
      <c r="AGU488" s="11"/>
      <c r="AGV488" s="11"/>
      <c r="AGW488" s="11"/>
      <c r="AGX488" s="11"/>
      <c r="AGY488" s="11"/>
      <c r="AGZ488" s="11"/>
      <c r="AHA488" s="11"/>
      <c r="AHB488" s="11"/>
      <c r="AHC488" s="11"/>
      <c r="AHD488" s="11"/>
      <c r="AHE488" s="11"/>
      <c r="AHF488" s="11"/>
      <c r="AHG488" s="11"/>
      <c r="AHH488" s="11"/>
      <c r="AHI488" s="11"/>
      <c r="AHJ488" s="11"/>
      <c r="AHK488" s="11"/>
      <c r="AHL488" s="11"/>
      <c r="AHM488" s="11"/>
      <c r="AHN488" s="11"/>
      <c r="AHO488" s="11"/>
      <c r="AHP488" s="11"/>
      <c r="AHQ488" s="11"/>
      <c r="AHR488" s="11"/>
      <c r="AHS488" s="11"/>
      <c r="AHT488" s="11"/>
      <c r="AHU488" s="11"/>
      <c r="AHV488" s="11"/>
      <c r="AHW488" s="11"/>
      <c r="AHX488" s="11"/>
      <c r="AHY488" s="11"/>
      <c r="AHZ488" s="11"/>
      <c r="AIA488" s="11"/>
      <c r="AIB488" s="11"/>
      <c r="AIC488" s="11"/>
      <c r="AID488" s="11"/>
      <c r="AIE488" s="11"/>
      <c r="AIF488" s="11"/>
      <c r="AIG488" s="11"/>
      <c r="AIH488" s="11"/>
      <c r="AII488" s="11"/>
      <c r="AIJ488" s="11"/>
      <c r="AIK488" s="11"/>
      <c r="AIL488" s="11"/>
      <c r="AIM488" s="11"/>
      <c r="AIN488" s="11"/>
      <c r="AIO488" s="11"/>
      <c r="AIP488" s="11"/>
      <c r="AIQ488" s="11"/>
      <c r="AIR488" s="11"/>
      <c r="AIS488" s="11"/>
      <c r="AIT488" s="11"/>
      <c r="AIU488" s="11"/>
      <c r="AIV488" s="11"/>
      <c r="AIW488" s="11"/>
      <c r="AIX488" s="11"/>
      <c r="AIY488" s="11"/>
      <c r="AIZ488" s="11"/>
      <c r="AJA488" s="11"/>
      <c r="AJB488" s="11"/>
      <c r="AJC488" s="11"/>
      <c r="AJD488" s="11"/>
      <c r="AJE488" s="11"/>
      <c r="AJF488" s="11"/>
      <c r="AJG488" s="11"/>
      <c r="AJH488" s="11"/>
      <c r="AJI488" s="11"/>
      <c r="AJJ488" s="11"/>
      <c r="AJK488" s="11"/>
      <c r="AJL488" s="11"/>
      <c r="AJM488" s="11"/>
      <c r="AJN488" s="11"/>
      <c r="AJO488" s="11"/>
      <c r="AJP488" s="11"/>
      <c r="AJQ488" s="11"/>
      <c r="AJR488" s="11"/>
      <c r="AJS488" s="11"/>
      <c r="AJT488" s="11"/>
      <c r="AJU488" s="11"/>
      <c r="AJV488" s="11"/>
      <c r="AJW488" s="11"/>
      <c r="AJX488" s="11"/>
      <c r="AJY488" s="11"/>
      <c r="AJZ488" s="11"/>
      <c r="AKA488" s="11"/>
      <c r="AKB488" s="11"/>
      <c r="AKC488" s="11"/>
      <c r="AKD488" s="11"/>
      <c r="AKE488" s="11"/>
      <c r="AKF488" s="11"/>
      <c r="AKG488" s="11"/>
      <c r="AKH488" s="11"/>
      <c r="AKI488" s="11"/>
      <c r="AKJ488" s="11"/>
      <c r="AKK488" s="11"/>
      <c r="AKL488" s="11"/>
      <c r="AKM488" s="11"/>
      <c r="AKN488" s="11"/>
      <c r="AKO488" s="11"/>
      <c r="AKP488" s="11"/>
      <c r="AKQ488" s="11"/>
      <c r="AKR488" s="11"/>
      <c r="AKS488" s="11"/>
      <c r="AKT488" s="11"/>
      <c r="AKU488" s="11"/>
      <c r="AKV488" s="11"/>
      <c r="AKW488" s="11"/>
      <c r="AKX488" s="11"/>
      <c r="AKY488" s="11"/>
      <c r="AKZ488" s="11"/>
      <c r="ALA488" s="11"/>
      <c r="ALB488" s="11"/>
      <c r="ALC488" s="11"/>
      <c r="ALD488" s="11"/>
      <c r="ALE488" s="11"/>
      <c r="ALF488" s="11"/>
      <c r="ALG488" s="11"/>
      <c r="ALH488" s="11"/>
      <c r="ALI488" s="11"/>
      <c r="ALJ488" s="11"/>
      <c r="ALK488" s="11"/>
      <c r="ALL488" s="11"/>
      <c r="ALM488" s="11"/>
      <c r="ALN488" s="11"/>
      <c r="ALO488" s="11"/>
      <c r="ALP488" s="11"/>
      <c r="ALQ488" s="11"/>
      <c r="ALR488" s="11"/>
      <c r="ALS488" s="11"/>
      <c r="ALT488" s="11"/>
      <c r="ALU488" s="11"/>
      <c r="ALV488" s="11"/>
      <c r="ALW488" s="11"/>
      <c r="ALX488" s="11"/>
      <c r="ALY488" s="11"/>
      <c r="ALZ488" s="11"/>
      <c r="AMA488" s="11"/>
    </row>
    <row r="489" spans="1:1015" ht="12.75" customHeight="1">
      <c r="A489" s="12" t="s">
        <v>525</v>
      </c>
      <c r="B489" s="12"/>
      <c r="C489" s="12"/>
      <c r="D489" s="12"/>
      <c r="E489" s="13" t="s">
        <v>31</v>
      </c>
      <c r="F489" s="13"/>
      <c r="G489" s="12" t="s">
        <v>526</v>
      </c>
      <c r="H489" s="14">
        <f t="shared" ref="H489:N489" si="75">SUM(H484:H488)</f>
        <v>991.09</v>
      </c>
      <c r="I489" s="14">
        <f t="shared" si="75"/>
        <v>1272.2</v>
      </c>
      <c r="J489" s="14">
        <f t="shared" si="75"/>
        <v>2500</v>
      </c>
      <c r="K489" s="14">
        <f t="shared" si="75"/>
        <v>2867.9</v>
      </c>
      <c r="L489" s="3">
        <f t="shared" si="75"/>
        <v>3500</v>
      </c>
      <c r="M489" s="14">
        <f t="shared" si="75"/>
        <v>3500</v>
      </c>
      <c r="N489" s="14">
        <f t="shared" si="75"/>
        <v>3500</v>
      </c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  <c r="JO489" s="15"/>
      <c r="JP489" s="15"/>
      <c r="JQ489" s="15"/>
      <c r="JR489" s="15"/>
      <c r="JS489" s="15"/>
      <c r="JT489" s="15"/>
      <c r="JU489" s="15"/>
      <c r="JV489" s="15"/>
      <c r="JW489" s="15"/>
      <c r="JX489" s="15"/>
      <c r="JY489" s="15"/>
      <c r="JZ489" s="15"/>
      <c r="KA489" s="15"/>
      <c r="KB489" s="15"/>
      <c r="KC489" s="15"/>
      <c r="KD489" s="15"/>
      <c r="KE489" s="15"/>
      <c r="KF489" s="15"/>
      <c r="KG489" s="15"/>
      <c r="KH489" s="15"/>
      <c r="KI489" s="15"/>
      <c r="KJ489" s="15"/>
      <c r="KK489" s="15"/>
      <c r="KL489" s="15"/>
      <c r="KM489" s="15"/>
      <c r="KN489" s="15"/>
      <c r="KO489" s="15"/>
      <c r="KP489" s="15"/>
      <c r="KQ489" s="15"/>
      <c r="KR489" s="15"/>
      <c r="KS489" s="15"/>
      <c r="KT489" s="15"/>
      <c r="KU489" s="15"/>
      <c r="KV489" s="15"/>
      <c r="KW489" s="15"/>
      <c r="KX489" s="15"/>
      <c r="KY489" s="15"/>
      <c r="KZ489" s="15"/>
      <c r="LA489" s="15"/>
      <c r="LB489" s="15"/>
      <c r="LC489" s="15"/>
      <c r="LD489" s="15"/>
      <c r="LE489" s="15"/>
      <c r="LF489" s="15"/>
      <c r="LG489" s="15"/>
      <c r="LH489" s="15"/>
      <c r="LI489" s="15"/>
      <c r="LJ489" s="15"/>
      <c r="LK489" s="15"/>
      <c r="LL489" s="15"/>
      <c r="LM489" s="15"/>
      <c r="LN489" s="15"/>
      <c r="LO489" s="15"/>
      <c r="LP489" s="15"/>
      <c r="LQ489" s="15"/>
      <c r="LR489" s="15"/>
      <c r="LS489" s="15"/>
      <c r="LT489" s="15"/>
      <c r="LU489" s="15"/>
      <c r="LV489" s="15"/>
      <c r="LW489" s="15"/>
      <c r="LX489" s="15"/>
      <c r="LY489" s="15"/>
      <c r="LZ489" s="15"/>
      <c r="MA489" s="15"/>
      <c r="MB489" s="15"/>
      <c r="MC489" s="15"/>
      <c r="MD489" s="15"/>
      <c r="ME489" s="15"/>
      <c r="MF489" s="15"/>
      <c r="MG489" s="15"/>
      <c r="MH489" s="15"/>
      <c r="MI489" s="15"/>
      <c r="MJ489" s="15"/>
      <c r="MK489" s="15"/>
      <c r="ML489" s="15"/>
      <c r="MM489" s="15"/>
      <c r="MN489" s="15"/>
      <c r="MO489" s="15"/>
      <c r="MP489" s="15"/>
      <c r="MQ489" s="15"/>
      <c r="MR489" s="15"/>
      <c r="MS489" s="15"/>
      <c r="MT489" s="15"/>
      <c r="MU489" s="15"/>
      <c r="MV489" s="15"/>
      <c r="MW489" s="15"/>
      <c r="MX489" s="15"/>
      <c r="MY489" s="15"/>
      <c r="MZ489" s="15"/>
      <c r="NA489" s="15"/>
      <c r="NB489" s="15"/>
      <c r="NC489" s="15"/>
      <c r="ND489" s="15"/>
      <c r="NE489" s="15"/>
      <c r="NF489" s="15"/>
      <c r="NG489" s="15"/>
      <c r="NH489" s="15"/>
      <c r="NI489" s="15"/>
      <c r="NJ489" s="15"/>
      <c r="NK489" s="15"/>
      <c r="NL489" s="15"/>
      <c r="NM489" s="15"/>
      <c r="NN489" s="15"/>
      <c r="NO489" s="15"/>
      <c r="NP489" s="15"/>
      <c r="NQ489" s="15"/>
      <c r="NR489" s="15"/>
      <c r="NS489" s="15"/>
      <c r="NT489" s="15"/>
      <c r="NU489" s="15"/>
      <c r="NV489" s="15"/>
      <c r="NW489" s="15"/>
      <c r="NX489" s="15"/>
      <c r="NY489" s="15"/>
      <c r="NZ489" s="15"/>
      <c r="OA489" s="15"/>
      <c r="OB489" s="15"/>
      <c r="OC489" s="15"/>
      <c r="OD489" s="15"/>
      <c r="OE489" s="15"/>
      <c r="OF489" s="15"/>
      <c r="OG489" s="15"/>
      <c r="OH489" s="15"/>
      <c r="OI489" s="15"/>
      <c r="OJ489" s="15"/>
      <c r="OK489" s="15"/>
      <c r="OL489" s="15"/>
      <c r="OM489" s="15"/>
      <c r="ON489" s="15"/>
      <c r="OO489" s="15"/>
      <c r="OP489" s="15"/>
      <c r="OQ489" s="15"/>
      <c r="OR489" s="15"/>
      <c r="OS489" s="15"/>
      <c r="OT489" s="15"/>
      <c r="OU489" s="15"/>
      <c r="OV489" s="15"/>
      <c r="OW489" s="15"/>
      <c r="OX489" s="15"/>
      <c r="OY489" s="15"/>
      <c r="OZ489" s="15"/>
      <c r="PA489" s="15"/>
      <c r="PB489" s="15"/>
      <c r="PC489" s="15"/>
      <c r="PD489" s="15"/>
      <c r="PE489" s="15"/>
      <c r="PF489" s="15"/>
      <c r="PG489" s="15"/>
      <c r="PH489" s="15"/>
      <c r="PI489" s="15"/>
      <c r="PJ489" s="15"/>
      <c r="PK489" s="15"/>
      <c r="PL489" s="15"/>
      <c r="PM489" s="15"/>
      <c r="PN489" s="15"/>
      <c r="PO489" s="15"/>
      <c r="PP489" s="15"/>
      <c r="PQ489" s="15"/>
      <c r="PR489" s="15"/>
      <c r="PS489" s="15"/>
      <c r="PT489" s="15"/>
      <c r="PU489" s="15"/>
      <c r="PV489" s="15"/>
      <c r="PW489" s="15"/>
      <c r="PX489" s="15"/>
      <c r="PY489" s="15"/>
      <c r="PZ489" s="15"/>
      <c r="QA489" s="15"/>
      <c r="QB489" s="15"/>
      <c r="QC489" s="15"/>
      <c r="QD489" s="15"/>
      <c r="QE489" s="15"/>
      <c r="QF489" s="15"/>
      <c r="QG489" s="15"/>
      <c r="QH489" s="15"/>
      <c r="QI489" s="15"/>
      <c r="QJ489" s="15"/>
      <c r="QK489" s="15"/>
      <c r="QL489" s="15"/>
      <c r="QM489" s="15"/>
      <c r="QN489" s="15"/>
      <c r="QO489" s="15"/>
      <c r="QP489" s="15"/>
      <c r="QQ489" s="15"/>
      <c r="QR489" s="15"/>
      <c r="QS489" s="15"/>
      <c r="QT489" s="15"/>
      <c r="QU489" s="15"/>
      <c r="QV489" s="15"/>
      <c r="QW489" s="15"/>
      <c r="QX489" s="15"/>
      <c r="QY489" s="15"/>
      <c r="QZ489" s="15"/>
      <c r="RA489" s="15"/>
      <c r="RB489" s="15"/>
      <c r="RC489" s="15"/>
      <c r="RD489" s="15"/>
      <c r="RE489" s="15"/>
      <c r="RF489" s="15"/>
      <c r="RG489" s="15"/>
      <c r="RH489" s="15"/>
      <c r="RI489" s="15"/>
      <c r="RJ489" s="15"/>
      <c r="RK489" s="15"/>
      <c r="RL489" s="15"/>
      <c r="RM489" s="15"/>
      <c r="RN489" s="15"/>
      <c r="RO489" s="15"/>
      <c r="RP489" s="15"/>
      <c r="RQ489" s="15"/>
      <c r="RR489" s="15"/>
      <c r="RS489" s="15"/>
      <c r="RT489" s="15"/>
      <c r="RU489" s="15"/>
      <c r="RV489" s="15"/>
      <c r="RW489" s="15"/>
      <c r="RX489" s="15"/>
      <c r="RY489" s="15"/>
      <c r="RZ489" s="15"/>
      <c r="SA489" s="15"/>
      <c r="SB489" s="15"/>
      <c r="SC489" s="15"/>
      <c r="SD489" s="15"/>
      <c r="SE489" s="15"/>
      <c r="SF489" s="15"/>
      <c r="SG489" s="15"/>
      <c r="SH489" s="15"/>
      <c r="SI489" s="15"/>
      <c r="SJ489" s="15"/>
      <c r="SK489" s="15"/>
      <c r="SL489" s="15"/>
      <c r="SM489" s="15"/>
      <c r="SN489" s="15"/>
      <c r="SO489" s="15"/>
      <c r="SP489" s="15"/>
      <c r="SQ489" s="15"/>
      <c r="SR489" s="15"/>
      <c r="SS489" s="15"/>
      <c r="ST489" s="15"/>
      <c r="SU489" s="15"/>
      <c r="SV489" s="15"/>
      <c r="SW489" s="15"/>
      <c r="SX489" s="15"/>
      <c r="SY489" s="15"/>
      <c r="SZ489" s="15"/>
      <c r="TA489" s="15"/>
      <c r="TB489" s="15"/>
      <c r="TC489" s="15"/>
      <c r="TD489" s="15"/>
      <c r="TE489" s="15"/>
      <c r="TF489" s="15"/>
      <c r="TG489" s="15"/>
      <c r="TH489" s="15"/>
      <c r="TI489" s="15"/>
      <c r="TJ489" s="15"/>
      <c r="TK489" s="15"/>
      <c r="TL489" s="15"/>
      <c r="TM489" s="15"/>
      <c r="TN489" s="15"/>
      <c r="TO489" s="15"/>
      <c r="TP489" s="15"/>
      <c r="TQ489" s="15"/>
      <c r="TR489" s="15"/>
      <c r="TS489" s="15"/>
      <c r="TT489" s="15"/>
      <c r="TU489" s="15"/>
      <c r="TV489" s="15"/>
      <c r="TW489" s="15"/>
      <c r="TX489" s="15"/>
      <c r="TY489" s="15"/>
      <c r="TZ489" s="15"/>
      <c r="UA489" s="15"/>
      <c r="UB489" s="15"/>
      <c r="UC489" s="15"/>
      <c r="UD489" s="15"/>
      <c r="UE489" s="15"/>
      <c r="UF489" s="15"/>
      <c r="UG489" s="15"/>
      <c r="UH489" s="15"/>
      <c r="UI489" s="15"/>
      <c r="UJ489" s="15"/>
      <c r="UK489" s="15"/>
      <c r="UL489" s="15"/>
      <c r="UM489" s="15"/>
      <c r="UN489" s="15"/>
      <c r="UO489" s="15"/>
      <c r="UP489" s="15"/>
      <c r="UQ489" s="15"/>
      <c r="UR489" s="15"/>
      <c r="US489" s="15"/>
      <c r="UT489" s="15"/>
      <c r="UU489" s="15"/>
      <c r="UV489" s="15"/>
      <c r="UW489" s="15"/>
      <c r="UX489" s="15"/>
      <c r="UY489" s="15"/>
      <c r="UZ489" s="15"/>
      <c r="VA489" s="15"/>
      <c r="VB489" s="15"/>
      <c r="VC489" s="15"/>
      <c r="VD489" s="15"/>
      <c r="VE489" s="15"/>
      <c r="VF489" s="15"/>
      <c r="VG489" s="15"/>
      <c r="VH489" s="15"/>
      <c r="VI489" s="15"/>
      <c r="VJ489" s="15"/>
      <c r="VK489" s="15"/>
      <c r="VL489" s="15"/>
      <c r="VM489" s="15"/>
      <c r="VN489" s="15"/>
      <c r="VO489" s="15"/>
      <c r="VP489" s="15"/>
      <c r="VQ489" s="15"/>
      <c r="VR489" s="15"/>
      <c r="VS489" s="15"/>
      <c r="VT489" s="15"/>
      <c r="VU489" s="15"/>
      <c r="VV489" s="15"/>
      <c r="VW489" s="15"/>
      <c r="VX489" s="15"/>
      <c r="VY489" s="15"/>
      <c r="VZ489" s="15"/>
      <c r="WA489" s="15"/>
      <c r="WB489" s="15"/>
      <c r="WC489" s="15"/>
      <c r="WD489" s="15"/>
      <c r="WE489" s="15"/>
      <c r="WF489" s="15"/>
      <c r="WG489" s="15"/>
      <c r="WH489" s="15"/>
      <c r="WI489" s="15"/>
      <c r="WJ489" s="15"/>
      <c r="WK489" s="15"/>
      <c r="WL489" s="15"/>
      <c r="WM489" s="15"/>
      <c r="WN489" s="15"/>
      <c r="WO489" s="15"/>
      <c r="WP489" s="15"/>
      <c r="WQ489" s="15"/>
      <c r="WR489" s="15"/>
      <c r="WS489" s="15"/>
      <c r="WT489" s="15"/>
      <c r="WU489" s="15"/>
      <c r="WV489" s="15"/>
      <c r="WW489" s="15"/>
      <c r="WX489" s="15"/>
      <c r="WY489" s="15"/>
      <c r="WZ489" s="15"/>
      <c r="XA489" s="15"/>
      <c r="XB489" s="15"/>
      <c r="XC489" s="15"/>
      <c r="XD489" s="15"/>
      <c r="XE489" s="15"/>
      <c r="XF489" s="15"/>
      <c r="XG489" s="15"/>
      <c r="XH489" s="15"/>
      <c r="XI489" s="15"/>
      <c r="XJ489" s="15"/>
      <c r="XK489" s="15"/>
      <c r="XL489" s="15"/>
      <c r="XM489" s="15"/>
      <c r="XN489" s="15"/>
      <c r="XO489" s="15"/>
      <c r="XP489" s="15"/>
      <c r="XQ489" s="15"/>
      <c r="XR489" s="15"/>
      <c r="XS489" s="15"/>
      <c r="XT489" s="15"/>
      <c r="XU489" s="15"/>
      <c r="XV489" s="15"/>
      <c r="XW489" s="15"/>
      <c r="XX489" s="15"/>
      <c r="XY489" s="15"/>
      <c r="XZ489" s="15"/>
      <c r="YA489" s="15"/>
      <c r="YB489" s="15"/>
      <c r="YC489" s="15"/>
      <c r="YD489" s="15"/>
      <c r="YE489" s="15"/>
      <c r="YF489" s="15"/>
      <c r="YG489" s="15"/>
      <c r="YH489" s="15"/>
      <c r="YI489" s="15"/>
      <c r="YJ489" s="15"/>
      <c r="YK489" s="15"/>
      <c r="YL489" s="15"/>
      <c r="YM489" s="15"/>
      <c r="YN489" s="15"/>
      <c r="YO489" s="15"/>
      <c r="YP489" s="15"/>
      <c r="YQ489" s="15"/>
      <c r="YR489" s="15"/>
      <c r="YS489" s="15"/>
      <c r="YT489" s="15"/>
      <c r="YU489" s="15"/>
      <c r="YV489" s="15"/>
      <c r="YW489" s="15"/>
      <c r="YX489" s="15"/>
      <c r="YY489" s="15"/>
      <c r="YZ489" s="15"/>
      <c r="ZA489" s="15"/>
      <c r="ZB489" s="15"/>
      <c r="ZC489" s="15"/>
      <c r="ZD489" s="15"/>
      <c r="ZE489" s="15"/>
      <c r="ZF489" s="15"/>
      <c r="ZG489" s="15"/>
      <c r="ZH489" s="15"/>
      <c r="ZI489" s="15"/>
      <c r="ZJ489" s="15"/>
      <c r="ZK489" s="15"/>
      <c r="ZL489" s="15"/>
      <c r="ZM489" s="15"/>
      <c r="ZN489" s="15"/>
      <c r="ZO489" s="15"/>
      <c r="ZP489" s="15"/>
      <c r="ZQ489" s="15"/>
      <c r="ZR489" s="15"/>
      <c r="ZS489" s="15"/>
      <c r="ZT489" s="15"/>
      <c r="ZU489" s="15"/>
      <c r="ZV489" s="15"/>
      <c r="ZW489" s="15"/>
      <c r="ZX489" s="15"/>
      <c r="ZY489" s="15"/>
      <c r="ZZ489" s="15"/>
      <c r="AAA489" s="15"/>
      <c r="AAB489" s="15"/>
      <c r="AAC489" s="15"/>
      <c r="AAD489" s="15"/>
      <c r="AAE489" s="15"/>
      <c r="AAF489" s="15"/>
      <c r="AAG489" s="15"/>
      <c r="AAH489" s="15"/>
      <c r="AAI489" s="15"/>
      <c r="AAJ489" s="15"/>
      <c r="AAK489" s="15"/>
      <c r="AAL489" s="15"/>
      <c r="AAM489" s="15"/>
      <c r="AAN489" s="15"/>
      <c r="AAO489" s="15"/>
      <c r="AAP489" s="15"/>
      <c r="AAQ489" s="15"/>
      <c r="AAR489" s="15"/>
      <c r="AAS489" s="15"/>
      <c r="AAT489" s="15"/>
      <c r="AAU489" s="15"/>
      <c r="AAV489" s="15"/>
      <c r="AAW489" s="15"/>
      <c r="AAX489" s="15"/>
      <c r="AAY489" s="15"/>
      <c r="AAZ489" s="15"/>
      <c r="ABA489" s="15"/>
      <c r="ABB489" s="15"/>
      <c r="ABC489" s="15"/>
      <c r="ABD489" s="15"/>
      <c r="ABE489" s="15"/>
      <c r="ABF489" s="15"/>
      <c r="ABG489" s="15"/>
      <c r="ABH489" s="15"/>
      <c r="ABI489" s="15"/>
      <c r="ABJ489" s="15"/>
      <c r="ABK489" s="15"/>
      <c r="ABL489" s="15"/>
      <c r="ABM489" s="15"/>
      <c r="ABN489" s="15"/>
      <c r="ABO489" s="15"/>
      <c r="ABP489" s="15"/>
      <c r="ABQ489" s="15"/>
      <c r="ABR489" s="15"/>
      <c r="ABS489" s="15"/>
      <c r="ABT489" s="15"/>
      <c r="ABU489" s="15"/>
      <c r="ABV489" s="15"/>
      <c r="ABW489" s="15"/>
      <c r="ABX489" s="15"/>
      <c r="ABY489" s="15"/>
      <c r="ABZ489" s="15"/>
      <c r="ACA489" s="15"/>
      <c r="ACB489" s="15"/>
      <c r="ACC489" s="15"/>
      <c r="ACD489" s="15"/>
      <c r="ACE489" s="15"/>
      <c r="ACF489" s="15"/>
      <c r="ACG489" s="15"/>
      <c r="ACH489" s="15"/>
      <c r="ACI489" s="15"/>
      <c r="ACJ489" s="15"/>
      <c r="ACK489" s="15"/>
      <c r="ACL489" s="15"/>
      <c r="ACM489" s="15"/>
      <c r="ACN489" s="15"/>
      <c r="ACO489" s="15"/>
      <c r="ACP489" s="15"/>
      <c r="ACQ489" s="15"/>
      <c r="ACR489" s="15"/>
      <c r="ACS489" s="15"/>
      <c r="ACT489" s="15"/>
      <c r="ACU489" s="15"/>
      <c r="ACV489" s="15"/>
      <c r="ACW489" s="15"/>
      <c r="ACX489" s="15"/>
      <c r="ACY489" s="15"/>
      <c r="ACZ489" s="15"/>
      <c r="ADA489" s="15"/>
      <c r="ADB489" s="15"/>
      <c r="ADC489" s="15"/>
      <c r="ADD489" s="15"/>
      <c r="ADE489" s="15"/>
      <c r="ADF489" s="15"/>
      <c r="ADG489" s="15"/>
      <c r="ADH489" s="15"/>
      <c r="ADI489" s="15"/>
      <c r="ADJ489" s="15"/>
      <c r="ADK489" s="15"/>
      <c r="ADL489" s="15"/>
      <c r="ADM489" s="15"/>
      <c r="ADN489" s="15"/>
      <c r="ADO489" s="15"/>
      <c r="ADP489" s="15"/>
      <c r="ADQ489" s="15"/>
      <c r="ADR489" s="15"/>
      <c r="ADS489" s="15"/>
      <c r="ADT489" s="15"/>
      <c r="ADU489" s="15"/>
      <c r="ADV489" s="15"/>
      <c r="ADW489" s="15"/>
      <c r="ADX489" s="15"/>
      <c r="ADY489" s="15"/>
      <c r="ADZ489" s="15"/>
      <c r="AEA489" s="15"/>
      <c r="AEB489" s="15"/>
      <c r="AEC489" s="15"/>
      <c r="AED489" s="15"/>
      <c r="AEE489" s="15"/>
      <c r="AEF489" s="15"/>
      <c r="AEG489" s="15"/>
      <c r="AEH489" s="15"/>
      <c r="AEI489" s="15"/>
      <c r="AEJ489" s="15"/>
      <c r="AEK489" s="15"/>
      <c r="AEL489" s="15"/>
      <c r="AEM489" s="15"/>
      <c r="AEN489" s="15"/>
      <c r="AEO489" s="15"/>
      <c r="AEP489" s="15"/>
      <c r="AEQ489" s="15"/>
      <c r="AER489" s="15"/>
      <c r="AES489" s="15"/>
      <c r="AET489" s="15"/>
      <c r="AEU489" s="15"/>
      <c r="AEV489" s="15"/>
      <c r="AEW489" s="15"/>
      <c r="AEX489" s="15"/>
      <c r="AEY489" s="15"/>
      <c r="AEZ489" s="15"/>
      <c r="AFA489" s="15"/>
      <c r="AFB489" s="15"/>
      <c r="AFC489" s="15"/>
      <c r="AFD489" s="15"/>
      <c r="AFE489" s="15"/>
      <c r="AFF489" s="15"/>
      <c r="AFG489" s="15"/>
      <c r="AFH489" s="15"/>
      <c r="AFI489" s="15"/>
      <c r="AFJ489" s="15"/>
      <c r="AFK489" s="15"/>
      <c r="AFL489" s="15"/>
      <c r="AFM489" s="15"/>
      <c r="AFN489" s="15"/>
      <c r="AFO489" s="15"/>
      <c r="AFP489" s="15"/>
      <c r="AFQ489" s="15"/>
      <c r="AFR489" s="15"/>
      <c r="AFS489" s="15"/>
      <c r="AFT489" s="15"/>
      <c r="AFU489" s="15"/>
      <c r="AFV489" s="15"/>
      <c r="AFW489" s="15"/>
      <c r="AFX489" s="15"/>
      <c r="AFY489" s="15"/>
      <c r="AFZ489" s="15"/>
      <c r="AGA489" s="15"/>
      <c r="AGB489" s="15"/>
      <c r="AGC489" s="15"/>
      <c r="AGD489" s="15"/>
      <c r="AGE489" s="15"/>
      <c r="AGF489" s="15"/>
      <c r="AGG489" s="15"/>
      <c r="AGH489" s="15"/>
      <c r="AGI489" s="15"/>
      <c r="AGJ489" s="15"/>
      <c r="AGK489" s="15"/>
      <c r="AGL489" s="15"/>
      <c r="AGM489" s="15"/>
      <c r="AGN489" s="15"/>
      <c r="AGO489" s="15"/>
      <c r="AGP489" s="15"/>
      <c r="AGQ489" s="15"/>
      <c r="AGR489" s="15"/>
      <c r="AGS489" s="15"/>
      <c r="AGT489" s="15"/>
      <c r="AGU489" s="15"/>
      <c r="AGV489" s="15"/>
      <c r="AGW489" s="15"/>
      <c r="AGX489" s="15"/>
      <c r="AGY489" s="15"/>
      <c r="AGZ489" s="15"/>
      <c r="AHA489" s="15"/>
      <c r="AHB489" s="15"/>
      <c r="AHC489" s="15"/>
      <c r="AHD489" s="15"/>
      <c r="AHE489" s="15"/>
      <c r="AHF489" s="15"/>
      <c r="AHG489" s="15"/>
      <c r="AHH489" s="15"/>
      <c r="AHI489" s="15"/>
      <c r="AHJ489" s="15"/>
      <c r="AHK489" s="15"/>
      <c r="AHL489" s="15"/>
      <c r="AHM489" s="15"/>
      <c r="AHN489" s="15"/>
      <c r="AHO489" s="15"/>
      <c r="AHP489" s="15"/>
      <c r="AHQ489" s="15"/>
      <c r="AHR489" s="15"/>
      <c r="AHS489" s="15"/>
      <c r="AHT489" s="15"/>
      <c r="AHU489" s="15"/>
      <c r="AHV489" s="15"/>
      <c r="AHW489" s="15"/>
      <c r="AHX489" s="15"/>
      <c r="AHY489" s="15"/>
      <c r="AHZ489" s="15"/>
      <c r="AIA489" s="15"/>
      <c r="AIB489" s="15"/>
      <c r="AIC489" s="15"/>
      <c r="AID489" s="15"/>
      <c r="AIE489" s="15"/>
      <c r="AIF489" s="15"/>
      <c r="AIG489" s="15"/>
      <c r="AIH489" s="15"/>
      <c r="AII489" s="15"/>
      <c r="AIJ489" s="15"/>
      <c r="AIK489" s="15"/>
      <c r="AIL489" s="15"/>
      <c r="AIM489" s="15"/>
      <c r="AIN489" s="15"/>
      <c r="AIO489" s="15"/>
      <c r="AIP489" s="15"/>
      <c r="AIQ489" s="15"/>
      <c r="AIR489" s="15"/>
      <c r="AIS489" s="15"/>
      <c r="AIT489" s="15"/>
      <c r="AIU489" s="15"/>
      <c r="AIV489" s="15"/>
      <c r="AIW489" s="15"/>
      <c r="AIX489" s="15"/>
      <c r="AIY489" s="15"/>
      <c r="AIZ489" s="15"/>
      <c r="AJA489" s="15"/>
      <c r="AJB489" s="15"/>
      <c r="AJC489" s="15"/>
      <c r="AJD489" s="15"/>
      <c r="AJE489" s="15"/>
      <c r="AJF489" s="15"/>
      <c r="AJG489" s="15"/>
      <c r="AJH489" s="15"/>
      <c r="AJI489" s="15"/>
      <c r="AJJ489" s="15"/>
      <c r="AJK489" s="15"/>
      <c r="AJL489" s="15"/>
      <c r="AJM489" s="15"/>
      <c r="AJN489" s="15"/>
      <c r="AJO489" s="15"/>
      <c r="AJP489" s="15"/>
      <c r="AJQ489" s="15"/>
      <c r="AJR489" s="15"/>
      <c r="AJS489" s="15"/>
      <c r="AJT489" s="15"/>
      <c r="AJU489" s="15"/>
      <c r="AJV489" s="15"/>
      <c r="AJW489" s="15"/>
      <c r="AJX489" s="15"/>
      <c r="AJY489" s="15"/>
      <c r="AJZ489" s="15"/>
      <c r="AKA489" s="15"/>
      <c r="AKB489" s="15"/>
      <c r="AKC489" s="15"/>
      <c r="AKD489" s="15"/>
      <c r="AKE489" s="15"/>
      <c r="AKF489" s="15"/>
      <c r="AKG489" s="15"/>
      <c r="AKH489" s="15"/>
      <c r="AKI489" s="15"/>
      <c r="AKJ489" s="15"/>
      <c r="AKK489" s="15"/>
      <c r="AKL489" s="15"/>
      <c r="AKM489" s="15"/>
      <c r="AKN489" s="15"/>
      <c r="AKO489" s="15"/>
      <c r="AKP489" s="15"/>
      <c r="AKQ489" s="15"/>
      <c r="AKR489" s="15"/>
      <c r="AKS489" s="15"/>
      <c r="AKT489" s="15"/>
      <c r="AKU489" s="15"/>
      <c r="AKV489" s="15"/>
      <c r="AKW489" s="15"/>
      <c r="AKX489" s="15"/>
      <c r="AKY489" s="15"/>
      <c r="AKZ489" s="15"/>
      <c r="ALA489" s="15"/>
      <c r="ALB489" s="15"/>
      <c r="ALC489" s="15"/>
      <c r="ALD489" s="15"/>
      <c r="ALE489" s="15"/>
      <c r="ALF489" s="15"/>
      <c r="ALG489" s="15"/>
      <c r="ALH489" s="15"/>
      <c r="ALI489" s="15"/>
      <c r="ALJ489" s="15"/>
      <c r="ALK489" s="15"/>
      <c r="ALL489" s="15"/>
      <c r="ALM489" s="15"/>
      <c r="ALN489" s="15"/>
      <c r="ALO489" s="15"/>
      <c r="ALP489" s="15"/>
      <c r="ALQ489" s="15"/>
      <c r="ALR489" s="15"/>
      <c r="ALS489" s="15"/>
      <c r="ALT489" s="15"/>
      <c r="ALU489" s="15"/>
      <c r="ALV489" s="15"/>
      <c r="ALW489" s="15"/>
      <c r="ALX489" s="11"/>
      <c r="ALY489" s="11"/>
      <c r="ALZ489" s="11"/>
      <c r="AMA489" s="11"/>
    </row>
    <row r="490" spans="1:1015" ht="12.75" customHeight="1">
      <c r="A490" s="9" t="s">
        <v>506</v>
      </c>
      <c r="B490" s="9" t="s">
        <v>506</v>
      </c>
      <c r="C490" s="9" t="s">
        <v>447</v>
      </c>
      <c r="D490" s="8"/>
      <c r="E490" s="9" t="s">
        <v>16</v>
      </c>
      <c r="F490" s="8" t="s">
        <v>99</v>
      </c>
      <c r="G490" s="8" t="s">
        <v>428</v>
      </c>
      <c r="H490" s="10">
        <v>8349.68</v>
      </c>
      <c r="I490" s="10">
        <v>0</v>
      </c>
      <c r="J490" s="10">
        <v>0</v>
      </c>
      <c r="K490" s="10">
        <v>0</v>
      </c>
      <c r="L490" s="7">
        <v>0</v>
      </c>
      <c r="M490" s="10">
        <v>0</v>
      </c>
      <c r="N490" s="10">
        <v>0</v>
      </c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  <c r="IW490" s="15"/>
      <c r="IX490" s="15"/>
      <c r="IY490" s="15"/>
      <c r="IZ490" s="15"/>
      <c r="JA490" s="15"/>
      <c r="JB490" s="15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  <c r="JO490" s="15"/>
      <c r="JP490" s="15"/>
      <c r="JQ490" s="15"/>
      <c r="JR490" s="15"/>
      <c r="JS490" s="15"/>
      <c r="JT490" s="15"/>
      <c r="JU490" s="15"/>
      <c r="JV490" s="15"/>
      <c r="JW490" s="15"/>
      <c r="JX490" s="15"/>
      <c r="JY490" s="15"/>
      <c r="JZ490" s="15"/>
      <c r="KA490" s="15"/>
      <c r="KB490" s="15"/>
      <c r="KC490" s="15"/>
      <c r="KD490" s="15"/>
      <c r="KE490" s="15"/>
      <c r="KF490" s="15"/>
      <c r="KG490" s="15"/>
      <c r="KH490" s="15"/>
      <c r="KI490" s="15"/>
      <c r="KJ490" s="15"/>
      <c r="KK490" s="15"/>
      <c r="KL490" s="15"/>
      <c r="KM490" s="15"/>
      <c r="KN490" s="15"/>
      <c r="KO490" s="15"/>
      <c r="KP490" s="15"/>
      <c r="KQ490" s="15"/>
      <c r="KR490" s="15"/>
      <c r="KS490" s="15"/>
      <c r="KT490" s="15"/>
      <c r="KU490" s="15"/>
      <c r="KV490" s="15"/>
      <c r="KW490" s="15"/>
      <c r="KX490" s="15"/>
      <c r="KY490" s="15"/>
      <c r="KZ490" s="15"/>
      <c r="LA490" s="15"/>
      <c r="LB490" s="15"/>
      <c r="LC490" s="15"/>
      <c r="LD490" s="15"/>
      <c r="LE490" s="15"/>
      <c r="LF490" s="15"/>
      <c r="LG490" s="15"/>
      <c r="LH490" s="15"/>
      <c r="LI490" s="15"/>
      <c r="LJ490" s="15"/>
      <c r="LK490" s="15"/>
      <c r="LL490" s="15"/>
      <c r="LM490" s="15"/>
      <c r="LN490" s="15"/>
      <c r="LO490" s="15"/>
      <c r="LP490" s="15"/>
      <c r="LQ490" s="15"/>
      <c r="LR490" s="15"/>
      <c r="LS490" s="15"/>
      <c r="LT490" s="15"/>
      <c r="LU490" s="15"/>
      <c r="LV490" s="15"/>
      <c r="LW490" s="15"/>
      <c r="LX490" s="15"/>
      <c r="LY490" s="15"/>
      <c r="LZ490" s="15"/>
      <c r="MA490" s="15"/>
      <c r="MB490" s="15"/>
      <c r="MC490" s="15"/>
      <c r="MD490" s="15"/>
      <c r="ME490" s="15"/>
      <c r="MF490" s="15"/>
      <c r="MG490" s="15"/>
      <c r="MH490" s="15"/>
      <c r="MI490" s="15"/>
      <c r="MJ490" s="15"/>
      <c r="MK490" s="15"/>
      <c r="ML490" s="15"/>
      <c r="MM490" s="15"/>
      <c r="MN490" s="15"/>
      <c r="MO490" s="15"/>
      <c r="MP490" s="15"/>
      <c r="MQ490" s="15"/>
      <c r="MR490" s="15"/>
      <c r="MS490" s="15"/>
      <c r="MT490" s="15"/>
      <c r="MU490" s="15"/>
      <c r="MV490" s="15"/>
      <c r="MW490" s="15"/>
      <c r="MX490" s="15"/>
      <c r="MY490" s="15"/>
      <c r="MZ490" s="15"/>
      <c r="NA490" s="15"/>
      <c r="NB490" s="15"/>
      <c r="NC490" s="15"/>
      <c r="ND490" s="15"/>
      <c r="NE490" s="15"/>
      <c r="NF490" s="15"/>
      <c r="NG490" s="15"/>
      <c r="NH490" s="15"/>
      <c r="NI490" s="15"/>
      <c r="NJ490" s="15"/>
      <c r="NK490" s="15"/>
      <c r="NL490" s="15"/>
      <c r="NM490" s="15"/>
      <c r="NN490" s="15"/>
      <c r="NO490" s="15"/>
      <c r="NP490" s="15"/>
      <c r="NQ490" s="15"/>
      <c r="NR490" s="15"/>
      <c r="NS490" s="15"/>
      <c r="NT490" s="15"/>
      <c r="NU490" s="15"/>
      <c r="NV490" s="15"/>
      <c r="NW490" s="15"/>
      <c r="NX490" s="15"/>
      <c r="NY490" s="15"/>
      <c r="NZ490" s="15"/>
      <c r="OA490" s="15"/>
      <c r="OB490" s="15"/>
      <c r="OC490" s="15"/>
      <c r="OD490" s="15"/>
      <c r="OE490" s="15"/>
      <c r="OF490" s="15"/>
      <c r="OG490" s="15"/>
      <c r="OH490" s="15"/>
      <c r="OI490" s="15"/>
      <c r="OJ490" s="15"/>
      <c r="OK490" s="15"/>
      <c r="OL490" s="15"/>
      <c r="OM490" s="15"/>
      <c r="ON490" s="15"/>
      <c r="OO490" s="15"/>
      <c r="OP490" s="15"/>
      <c r="OQ490" s="15"/>
      <c r="OR490" s="15"/>
      <c r="OS490" s="15"/>
      <c r="OT490" s="15"/>
      <c r="OU490" s="15"/>
      <c r="OV490" s="15"/>
      <c r="OW490" s="15"/>
      <c r="OX490" s="15"/>
      <c r="OY490" s="15"/>
      <c r="OZ490" s="15"/>
      <c r="PA490" s="15"/>
      <c r="PB490" s="15"/>
      <c r="PC490" s="15"/>
      <c r="PD490" s="15"/>
      <c r="PE490" s="15"/>
      <c r="PF490" s="15"/>
      <c r="PG490" s="15"/>
      <c r="PH490" s="15"/>
      <c r="PI490" s="15"/>
      <c r="PJ490" s="15"/>
      <c r="PK490" s="15"/>
      <c r="PL490" s="15"/>
      <c r="PM490" s="15"/>
      <c r="PN490" s="15"/>
      <c r="PO490" s="15"/>
      <c r="PP490" s="15"/>
      <c r="PQ490" s="15"/>
      <c r="PR490" s="15"/>
      <c r="PS490" s="15"/>
      <c r="PT490" s="15"/>
      <c r="PU490" s="15"/>
      <c r="PV490" s="15"/>
      <c r="PW490" s="15"/>
      <c r="PX490" s="15"/>
      <c r="PY490" s="15"/>
      <c r="PZ490" s="15"/>
      <c r="QA490" s="15"/>
      <c r="QB490" s="15"/>
      <c r="QC490" s="15"/>
      <c r="QD490" s="15"/>
      <c r="QE490" s="15"/>
      <c r="QF490" s="15"/>
      <c r="QG490" s="15"/>
      <c r="QH490" s="15"/>
      <c r="QI490" s="15"/>
      <c r="QJ490" s="15"/>
      <c r="QK490" s="15"/>
      <c r="QL490" s="15"/>
      <c r="QM490" s="15"/>
      <c r="QN490" s="15"/>
      <c r="QO490" s="15"/>
      <c r="QP490" s="15"/>
      <c r="QQ490" s="15"/>
      <c r="QR490" s="15"/>
      <c r="QS490" s="15"/>
      <c r="QT490" s="15"/>
      <c r="QU490" s="15"/>
      <c r="QV490" s="15"/>
      <c r="QW490" s="15"/>
      <c r="QX490" s="15"/>
      <c r="QY490" s="15"/>
      <c r="QZ490" s="15"/>
      <c r="RA490" s="15"/>
      <c r="RB490" s="15"/>
      <c r="RC490" s="15"/>
      <c r="RD490" s="15"/>
      <c r="RE490" s="15"/>
      <c r="RF490" s="15"/>
      <c r="RG490" s="15"/>
      <c r="RH490" s="15"/>
      <c r="RI490" s="15"/>
      <c r="RJ490" s="15"/>
      <c r="RK490" s="15"/>
      <c r="RL490" s="15"/>
      <c r="RM490" s="15"/>
      <c r="RN490" s="15"/>
      <c r="RO490" s="15"/>
      <c r="RP490" s="15"/>
      <c r="RQ490" s="15"/>
      <c r="RR490" s="15"/>
      <c r="RS490" s="15"/>
      <c r="RT490" s="15"/>
      <c r="RU490" s="15"/>
      <c r="RV490" s="15"/>
      <c r="RW490" s="15"/>
      <c r="RX490" s="15"/>
      <c r="RY490" s="15"/>
      <c r="RZ490" s="15"/>
      <c r="SA490" s="15"/>
      <c r="SB490" s="15"/>
      <c r="SC490" s="15"/>
      <c r="SD490" s="15"/>
      <c r="SE490" s="15"/>
      <c r="SF490" s="15"/>
      <c r="SG490" s="15"/>
      <c r="SH490" s="15"/>
      <c r="SI490" s="15"/>
      <c r="SJ490" s="15"/>
      <c r="SK490" s="15"/>
      <c r="SL490" s="15"/>
      <c r="SM490" s="15"/>
      <c r="SN490" s="15"/>
      <c r="SO490" s="15"/>
      <c r="SP490" s="15"/>
      <c r="SQ490" s="15"/>
      <c r="SR490" s="15"/>
      <c r="SS490" s="15"/>
      <c r="ST490" s="15"/>
      <c r="SU490" s="15"/>
      <c r="SV490" s="15"/>
      <c r="SW490" s="15"/>
      <c r="SX490" s="15"/>
      <c r="SY490" s="15"/>
      <c r="SZ490" s="15"/>
      <c r="TA490" s="15"/>
      <c r="TB490" s="15"/>
      <c r="TC490" s="15"/>
      <c r="TD490" s="15"/>
      <c r="TE490" s="15"/>
      <c r="TF490" s="15"/>
      <c r="TG490" s="15"/>
      <c r="TH490" s="15"/>
      <c r="TI490" s="15"/>
      <c r="TJ490" s="15"/>
      <c r="TK490" s="15"/>
      <c r="TL490" s="15"/>
      <c r="TM490" s="15"/>
      <c r="TN490" s="15"/>
      <c r="TO490" s="15"/>
      <c r="TP490" s="15"/>
      <c r="TQ490" s="15"/>
      <c r="TR490" s="15"/>
      <c r="TS490" s="15"/>
      <c r="TT490" s="15"/>
      <c r="TU490" s="15"/>
      <c r="TV490" s="15"/>
      <c r="TW490" s="15"/>
      <c r="TX490" s="15"/>
      <c r="TY490" s="15"/>
      <c r="TZ490" s="15"/>
      <c r="UA490" s="15"/>
      <c r="UB490" s="15"/>
      <c r="UC490" s="15"/>
      <c r="UD490" s="15"/>
      <c r="UE490" s="15"/>
      <c r="UF490" s="15"/>
      <c r="UG490" s="15"/>
      <c r="UH490" s="15"/>
      <c r="UI490" s="15"/>
      <c r="UJ490" s="15"/>
      <c r="UK490" s="15"/>
      <c r="UL490" s="15"/>
      <c r="UM490" s="15"/>
      <c r="UN490" s="15"/>
      <c r="UO490" s="15"/>
      <c r="UP490" s="15"/>
      <c r="UQ490" s="15"/>
      <c r="UR490" s="15"/>
      <c r="US490" s="15"/>
      <c r="UT490" s="15"/>
      <c r="UU490" s="15"/>
      <c r="UV490" s="15"/>
      <c r="UW490" s="15"/>
      <c r="UX490" s="15"/>
      <c r="UY490" s="15"/>
      <c r="UZ490" s="15"/>
      <c r="VA490" s="15"/>
      <c r="VB490" s="15"/>
      <c r="VC490" s="15"/>
      <c r="VD490" s="15"/>
      <c r="VE490" s="15"/>
      <c r="VF490" s="15"/>
      <c r="VG490" s="15"/>
      <c r="VH490" s="15"/>
      <c r="VI490" s="15"/>
      <c r="VJ490" s="15"/>
      <c r="VK490" s="15"/>
      <c r="VL490" s="15"/>
      <c r="VM490" s="15"/>
      <c r="VN490" s="15"/>
      <c r="VO490" s="15"/>
      <c r="VP490" s="15"/>
      <c r="VQ490" s="15"/>
      <c r="VR490" s="15"/>
      <c r="VS490" s="15"/>
      <c r="VT490" s="15"/>
      <c r="VU490" s="15"/>
      <c r="VV490" s="15"/>
      <c r="VW490" s="15"/>
      <c r="VX490" s="15"/>
      <c r="VY490" s="15"/>
      <c r="VZ490" s="15"/>
      <c r="WA490" s="15"/>
      <c r="WB490" s="15"/>
      <c r="WC490" s="15"/>
      <c r="WD490" s="15"/>
      <c r="WE490" s="15"/>
      <c r="WF490" s="15"/>
      <c r="WG490" s="15"/>
      <c r="WH490" s="15"/>
      <c r="WI490" s="15"/>
      <c r="WJ490" s="15"/>
      <c r="WK490" s="15"/>
      <c r="WL490" s="15"/>
      <c r="WM490" s="15"/>
      <c r="WN490" s="15"/>
      <c r="WO490" s="15"/>
      <c r="WP490" s="15"/>
      <c r="WQ490" s="15"/>
      <c r="WR490" s="15"/>
      <c r="WS490" s="15"/>
      <c r="WT490" s="15"/>
      <c r="WU490" s="15"/>
      <c r="WV490" s="15"/>
      <c r="WW490" s="15"/>
      <c r="WX490" s="15"/>
      <c r="WY490" s="15"/>
      <c r="WZ490" s="15"/>
      <c r="XA490" s="15"/>
      <c r="XB490" s="15"/>
      <c r="XC490" s="15"/>
      <c r="XD490" s="15"/>
      <c r="XE490" s="15"/>
      <c r="XF490" s="15"/>
      <c r="XG490" s="15"/>
      <c r="XH490" s="15"/>
      <c r="XI490" s="15"/>
      <c r="XJ490" s="15"/>
      <c r="XK490" s="15"/>
      <c r="XL490" s="15"/>
      <c r="XM490" s="15"/>
      <c r="XN490" s="15"/>
      <c r="XO490" s="15"/>
      <c r="XP490" s="15"/>
      <c r="XQ490" s="15"/>
      <c r="XR490" s="15"/>
      <c r="XS490" s="15"/>
      <c r="XT490" s="15"/>
      <c r="XU490" s="15"/>
      <c r="XV490" s="15"/>
      <c r="XW490" s="15"/>
      <c r="XX490" s="15"/>
      <c r="XY490" s="15"/>
      <c r="XZ490" s="15"/>
      <c r="YA490" s="15"/>
      <c r="YB490" s="15"/>
      <c r="YC490" s="15"/>
      <c r="YD490" s="15"/>
      <c r="YE490" s="15"/>
      <c r="YF490" s="15"/>
      <c r="YG490" s="15"/>
      <c r="YH490" s="15"/>
      <c r="YI490" s="15"/>
      <c r="YJ490" s="15"/>
      <c r="YK490" s="15"/>
      <c r="YL490" s="15"/>
      <c r="YM490" s="15"/>
      <c r="YN490" s="15"/>
      <c r="YO490" s="15"/>
      <c r="YP490" s="15"/>
      <c r="YQ490" s="15"/>
      <c r="YR490" s="15"/>
      <c r="YS490" s="15"/>
      <c r="YT490" s="15"/>
      <c r="YU490" s="15"/>
      <c r="YV490" s="15"/>
      <c r="YW490" s="15"/>
      <c r="YX490" s="15"/>
      <c r="YY490" s="15"/>
      <c r="YZ490" s="15"/>
      <c r="ZA490" s="15"/>
      <c r="ZB490" s="15"/>
      <c r="ZC490" s="15"/>
      <c r="ZD490" s="15"/>
      <c r="ZE490" s="15"/>
      <c r="ZF490" s="15"/>
      <c r="ZG490" s="15"/>
      <c r="ZH490" s="15"/>
      <c r="ZI490" s="15"/>
      <c r="ZJ490" s="15"/>
      <c r="ZK490" s="15"/>
      <c r="ZL490" s="15"/>
      <c r="ZM490" s="15"/>
      <c r="ZN490" s="15"/>
      <c r="ZO490" s="15"/>
      <c r="ZP490" s="15"/>
      <c r="ZQ490" s="15"/>
      <c r="ZR490" s="15"/>
      <c r="ZS490" s="15"/>
      <c r="ZT490" s="15"/>
      <c r="ZU490" s="15"/>
      <c r="ZV490" s="15"/>
      <c r="ZW490" s="15"/>
      <c r="ZX490" s="15"/>
      <c r="ZY490" s="15"/>
      <c r="ZZ490" s="15"/>
      <c r="AAA490" s="15"/>
      <c r="AAB490" s="15"/>
      <c r="AAC490" s="15"/>
      <c r="AAD490" s="15"/>
      <c r="AAE490" s="15"/>
      <c r="AAF490" s="15"/>
      <c r="AAG490" s="15"/>
      <c r="AAH490" s="15"/>
      <c r="AAI490" s="15"/>
      <c r="AAJ490" s="15"/>
      <c r="AAK490" s="15"/>
      <c r="AAL490" s="15"/>
      <c r="AAM490" s="15"/>
      <c r="AAN490" s="15"/>
      <c r="AAO490" s="15"/>
      <c r="AAP490" s="15"/>
      <c r="AAQ490" s="15"/>
      <c r="AAR490" s="15"/>
      <c r="AAS490" s="15"/>
      <c r="AAT490" s="15"/>
      <c r="AAU490" s="15"/>
      <c r="AAV490" s="15"/>
      <c r="AAW490" s="15"/>
      <c r="AAX490" s="15"/>
      <c r="AAY490" s="15"/>
      <c r="AAZ490" s="15"/>
      <c r="ABA490" s="15"/>
      <c r="ABB490" s="15"/>
      <c r="ABC490" s="15"/>
      <c r="ABD490" s="15"/>
      <c r="ABE490" s="15"/>
      <c r="ABF490" s="15"/>
      <c r="ABG490" s="15"/>
      <c r="ABH490" s="15"/>
      <c r="ABI490" s="15"/>
      <c r="ABJ490" s="15"/>
      <c r="ABK490" s="15"/>
      <c r="ABL490" s="15"/>
      <c r="ABM490" s="15"/>
      <c r="ABN490" s="15"/>
      <c r="ABO490" s="15"/>
      <c r="ABP490" s="15"/>
      <c r="ABQ490" s="15"/>
      <c r="ABR490" s="15"/>
      <c r="ABS490" s="15"/>
      <c r="ABT490" s="15"/>
      <c r="ABU490" s="15"/>
      <c r="ABV490" s="15"/>
      <c r="ABW490" s="15"/>
      <c r="ABX490" s="15"/>
      <c r="ABY490" s="15"/>
      <c r="ABZ490" s="15"/>
      <c r="ACA490" s="15"/>
      <c r="ACB490" s="15"/>
      <c r="ACC490" s="15"/>
      <c r="ACD490" s="15"/>
      <c r="ACE490" s="15"/>
      <c r="ACF490" s="15"/>
      <c r="ACG490" s="15"/>
      <c r="ACH490" s="15"/>
      <c r="ACI490" s="15"/>
      <c r="ACJ490" s="15"/>
      <c r="ACK490" s="15"/>
      <c r="ACL490" s="15"/>
      <c r="ACM490" s="15"/>
      <c r="ACN490" s="15"/>
      <c r="ACO490" s="15"/>
      <c r="ACP490" s="15"/>
      <c r="ACQ490" s="15"/>
      <c r="ACR490" s="15"/>
      <c r="ACS490" s="15"/>
      <c r="ACT490" s="15"/>
      <c r="ACU490" s="15"/>
      <c r="ACV490" s="15"/>
      <c r="ACW490" s="15"/>
      <c r="ACX490" s="15"/>
      <c r="ACY490" s="15"/>
      <c r="ACZ490" s="15"/>
      <c r="ADA490" s="15"/>
      <c r="ADB490" s="15"/>
      <c r="ADC490" s="15"/>
      <c r="ADD490" s="15"/>
      <c r="ADE490" s="15"/>
      <c r="ADF490" s="15"/>
      <c r="ADG490" s="15"/>
      <c r="ADH490" s="15"/>
      <c r="ADI490" s="15"/>
      <c r="ADJ490" s="15"/>
      <c r="ADK490" s="15"/>
      <c r="ADL490" s="15"/>
      <c r="ADM490" s="15"/>
      <c r="ADN490" s="15"/>
      <c r="ADO490" s="15"/>
      <c r="ADP490" s="15"/>
      <c r="ADQ490" s="15"/>
      <c r="ADR490" s="15"/>
      <c r="ADS490" s="15"/>
      <c r="ADT490" s="15"/>
      <c r="ADU490" s="15"/>
      <c r="ADV490" s="15"/>
      <c r="ADW490" s="15"/>
      <c r="ADX490" s="15"/>
      <c r="ADY490" s="15"/>
      <c r="ADZ490" s="15"/>
      <c r="AEA490" s="15"/>
      <c r="AEB490" s="15"/>
      <c r="AEC490" s="15"/>
      <c r="AED490" s="15"/>
      <c r="AEE490" s="15"/>
      <c r="AEF490" s="15"/>
      <c r="AEG490" s="15"/>
      <c r="AEH490" s="15"/>
      <c r="AEI490" s="15"/>
      <c r="AEJ490" s="15"/>
      <c r="AEK490" s="15"/>
      <c r="AEL490" s="15"/>
      <c r="AEM490" s="15"/>
      <c r="AEN490" s="15"/>
      <c r="AEO490" s="15"/>
      <c r="AEP490" s="15"/>
      <c r="AEQ490" s="15"/>
      <c r="AER490" s="15"/>
      <c r="AES490" s="15"/>
      <c r="AET490" s="15"/>
      <c r="AEU490" s="15"/>
      <c r="AEV490" s="15"/>
      <c r="AEW490" s="15"/>
      <c r="AEX490" s="15"/>
      <c r="AEY490" s="15"/>
      <c r="AEZ490" s="15"/>
      <c r="AFA490" s="15"/>
      <c r="AFB490" s="15"/>
      <c r="AFC490" s="15"/>
      <c r="AFD490" s="15"/>
      <c r="AFE490" s="15"/>
      <c r="AFF490" s="15"/>
      <c r="AFG490" s="15"/>
      <c r="AFH490" s="15"/>
      <c r="AFI490" s="15"/>
      <c r="AFJ490" s="15"/>
      <c r="AFK490" s="15"/>
      <c r="AFL490" s="15"/>
      <c r="AFM490" s="15"/>
      <c r="AFN490" s="15"/>
      <c r="AFO490" s="15"/>
      <c r="AFP490" s="15"/>
      <c r="AFQ490" s="15"/>
      <c r="AFR490" s="15"/>
      <c r="AFS490" s="15"/>
      <c r="AFT490" s="15"/>
      <c r="AFU490" s="15"/>
      <c r="AFV490" s="15"/>
      <c r="AFW490" s="15"/>
      <c r="AFX490" s="15"/>
      <c r="AFY490" s="15"/>
      <c r="AFZ490" s="15"/>
      <c r="AGA490" s="15"/>
      <c r="AGB490" s="15"/>
      <c r="AGC490" s="15"/>
      <c r="AGD490" s="15"/>
      <c r="AGE490" s="15"/>
      <c r="AGF490" s="15"/>
      <c r="AGG490" s="15"/>
      <c r="AGH490" s="15"/>
      <c r="AGI490" s="15"/>
      <c r="AGJ490" s="15"/>
      <c r="AGK490" s="15"/>
      <c r="AGL490" s="15"/>
      <c r="AGM490" s="15"/>
      <c r="AGN490" s="15"/>
      <c r="AGO490" s="15"/>
      <c r="AGP490" s="15"/>
      <c r="AGQ490" s="15"/>
      <c r="AGR490" s="15"/>
      <c r="AGS490" s="15"/>
      <c r="AGT490" s="15"/>
      <c r="AGU490" s="15"/>
      <c r="AGV490" s="15"/>
      <c r="AGW490" s="15"/>
      <c r="AGX490" s="15"/>
      <c r="AGY490" s="15"/>
      <c r="AGZ490" s="15"/>
      <c r="AHA490" s="15"/>
      <c r="AHB490" s="15"/>
      <c r="AHC490" s="15"/>
      <c r="AHD490" s="15"/>
      <c r="AHE490" s="15"/>
      <c r="AHF490" s="15"/>
      <c r="AHG490" s="15"/>
      <c r="AHH490" s="15"/>
      <c r="AHI490" s="15"/>
      <c r="AHJ490" s="15"/>
      <c r="AHK490" s="15"/>
      <c r="AHL490" s="15"/>
      <c r="AHM490" s="15"/>
      <c r="AHN490" s="15"/>
      <c r="AHO490" s="15"/>
      <c r="AHP490" s="15"/>
      <c r="AHQ490" s="15"/>
      <c r="AHR490" s="15"/>
      <c r="AHS490" s="15"/>
      <c r="AHT490" s="15"/>
      <c r="AHU490" s="15"/>
      <c r="AHV490" s="15"/>
      <c r="AHW490" s="15"/>
      <c r="AHX490" s="15"/>
      <c r="AHY490" s="15"/>
      <c r="AHZ490" s="15"/>
      <c r="AIA490" s="15"/>
      <c r="AIB490" s="15"/>
      <c r="AIC490" s="15"/>
      <c r="AID490" s="15"/>
      <c r="AIE490" s="15"/>
      <c r="AIF490" s="15"/>
      <c r="AIG490" s="15"/>
      <c r="AIH490" s="15"/>
      <c r="AII490" s="15"/>
      <c r="AIJ490" s="15"/>
      <c r="AIK490" s="15"/>
      <c r="AIL490" s="15"/>
      <c r="AIM490" s="15"/>
      <c r="AIN490" s="15"/>
      <c r="AIO490" s="15"/>
      <c r="AIP490" s="15"/>
      <c r="AIQ490" s="15"/>
      <c r="AIR490" s="15"/>
      <c r="AIS490" s="15"/>
      <c r="AIT490" s="15"/>
      <c r="AIU490" s="15"/>
      <c r="AIV490" s="15"/>
      <c r="AIW490" s="15"/>
      <c r="AIX490" s="15"/>
      <c r="AIY490" s="15"/>
      <c r="AIZ490" s="15"/>
      <c r="AJA490" s="15"/>
      <c r="AJB490" s="15"/>
      <c r="AJC490" s="15"/>
      <c r="AJD490" s="15"/>
      <c r="AJE490" s="15"/>
      <c r="AJF490" s="15"/>
      <c r="AJG490" s="15"/>
      <c r="AJH490" s="15"/>
      <c r="AJI490" s="15"/>
      <c r="AJJ490" s="15"/>
      <c r="AJK490" s="15"/>
      <c r="AJL490" s="15"/>
      <c r="AJM490" s="15"/>
      <c r="AJN490" s="15"/>
      <c r="AJO490" s="15"/>
      <c r="AJP490" s="15"/>
      <c r="AJQ490" s="15"/>
      <c r="AJR490" s="15"/>
      <c r="AJS490" s="15"/>
      <c r="AJT490" s="15"/>
      <c r="AJU490" s="15"/>
      <c r="AJV490" s="15"/>
      <c r="AJW490" s="15"/>
      <c r="AJX490" s="15"/>
      <c r="AJY490" s="15"/>
      <c r="AJZ490" s="15"/>
      <c r="AKA490" s="15"/>
      <c r="AKB490" s="15"/>
      <c r="AKC490" s="15"/>
      <c r="AKD490" s="15"/>
      <c r="AKE490" s="15"/>
      <c r="AKF490" s="15"/>
      <c r="AKG490" s="15"/>
      <c r="AKH490" s="15"/>
      <c r="AKI490" s="15"/>
      <c r="AKJ490" s="15"/>
      <c r="AKK490" s="15"/>
      <c r="AKL490" s="15"/>
      <c r="AKM490" s="15"/>
      <c r="AKN490" s="15"/>
      <c r="AKO490" s="15"/>
      <c r="AKP490" s="15"/>
      <c r="AKQ490" s="15"/>
      <c r="AKR490" s="15"/>
      <c r="AKS490" s="15"/>
      <c r="AKT490" s="15"/>
      <c r="AKU490" s="15"/>
      <c r="AKV490" s="15"/>
      <c r="AKW490" s="15"/>
      <c r="AKX490" s="15"/>
      <c r="AKY490" s="15"/>
      <c r="AKZ490" s="15"/>
      <c r="ALA490" s="15"/>
      <c r="ALB490" s="15"/>
      <c r="ALC490" s="15"/>
      <c r="ALD490" s="15"/>
      <c r="ALE490" s="15"/>
      <c r="ALF490" s="15"/>
      <c r="ALG490" s="15"/>
      <c r="ALH490" s="15"/>
      <c r="ALI490" s="15"/>
      <c r="ALJ490" s="15"/>
      <c r="ALK490" s="15"/>
      <c r="ALL490" s="15"/>
      <c r="ALM490" s="15"/>
      <c r="ALN490" s="15"/>
      <c r="ALO490" s="15"/>
      <c r="ALP490" s="15"/>
      <c r="ALQ490" s="15"/>
      <c r="ALR490" s="15"/>
      <c r="ALS490" s="15"/>
      <c r="ALT490" s="15"/>
      <c r="ALU490" s="15"/>
      <c r="ALV490" s="15"/>
      <c r="ALW490" s="15"/>
      <c r="ALX490" s="11"/>
      <c r="ALY490" s="11"/>
      <c r="ALZ490" s="11"/>
      <c r="AMA490" s="11"/>
    </row>
    <row r="491" spans="1:1015" ht="12.75" customHeight="1">
      <c r="A491" s="9" t="s">
        <v>506</v>
      </c>
      <c r="B491" s="9" t="s">
        <v>506</v>
      </c>
      <c r="C491" s="9" t="s">
        <v>283</v>
      </c>
      <c r="D491" s="8"/>
      <c r="E491" s="9" t="s">
        <v>16</v>
      </c>
      <c r="F491" s="8" t="s">
        <v>99</v>
      </c>
      <c r="G491" s="8" t="s">
        <v>527</v>
      </c>
      <c r="H491" s="10">
        <v>4293.8599999999997</v>
      </c>
      <c r="I491" s="10">
        <v>0</v>
      </c>
      <c r="J491" s="10">
        <v>0</v>
      </c>
      <c r="K491" s="10">
        <v>0</v>
      </c>
      <c r="L491" s="7">
        <v>0</v>
      </c>
      <c r="M491" s="10">
        <v>0</v>
      </c>
      <c r="N491" s="10">
        <v>0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  <c r="SK491" s="11"/>
      <c r="SL491" s="11"/>
      <c r="SM491" s="11"/>
      <c r="SN491" s="11"/>
      <c r="SO491" s="11"/>
      <c r="SP491" s="11"/>
      <c r="SQ491" s="11"/>
      <c r="SR491" s="11"/>
      <c r="SS491" s="11"/>
      <c r="ST491" s="11"/>
      <c r="SU491" s="11"/>
      <c r="SV491" s="11"/>
      <c r="SW491" s="11"/>
      <c r="SX491" s="11"/>
      <c r="SY491" s="11"/>
      <c r="SZ491" s="11"/>
      <c r="TA491" s="11"/>
      <c r="TB491" s="11"/>
      <c r="TC491" s="11"/>
      <c r="TD491" s="11"/>
      <c r="TE491" s="11"/>
      <c r="TF491" s="11"/>
      <c r="TG491" s="11"/>
      <c r="TH491" s="11"/>
      <c r="TI491" s="11"/>
      <c r="TJ491" s="11"/>
      <c r="TK491" s="11"/>
      <c r="TL491" s="11"/>
      <c r="TM491" s="11"/>
      <c r="TN491" s="11"/>
      <c r="TO491" s="11"/>
      <c r="TP491" s="11"/>
      <c r="TQ491" s="11"/>
      <c r="TR491" s="11"/>
      <c r="TS491" s="11"/>
      <c r="TT491" s="11"/>
      <c r="TU491" s="11"/>
      <c r="TV491" s="11"/>
      <c r="TW491" s="11"/>
      <c r="TX491" s="11"/>
      <c r="TY491" s="11"/>
      <c r="TZ491" s="11"/>
      <c r="UA491" s="11"/>
      <c r="UB491" s="11"/>
      <c r="UC491" s="11"/>
      <c r="UD491" s="11"/>
      <c r="UE491" s="11"/>
      <c r="UF491" s="11"/>
      <c r="UG491" s="11"/>
      <c r="UH491" s="11"/>
      <c r="UI491" s="11"/>
      <c r="UJ491" s="11"/>
      <c r="UK491" s="11"/>
      <c r="UL491" s="11"/>
      <c r="UM491" s="11"/>
      <c r="UN491" s="11"/>
      <c r="UO491" s="11"/>
      <c r="UP491" s="11"/>
      <c r="UQ491" s="11"/>
      <c r="UR491" s="11"/>
      <c r="US491" s="11"/>
      <c r="UT491" s="11"/>
      <c r="UU491" s="11"/>
      <c r="UV491" s="11"/>
      <c r="UW491" s="11"/>
      <c r="UX491" s="11"/>
      <c r="UY491" s="11"/>
      <c r="UZ491" s="11"/>
      <c r="VA491" s="11"/>
      <c r="VB491" s="11"/>
      <c r="VC491" s="11"/>
      <c r="VD491" s="11"/>
      <c r="VE491" s="11"/>
      <c r="VF491" s="11"/>
      <c r="VG491" s="11"/>
      <c r="VH491" s="11"/>
      <c r="VI491" s="11"/>
      <c r="VJ491" s="11"/>
      <c r="VK491" s="11"/>
      <c r="VL491" s="11"/>
      <c r="VM491" s="11"/>
      <c r="VN491" s="11"/>
      <c r="VO491" s="11"/>
      <c r="VP491" s="11"/>
      <c r="VQ491" s="11"/>
      <c r="VR491" s="11"/>
      <c r="VS491" s="11"/>
      <c r="VT491" s="11"/>
      <c r="VU491" s="11"/>
      <c r="VV491" s="11"/>
      <c r="VW491" s="11"/>
      <c r="VX491" s="11"/>
      <c r="VY491" s="11"/>
      <c r="VZ491" s="11"/>
      <c r="WA491" s="11"/>
      <c r="WB491" s="11"/>
      <c r="WC491" s="11"/>
      <c r="WD491" s="11"/>
      <c r="WE491" s="11"/>
      <c r="WF491" s="11"/>
      <c r="WG491" s="11"/>
      <c r="WH491" s="11"/>
      <c r="WI491" s="11"/>
      <c r="WJ491" s="11"/>
      <c r="WK491" s="11"/>
      <c r="WL491" s="11"/>
      <c r="WM491" s="11"/>
      <c r="WN491" s="11"/>
      <c r="WO491" s="11"/>
      <c r="WP491" s="11"/>
      <c r="WQ491" s="11"/>
      <c r="WR491" s="11"/>
      <c r="WS491" s="11"/>
      <c r="WT491" s="11"/>
      <c r="WU491" s="11"/>
      <c r="WV491" s="11"/>
      <c r="WW491" s="11"/>
      <c r="WX491" s="11"/>
      <c r="WY491" s="11"/>
      <c r="WZ491" s="11"/>
      <c r="XA491" s="11"/>
      <c r="XB491" s="11"/>
      <c r="XC491" s="11"/>
      <c r="XD491" s="11"/>
      <c r="XE491" s="11"/>
      <c r="XF491" s="11"/>
      <c r="XG491" s="11"/>
      <c r="XH491" s="11"/>
      <c r="XI491" s="11"/>
      <c r="XJ491" s="11"/>
      <c r="XK491" s="11"/>
      <c r="XL491" s="11"/>
      <c r="XM491" s="11"/>
      <c r="XN491" s="11"/>
      <c r="XO491" s="11"/>
      <c r="XP491" s="11"/>
      <c r="XQ491" s="11"/>
      <c r="XR491" s="11"/>
      <c r="XS491" s="11"/>
      <c r="XT491" s="11"/>
      <c r="XU491" s="11"/>
      <c r="XV491" s="11"/>
      <c r="XW491" s="11"/>
      <c r="XX491" s="11"/>
      <c r="XY491" s="11"/>
      <c r="XZ491" s="11"/>
      <c r="YA491" s="11"/>
      <c r="YB491" s="11"/>
      <c r="YC491" s="11"/>
      <c r="YD491" s="11"/>
      <c r="YE491" s="11"/>
      <c r="YF491" s="11"/>
      <c r="YG491" s="11"/>
      <c r="YH491" s="11"/>
      <c r="YI491" s="11"/>
      <c r="YJ491" s="11"/>
      <c r="YK491" s="11"/>
      <c r="YL491" s="11"/>
      <c r="YM491" s="11"/>
      <c r="YN491" s="11"/>
      <c r="YO491" s="11"/>
      <c r="YP491" s="11"/>
      <c r="YQ491" s="11"/>
      <c r="YR491" s="11"/>
      <c r="YS491" s="11"/>
      <c r="YT491" s="11"/>
      <c r="YU491" s="11"/>
      <c r="YV491" s="11"/>
      <c r="YW491" s="11"/>
      <c r="YX491" s="11"/>
      <c r="YY491" s="11"/>
      <c r="YZ491" s="11"/>
      <c r="ZA491" s="11"/>
      <c r="ZB491" s="11"/>
      <c r="ZC491" s="11"/>
      <c r="ZD491" s="11"/>
      <c r="ZE491" s="11"/>
      <c r="ZF491" s="11"/>
      <c r="ZG491" s="11"/>
      <c r="ZH491" s="11"/>
      <c r="ZI491" s="11"/>
      <c r="ZJ491" s="11"/>
      <c r="ZK491" s="11"/>
      <c r="ZL491" s="11"/>
      <c r="ZM491" s="11"/>
      <c r="ZN491" s="11"/>
      <c r="ZO491" s="11"/>
      <c r="ZP491" s="11"/>
      <c r="ZQ491" s="11"/>
      <c r="ZR491" s="11"/>
      <c r="ZS491" s="11"/>
      <c r="ZT491" s="11"/>
      <c r="ZU491" s="11"/>
      <c r="ZV491" s="11"/>
      <c r="ZW491" s="11"/>
      <c r="ZX491" s="11"/>
      <c r="ZY491" s="11"/>
      <c r="ZZ491" s="11"/>
      <c r="AAA491" s="11"/>
      <c r="AAB491" s="11"/>
      <c r="AAC491" s="11"/>
      <c r="AAD491" s="11"/>
      <c r="AAE491" s="11"/>
      <c r="AAF491" s="11"/>
      <c r="AAG491" s="11"/>
      <c r="AAH491" s="11"/>
      <c r="AAI491" s="11"/>
      <c r="AAJ491" s="11"/>
      <c r="AAK491" s="11"/>
      <c r="AAL491" s="11"/>
      <c r="AAM491" s="11"/>
      <c r="AAN491" s="11"/>
      <c r="AAO491" s="11"/>
      <c r="AAP491" s="11"/>
      <c r="AAQ491" s="11"/>
      <c r="AAR491" s="11"/>
      <c r="AAS491" s="11"/>
      <c r="AAT491" s="11"/>
      <c r="AAU491" s="11"/>
      <c r="AAV491" s="11"/>
      <c r="AAW491" s="11"/>
      <c r="AAX491" s="11"/>
      <c r="AAY491" s="11"/>
      <c r="AAZ491" s="11"/>
      <c r="ABA491" s="11"/>
      <c r="ABB491" s="11"/>
      <c r="ABC491" s="11"/>
      <c r="ABD491" s="11"/>
      <c r="ABE491" s="11"/>
      <c r="ABF491" s="11"/>
      <c r="ABG491" s="11"/>
      <c r="ABH491" s="11"/>
      <c r="ABI491" s="11"/>
      <c r="ABJ491" s="11"/>
      <c r="ABK491" s="11"/>
      <c r="ABL491" s="11"/>
      <c r="ABM491" s="11"/>
      <c r="ABN491" s="11"/>
      <c r="ABO491" s="11"/>
      <c r="ABP491" s="11"/>
      <c r="ABQ491" s="11"/>
      <c r="ABR491" s="11"/>
      <c r="ABS491" s="11"/>
      <c r="ABT491" s="11"/>
      <c r="ABU491" s="11"/>
      <c r="ABV491" s="11"/>
      <c r="ABW491" s="11"/>
      <c r="ABX491" s="11"/>
      <c r="ABY491" s="11"/>
      <c r="ABZ491" s="11"/>
      <c r="ACA491" s="11"/>
      <c r="ACB491" s="11"/>
      <c r="ACC491" s="11"/>
      <c r="ACD491" s="11"/>
      <c r="ACE491" s="11"/>
      <c r="ACF491" s="11"/>
      <c r="ACG491" s="11"/>
      <c r="ACH491" s="11"/>
      <c r="ACI491" s="11"/>
      <c r="ACJ491" s="11"/>
      <c r="ACK491" s="11"/>
      <c r="ACL491" s="11"/>
      <c r="ACM491" s="11"/>
      <c r="ACN491" s="11"/>
      <c r="ACO491" s="11"/>
      <c r="ACP491" s="11"/>
      <c r="ACQ491" s="11"/>
      <c r="ACR491" s="11"/>
      <c r="ACS491" s="11"/>
      <c r="ACT491" s="11"/>
      <c r="ACU491" s="11"/>
      <c r="ACV491" s="11"/>
      <c r="ACW491" s="11"/>
      <c r="ACX491" s="11"/>
      <c r="ACY491" s="11"/>
      <c r="ACZ491" s="11"/>
      <c r="ADA491" s="11"/>
      <c r="ADB491" s="11"/>
      <c r="ADC491" s="11"/>
      <c r="ADD491" s="11"/>
      <c r="ADE491" s="11"/>
      <c r="ADF491" s="11"/>
      <c r="ADG491" s="11"/>
      <c r="ADH491" s="11"/>
      <c r="ADI491" s="11"/>
      <c r="ADJ491" s="11"/>
      <c r="ADK491" s="11"/>
      <c r="ADL491" s="11"/>
      <c r="ADM491" s="11"/>
      <c r="ADN491" s="11"/>
      <c r="ADO491" s="11"/>
      <c r="ADP491" s="11"/>
      <c r="ADQ491" s="11"/>
      <c r="ADR491" s="11"/>
      <c r="ADS491" s="11"/>
      <c r="ADT491" s="11"/>
      <c r="ADU491" s="11"/>
      <c r="ADV491" s="11"/>
      <c r="ADW491" s="11"/>
      <c r="ADX491" s="11"/>
      <c r="ADY491" s="11"/>
      <c r="ADZ491" s="11"/>
      <c r="AEA491" s="11"/>
      <c r="AEB491" s="11"/>
      <c r="AEC491" s="11"/>
      <c r="AED491" s="11"/>
      <c r="AEE491" s="11"/>
      <c r="AEF491" s="11"/>
      <c r="AEG491" s="11"/>
      <c r="AEH491" s="11"/>
      <c r="AEI491" s="11"/>
      <c r="AEJ491" s="11"/>
      <c r="AEK491" s="11"/>
      <c r="AEL491" s="11"/>
      <c r="AEM491" s="11"/>
      <c r="AEN491" s="11"/>
      <c r="AEO491" s="11"/>
      <c r="AEP491" s="11"/>
      <c r="AEQ491" s="11"/>
      <c r="AER491" s="11"/>
      <c r="AES491" s="11"/>
      <c r="AET491" s="11"/>
      <c r="AEU491" s="11"/>
      <c r="AEV491" s="11"/>
      <c r="AEW491" s="11"/>
      <c r="AEX491" s="11"/>
      <c r="AEY491" s="11"/>
      <c r="AEZ491" s="11"/>
      <c r="AFA491" s="11"/>
      <c r="AFB491" s="11"/>
      <c r="AFC491" s="11"/>
      <c r="AFD491" s="11"/>
      <c r="AFE491" s="11"/>
      <c r="AFF491" s="11"/>
      <c r="AFG491" s="11"/>
      <c r="AFH491" s="11"/>
      <c r="AFI491" s="11"/>
      <c r="AFJ491" s="11"/>
      <c r="AFK491" s="11"/>
      <c r="AFL491" s="11"/>
      <c r="AFM491" s="11"/>
      <c r="AFN491" s="11"/>
      <c r="AFO491" s="11"/>
      <c r="AFP491" s="11"/>
      <c r="AFQ491" s="11"/>
      <c r="AFR491" s="11"/>
      <c r="AFS491" s="11"/>
      <c r="AFT491" s="11"/>
      <c r="AFU491" s="11"/>
      <c r="AFV491" s="11"/>
      <c r="AFW491" s="11"/>
      <c r="AFX491" s="11"/>
      <c r="AFY491" s="11"/>
      <c r="AFZ491" s="11"/>
      <c r="AGA491" s="11"/>
      <c r="AGB491" s="11"/>
      <c r="AGC491" s="11"/>
      <c r="AGD491" s="11"/>
      <c r="AGE491" s="11"/>
      <c r="AGF491" s="11"/>
      <c r="AGG491" s="11"/>
      <c r="AGH491" s="11"/>
      <c r="AGI491" s="11"/>
      <c r="AGJ491" s="11"/>
      <c r="AGK491" s="11"/>
      <c r="AGL491" s="11"/>
      <c r="AGM491" s="11"/>
      <c r="AGN491" s="11"/>
      <c r="AGO491" s="11"/>
      <c r="AGP491" s="11"/>
      <c r="AGQ491" s="11"/>
      <c r="AGR491" s="11"/>
      <c r="AGS491" s="11"/>
      <c r="AGT491" s="11"/>
      <c r="AGU491" s="11"/>
      <c r="AGV491" s="11"/>
      <c r="AGW491" s="11"/>
      <c r="AGX491" s="11"/>
      <c r="AGY491" s="11"/>
      <c r="AGZ491" s="11"/>
      <c r="AHA491" s="11"/>
      <c r="AHB491" s="11"/>
      <c r="AHC491" s="11"/>
      <c r="AHD491" s="11"/>
      <c r="AHE491" s="11"/>
      <c r="AHF491" s="11"/>
      <c r="AHG491" s="11"/>
      <c r="AHH491" s="11"/>
      <c r="AHI491" s="11"/>
      <c r="AHJ491" s="11"/>
      <c r="AHK491" s="11"/>
      <c r="AHL491" s="11"/>
      <c r="AHM491" s="11"/>
      <c r="AHN491" s="11"/>
      <c r="AHO491" s="11"/>
      <c r="AHP491" s="11"/>
      <c r="AHQ491" s="11"/>
      <c r="AHR491" s="11"/>
      <c r="AHS491" s="11"/>
      <c r="AHT491" s="11"/>
      <c r="AHU491" s="11"/>
      <c r="AHV491" s="11"/>
      <c r="AHW491" s="11"/>
      <c r="AHX491" s="11"/>
      <c r="AHY491" s="11"/>
      <c r="AHZ491" s="11"/>
      <c r="AIA491" s="11"/>
      <c r="AIB491" s="11"/>
      <c r="AIC491" s="11"/>
      <c r="AID491" s="11"/>
      <c r="AIE491" s="11"/>
      <c r="AIF491" s="11"/>
      <c r="AIG491" s="11"/>
      <c r="AIH491" s="11"/>
      <c r="AII491" s="11"/>
      <c r="AIJ491" s="11"/>
      <c r="AIK491" s="11"/>
      <c r="AIL491" s="11"/>
      <c r="AIM491" s="11"/>
      <c r="AIN491" s="11"/>
      <c r="AIO491" s="11"/>
      <c r="AIP491" s="11"/>
      <c r="AIQ491" s="11"/>
      <c r="AIR491" s="11"/>
      <c r="AIS491" s="11"/>
      <c r="AIT491" s="11"/>
      <c r="AIU491" s="11"/>
      <c r="AIV491" s="11"/>
      <c r="AIW491" s="11"/>
      <c r="AIX491" s="11"/>
      <c r="AIY491" s="11"/>
      <c r="AIZ491" s="11"/>
      <c r="AJA491" s="11"/>
      <c r="AJB491" s="11"/>
      <c r="AJC491" s="11"/>
      <c r="AJD491" s="11"/>
      <c r="AJE491" s="11"/>
      <c r="AJF491" s="11"/>
      <c r="AJG491" s="11"/>
      <c r="AJH491" s="11"/>
      <c r="AJI491" s="11"/>
      <c r="AJJ491" s="11"/>
      <c r="AJK491" s="11"/>
      <c r="AJL491" s="11"/>
      <c r="AJM491" s="11"/>
      <c r="AJN491" s="11"/>
      <c r="AJO491" s="11"/>
      <c r="AJP491" s="11"/>
      <c r="AJQ491" s="11"/>
      <c r="AJR491" s="11"/>
      <c r="AJS491" s="11"/>
      <c r="AJT491" s="11"/>
      <c r="AJU491" s="11"/>
      <c r="AJV491" s="11"/>
      <c r="AJW491" s="11"/>
      <c r="AJX491" s="11"/>
      <c r="AJY491" s="11"/>
      <c r="AJZ491" s="11"/>
      <c r="AKA491" s="11"/>
      <c r="AKB491" s="11"/>
      <c r="AKC491" s="11"/>
      <c r="AKD491" s="11"/>
      <c r="AKE491" s="11"/>
      <c r="AKF491" s="11"/>
      <c r="AKG491" s="11"/>
      <c r="AKH491" s="11"/>
      <c r="AKI491" s="11"/>
      <c r="AKJ491" s="11"/>
      <c r="AKK491" s="11"/>
      <c r="AKL491" s="11"/>
      <c r="AKM491" s="11"/>
      <c r="AKN491" s="11"/>
      <c r="AKO491" s="11"/>
      <c r="AKP491" s="11"/>
      <c r="AKQ491" s="11"/>
      <c r="AKR491" s="11"/>
      <c r="AKS491" s="11"/>
      <c r="AKT491" s="11"/>
      <c r="AKU491" s="11"/>
      <c r="AKV491" s="11"/>
      <c r="AKW491" s="11"/>
      <c r="AKX491" s="11"/>
      <c r="AKY491" s="11"/>
      <c r="AKZ491" s="11"/>
      <c r="ALA491" s="11"/>
      <c r="ALB491" s="11"/>
      <c r="ALC491" s="11"/>
      <c r="ALD491" s="11"/>
      <c r="ALE491" s="11"/>
      <c r="ALF491" s="11"/>
      <c r="ALG491" s="11"/>
      <c r="ALH491" s="11"/>
      <c r="ALI491" s="11"/>
      <c r="ALJ491" s="11"/>
      <c r="ALK491" s="11"/>
      <c r="ALL491" s="11"/>
      <c r="ALM491" s="11"/>
      <c r="ALN491" s="11"/>
      <c r="ALO491" s="11"/>
      <c r="ALP491" s="11"/>
      <c r="ALQ491" s="11"/>
      <c r="ALR491" s="11"/>
      <c r="ALS491" s="11"/>
      <c r="ALT491" s="11"/>
      <c r="ALU491" s="11"/>
      <c r="ALV491" s="11"/>
      <c r="ALW491" s="11"/>
      <c r="ALX491" s="11"/>
      <c r="ALY491" s="11"/>
      <c r="ALZ491" s="11"/>
      <c r="AMA491" s="11"/>
    </row>
    <row r="492" spans="1:1015" ht="12.75" customHeight="1">
      <c r="A492" s="12" t="s">
        <v>528</v>
      </c>
      <c r="B492" s="12"/>
      <c r="C492" s="12"/>
      <c r="D492" s="12"/>
      <c r="E492" s="13" t="s">
        <v>31</v>
      </c>
      <c r="F492" s="13"/>
      <c r="G492" s="12" t="s">
        <v>529</v>
      </c>
      <c r="H492" s="14">
        <f t="shared" ref="H492:N492" si="76">SUM(H490:H491)</f>
        <v>12643.54</v>
      </c>
      <c r="I492" s="14">
        <f t="shared" si="76"/>
        <v>0</v>
      </c>
      <c r="J492" s="14">
        <f t="shared" si="76"/>
        <v>0</v>
      </c>
      <c r="K492" s="14">
        <f t="shared" si="76"/>
        <v>0</v>
      </c>
      <c r="L492" s="3">
        <f t="shared" si="76"/>
        <v>0</v>
      </c>
      <c r="M492" s="14">
        <f t="shared" si="76"/>
        <v>0</v>
      </c>
      <c r="N492" s="14">
        <f t="shared" si="76"/>
        <v>0</v>
      </c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  <c r="JO492" s="15"/>
      <c r="JP492" s="15"/>
      <c r="JQ492" s="15"/>
      <c r="JR492" s="15"/>
      <c r="JS492" s="15"/>
      <c r="JT492" s="15"/>
      <c r="JU492" s="15"/>
      <c r="JV492" s="15"/>
      <c r="JW492" s="15"/>
      <c r="JX492" s="15"/>
      <c r="JY492" s="15"/>
      <c r="JZ492" s="15"/>
      <c r="KA492" s="15"/>
      <c r="KB492" s="15"/>
      <c r="KC492" s="15"/>
      <c r="KD492" s="15"/>
      <c r="KE492" s="15"/>
      <c r="KF492" s="15"/>
      <c r="KG492" s="15"/>
      <c r="KH492" s="15"/>
      <c r="KI492" s="15"/>
      <c r="KJ492" s="15"/>
      <c r="KK492" s="15"/>
      <c r="KL492" s="15"/>
      <c r="KM492" s="15"/>
      <c r="KN492" s="15"/>
      <c r="KO492" s="15"/>
      <c r="KP492" s="15"/>
      <c r="KQ492" s="15"/>
      <c r="KR492" s="15"/>
      <c r="KS492" s="15"/>
      <c r="KT492" s="15"/>
      <c r="KU492" s="15"/>
      <c r="KV492" s="15"/>
      <c r="KW492" s="15"/>
      <c r="KX492" s="15"/>
      <c r="KY492" s="15"/>
      <c r="KZ492" s="15"/>
      <c r="LA492" s="15"/>
      <c r="LB492" s="15"/>
      <c r="LC492" s="15"/>
      <c r="LD492" s="15"/>
      <c r="LE492" s="15"/>
      <c r="LF492" s="15"/>
      <c r="LG492" s="15"/>
      <c r="LH492" s="15"/>
      <c r="LI492" s="15"/>
      <c r="LJ492" s="15"/>
      <c r="LK492" s="15"/>
      <c r="LL492" s="15"/>
      <c r="LM492" s="15"/>
      <c r="LN492" s="15"/>
      <c r="LO492" s="15"/>
      <c r="LP492" s="15"/>
      <c r="LQ492" s="15"/>
      <c r="LR492" s="15"/>
      <c r="LS492" s="15"/>
      <c r="LT492" s="15"/>
      <c r="LU492" s="15"/>
      <c r="LV492" s="15"/>
      <c r="LW492" s="15"/>
      <c r="LX492" s="15"/>
      <c r="LY492" s="15"/>
      <c r="LZ492" s="15"/>
      <c r="MA492" s="15"/>
      <c r="MB492" s="15"/>
      <c r="MC492" s="15"/>
      <c r="MD492" s="15"/>
      <c r="ME492" s="15"/>
      <c r="MF492" s="15"/>
      <c r="MG492" s="15"/>
      <c r="MH492" s="15"/>
      <c r="MI492" s="15"/>
      <c r="MJ492" s="15"/>
      <c r="MK492" s="15"/>
      <c r="ML492" s="15"/>
      <c r="MM492" s="15"/>
      <c r="MN492" s="15"/>
      <c r="MO492" s="15"/>
      <c r="MP492" s="15"/>
      <c r="MQ492" s="15"/>
      <c r="MR492" s="15"/>
      <c r="MS492" s="15"/>
      <c r="MT492" s="15"/>
      <c r="MU492" s="15"/>
      <c r="MV492" s="15"/>
      <c r="MW492" s="15"/>
      <c r="MX492" s="15"/>
      <c r="MY492" s="15"/>
      <c r="MZ492" s="15"/>
      <c r="NA492" s="15"/>
      <c r="NB492" s="15"/>
      <c r="NC492" s="15"/>
      <c r="ND492" s="15"/>
      <c r="NE492" s="15"/>
      <c r="NF492" s="15"/>
      <c r="NG492" s="15"/>
      <c r="NH492" s="15"/>
      <c r="NI492" s="15"/>
      <c r="NJ492" s="15"/>
      <c r="NK492" s="15"/>
      <c r="NL492" s="15"/>
      <c r="NM492" s="15"/>
      <c r="NN492" s="15"/>
      <c r="NO492" s="15"/>
      <c r="NP492" s="15"/>
      <c r="NQ492" s="15"/>
      <c r="NR492" s="15"/>
      <c r="NS492" s="15"/>
      <c r="NT492" s="15"/>
      <c r="NU492" s="15"/>
      <c r="NV492" s="15"/>
      <c r="NW492" s="15"/>
      <c r="NX492" s="15"/>
      <c r="NY492" s="15"/>
      <c r="NZ492" s="15"/>
      <c r="OA492" s="15"/>
      <c r="OB492" s="15"/>
      <c r="OC492" s="15"/>
      <c r="OD492" s="15"/>
      <c r="OE492" s="15"/>
      <c r="OF492" s="15"/>
      <c r="OG492" s="15"/>
      <c r="OH492" s="15"/>
      <c r="OI492" s="15"/>
      <c r="OJ492" s="15"/>
      <c r="OK492" s="15"/>
      <c r="OL492" s="15"/>
      <c r="OM492" s="15"/>
      <c r="ON492" s="15"/>
      <c r="OO492" s="15"/>
      <c r="OP492" s="15"/>
      <c r="OQ492" s="15"/>
      <c r="OR492" s="15"/>
      <c r="OS492" s="15"/>
      <c r="OT492" s="15"/>
      <c r="OU492" s="15"/>
      <c r="OV492" s="15"/>
      <c r="OW492" s="15"/>
      <c r="OX492" s="15"/>
      <c r="OY492" s="15"/>
      <c r="OZ492" s="15"/>
      <c r="PA492" s="15"/>
      <c r="PB492" s="15"/>
      <c r="PC492" s="15"/>
      <c r="PD492" s="15"/>
      <c r="PE492" s="15"/>
      <c r="PF492" s="15"/>
      <c r="PG492" s="15"/>
      <c r="PH492" s="15"/>
      <c r="PI492" s="15"/>
      <c r="PJ492" s="15"/>
      <c r="PK492" s="15"/>
      <c r="PL492" s="15"/>
      <c r="PM492" s="15"/>
      <c r="PN492" s="15"/>
      <c r="PO492" s="15"/>
      <c r="PP492" s="15"/>
      <c r="PQ492" s="15"/>
      <c r="PR492" s="15"/>
      <c r="PS492" s="15"/>
      <c r="PT492" s="15"/>
      <c r="PU492" s="15"/>
      <c r="PV492" s="15"/>
      <c r="PW492" s="15"/>
      <c r="PX492" s="15"/>
      <c r="PY492" s="15"/>
      <c r="PZ492" s="15"/>
      <c r="QA492" s="15"/>
      <c r="QB492" s="15"/>
      <c r="QC492" s="15"/>
      <c r="QD492" s="15"/>
      <c r="QE492" s="15"/>
      <c r="QF492" s="15"/>
      <c r="QG492" s="15"/>
      <c r="QH492" s="15"/>
      <c r="QI492" s="15"/>
      <c r="QJ492" s="15"/>
      <c r="QK492" s="15"/>
      <c r="QL492" s="15"/>
      <c r="QM492" s="15"/>
      <c r="QN492" s="15"/>
      <c r="QO492" s="15"/>
      <c r="QP492" s="15"/>
      <c r="QQ492" s="15"/>
      <c r="QR492" s="15"/>
      <c r="QS492" s="15"/>
      <c r="QT492" s="15"/>
      <c r="QU492" s="15"/>
      <c r="QV492" s="15"/>
      <c r="QW492" s="15"/>
      <c r="QX492" s="15"/>
      <c r="QY492" s="15"/>
      <c r="QZ492" s="15"/>
      <c r="RA492" s="15"/>
      <c r="RB492" s="15"/>
      <c r="RC492" s="15"/>
      <c r="RD492" s="15"/>
      <c r="RE492" s="15"/>
      <c r="RF492" s="15"/>
      <c r="RG492" s="15"/>
      <c r="RH492" s="15"/>
      <c r="RI492" s="15"/>
      <c r="RJ492" s="15"/>
      <c r="RK492" s="15"/>
      <c r="RL492" s="15"/>
      <c r="RM492" s="15"/>
      <c r="RN492" s="15"/>
      <c r="RO492" s="15"/>
      <c r="RP492" s="15"/>
      <c r="RQ492" s="15"/>
      <c r="RR492" s="15"/>
      <c r="RS492" s="15"/>
      <c r="RT492" s="15"/>
      <c r="RU492" s="15"/>
      <c r="RV492" s="15"/>
      <c r="RW492" s="15"/>
      <c r="RX492" s="15"/>
      <c r="RY492" s="15"/>
      <c r="RZ492" s="15"/>
      <c r="SA492" s="15"/>
      <c r="SB492" s="15"/>
      <c r="SC492" s="15"/>
      <c r="SD492" s="15"/>
      <c r="SE492" s="15"/>
      <c r="SF492" s="15"/>
      <c r="SG492" s="15"/>
      <c r="SH492" s="15"/>
      <c r="SI492" s="15"/>
      <c r="SJ492" s="15"/>
      <c r="SK492" s="15"/>
      <c r="SL492" s="15"/>
      <c r="SM492" s="15"/>
      <c r="SN492" s="15"/>
      <c r="SO492" s="15"/>
      <c r="SP492" s="15"/>
      <c r="SQ492" s="15"/>
      <c r="SR492" s="15"/>
      <c r="SS492" s="15"/>
      <c r="ST492" s="15"/>
      <c r="SU492" s="15"/>
      <c r="SV492" s="15"/>
      <c r="SW492" s="15"/>
      <c r="SX492" s="15"/>
      <c r="SY492" s="15"/>
      <c r="SZ492" s="15"/>
      <c r="TA492" s="15"/>
      <c r="TB492" s="15"/>
      <c r="TC492" s="15"/>
      <c r="TD492" s="15"/>
      <c r="TE492" s="15"/>
      <c r="TF492" s="15"/>
      <c r="TG492" s="15"/>
      <c r="TH492" s="15"/>
      <c r="TI492" s="15"/>
      <c r="TJ492" s="15"/>
      <c r="TK492" s="15"/>
      <c r="TL492" s="15"/>
      <c r="TM492" s="15"/>
      <c r="TN492" s="15"/>
      <c r="TO492" s="15"/>
      <c r="TP492" s="15"/>
      <c r="TQ492" s="15"/>
      <c r="TR492" s="15"/>
      <c r="TS492" s="15"/>
      <c r="TT492" s="15"/>
      <c r="TU492" s="15"/>
      <c r="TV492" s="15"/>
      <c r="TW492" s="15"/>
      <c r="TX492" s="15"/>
      <c r="TY492" s="15"/>
      <c r="TZ492" s="15"/>
      <c r="UA492" s="15"/>
      <c r="UB492" s="15"/>
      <c r="UC492" s="15"/>
      <c r="UD492" s="15"/>
      <c r="UE492" s="15"/>
      <c r="UF492" s="15"/>
      <c r="UG492" s="15"/>
      <c r="UH492" s="15"/>
      <c r="UI492" s="15"/>
      <c r="UJ492" s="15"/>
      <c r="UK492" s="15"/>
      <c r="UL492" s="15"/>
      <c r="UM492" s="15"/>
      <c r="UN492" s="15"/>
      <c r="UO492" s="15"/>
      <c r="UP492" s="15"/>
      <c r="UQ492" s="15"/>
      <c r="UR492" s="15"/>
      <c r="US492" s="15"/>
      <c r="UT492" s="15"/>
      <c r="UU492" s="15"/>
      <c r="UV492" s="15"/>
      <c r="UW492" s="15"/>
      <c r="UX492" s="15"/>
      <c r="UY492" s="15"/>
      <c r="UZ492" s="15"/>
      <c r="VA492" s="15"/>
      <c r="VB492" s="15"/>
      <c r="VC492" s="15"/>
      <c r="VD492" s="15"/>
      <c r="VE492" s="15"/>
      <c r="VF492" s="15"/>
      <c r="VG492" s="15"/>
      <c r="VH492" s="15"/>
      <c r="VI492" s="15"/>
      <c r="VJ492" s="15"/>
      <c r="VK492" s="15"/>
      <c r="VL492" s="15"/>
      <c r="VM492" s="15"/>
      <c r="VN492" s="15"/>
      <c r="VO492" s="15"/>
      <c r="VP492" s="15"/>
      <c r="VQ492" s="15"/>
      <c r="VR492" s="15"/>
      <c r="VS492" s="15"/>
      <c r="VT492" s="15"/>
      <c r="VU492" s="15"/>
      <c r="VV492" s="15"/>
      <c r="VW492" s="15"/>
      <c r="VX492" s="15"/>
      <c r="VY492" s="15"/>
      <c r="VZ492" s="15"/>
      <c r="WA492" s="15"/>
      <c r="WB492" s="15"/>
      <c r="WC492" s="15"/>
      <c r="WD492" s="15"/>
      <c r="WE492" s="15"/>
      <c r="WF492" s="15"/>
      <c r="WG492" s="15"/>
      <c r="WH492" s="15"/>
      <c r="WI492" s="15"/>
      <c r="WJ492" s="15"/>
      <c r="WK492" s="15"/>
      <c r="WL492" s="15"/>
      <c r="WM492" s="15"/>
      <c r="WN492" s="15"/>
      <c r="WO492" s="15"/>
      <c r="WP492" s="15"/>
      <c r="WQ492" s="15"/>
      <c r="WR492" s="15"/>
      <c r="WS492" s="15"/>
      <c r="WT492" s="15"/>
      <c r="WU492" s="15"/>
      <c r="WV492" s="15"/>
      <c r="WW492" s="15"/>
      <c r="WX492" s="15"/>
      <c r="WY492" s="15"/>
      <c r="WZ492" s="15"/>
      <c r="XA492" s="15"/>
      <c r="XB492" s="15"/>
      <c r="XC492" s="15"/>
      <c r="XD492" s="15"/>
      <c r="XE492" s="15"/>
      <c r="XF492" s="15"/>
      <c r="XG492" s="15"/>
      <c r="XH492" s="15"/>
      <c r="XI492" s="15"/>
      <c r="XJ492" s="15"/>
      <c r="XK492" s="15"/>
      <c r="XL492" s="15"/>
      <c r="XM492" s="15"/>
      <c r="XN492" s="15"/>
      <c r="XO492" s="15"/>
      <c r="XP492" s="15"/>
      <c r="XQ492" s="15"/>
      <c r="XR492" s="15"/>
      <c r="XS492" s="15"/>
      <c r="XT492" s="15"/>
      <c r="XU492" s="15"/>
      <c r="XV492" s="15"/>
      <c r="XW492" s="15"/>
      <c r="XX492" s="15"/>
      <c r="XY492" s="15"/>
      <c r="XZ492" s="15"/>
      <c r="YA492" s="15"/>
      <c r="YB492" s="15"/>
      <c r="YC492" s="15"/>
      <c r="YD492" s="15"/>
      <c r="YE492" s="15"/>
      <c r="YF492" s="15"/>
      <c r="YG492" s="15"/>
      <c r="YH492" s="15"/>
      <c r="YI492" s="15"/>
      <c r="YJ492" s="15"/>
      <c r="YK492" s="15"/>
      <c r="YL492" s="15"/>
      <c r="YM492" s="15"/>
      <c r="YN492" s="15"/>
      <c r="YO492" s="15"/>
      <c r="YP492" s="15"/>
      <c r="YQ492" s="15"/>
      <c r="YR492" s="15"/>
      <c r="YS492" s="15"/>
      <c r="YT492" s="15"/>
      <c r="YU492" s="15"/>
      <c r="YV492" s="15"/>
      <c r="YW492" s="15"/>
      <c r="YX492" s="15"/>
      <c r="YY492" s="15"/>
      <c r="YZ492" s="15"/>
      <c r="ZA492" s="15"/>
      <c r="ZB492" s="15"/>
      <c r="ZC492" s="15"/>
      <c r="ZD492" s="15"/>
      <c r="ZE492" s="15"/>
      <c r="ZF492" s="15"/>
      <c r="ZG492" s="15"/>
      <c r="ZH492" s="15"/>
      <c r="ZI492" s="15"/>
      <c r="ZJ492" s="15"/>
      <c r="ZK492" s="15"/>
      <c r="ZL492" s="15"/>
      <c r="ZM492" s="15"/>
      <c r="ZN492" s="15"/>
      <c r="ZO492" s="15"/>
      <c r="ZP492" s="15"/>
      <c r="ZQ492" s="15"/>
      <c r="ZR492" s="15"/>
      <c r="ZS492" s="15"/>
      <c r="ZT492" s="15"/>
      <c r="ZU492" s="15"/>
      <c r="ZV492" s="15"/>
      <c r="ZW492" s="15"/>
      <c r="ZX492" s="15"/>
      <c r="ZY492" s="15"/>
      <c r="ZZ492" s="15"/>
      <c r="AAA492" s="15"/>
      <c r="AAB492" s="15"/>
      <c r="AAC492" s="15"/>
      <c r="AAD492" s="15"/>
      <c r="AAE492" s="15"/>
      <c r="AAF492" s="15"/>
      <c r="AAG492" s="15"/>
      <c r="AAH492" s="15"/>
      <c r="AAI492" s="15"/>
      <c r="AAJ492" s="15"/>
      <c r="AAK492" s="15"/>
      <c r="AAL492" s="15"/>
      <c r="AAM492" s="15"/>
      <c r="AAN492" s="15"/>
      <c r="AAO492" s="15"/>
      <c r="AAP492" s="15"/>
      <c r="AAQ492" s="15"/>
      <c r="AAR492" s="15"/>
      <c r="AAS492" s="15"/>
      <c r="AAT492" s="15"/>
      <c r="AAU492" s="15"/>
      <c r="AAV492" s="15"/>
      <c r="AAW492" s="15"/>
      <c r="AAX492" s="15"/>
      <c r="AAY492" s="15"/>
      <c r="AAZ492" s="15"/>
      <c r="ABA492" s="15"/>
      <c r="ABB492" s="15"/>
      <c r="ABC492" s="15"/>
      <c r="ABD492" s="15"/>
      <c r="ABE492" s="15"/>
      <c r="ABF492" s="15"/>
      <c r="ABG492" s="15"/>
      <c r="ABH492" s="15"/>
      <c r="ABI492" s="15"/>
      <c r="ABJ492" s="15"/>
      <c r="ABK492" s="15"/>
      <c r="ABL492" s="15"/>
      <c r="ABM492" s="15"/>
      <c r="ABN492" s="15"/>
      <c r="ABO492" s="15"/>
      <c r="ABP492" s="15"/>
      <c r="ABQ492" s="15"/>
      <c r="ABR492" s="15"/>
      <c r="ABS492" s="15"/>
      <c r="ABT492" s="15"/>
      <c r="ABU492" s="15"/>
      <c r="ABV492" s="15"/>
      <c r="ABW492" s="15"/>
      <c r="ABX492" s="15"/>
      <c r="ABY492" s="15"/>
      <c r="ABZ492" s="15"/>
      <c r="ACA492" s="15"/>
      <c r="ACB492" s="15"/>
      <c r="ACC492" s="15"/>
      <c r="ACD492" s="15"/>
      <c r="ACE492" s="15"/>
      <c r="ACF492" s="15"/>
      <c r="ACG492" s="15"/>
      <c r="ACH492" s="15"/>
      <c r="ACI492" s="15"/>
      <c r="ACJ492" s="15"/>
      <c r="ACK492" s="15"/>
      <c r="ACL492" s="15"/>
      <c r="ACM492" s="15"/>
      <c r="ACN492" s="15"/>
      <c r="ACO492" s="15"/>
      <c r="ACP492" s="15"/>
      <c r="ACQ492" s="15"/>
      <c r="ACR492" s="15"/>
      <c r="ACS492" s="15"/>
      <c r="ACT492" s="15"/>
      <c r="ACU492" s="15"/>
      <c r="ACV492" s="15"/>
      <c r="ACW492" s="15"/>
      <c r="ACX492" s="15"/>
      <c r="ACY492" s="15"/>
      <c r="ACZ492" s="15"/>
      <c r="ADA492" s="15"/>
      <c r="ADB492" s="15"/>
      <c r="ADC492" s="15"/>
      <c r="ADD492" s="15"/>
      <c r="ADE492" s="15"/>
      <c r="ADF492" s="15"/>
      <c r="ADG492" s="15"/>
      <c r="ADH492" s="15"/>
      <c r="ADI492" s="15"/>
      <c r="ADJ492" s="15"/>
      <c r="ADK492" s="15"/>
      <c r="ADL492" s="15"/>
      <c r="ADM492" s="15"/>
      <c r="ADN492" s="15"/>
      <c r="ADO492" s="15"/>
      <c r="ADP492" s="15"/>
      <c r="ADQ492" s="15"/>
      <c r="ADR492" s="15"/>
      <c r="ADS492" s="15"/>
      <c r="ADT492" s="15"/>
      <c r="ADU492" s="15"/>
      <c r="ADV492" s="15"/>
      <c r="ADW492" s="15"/>
      <c r="ADX492" s="15"/>
      <c r="ADY492" s="15"/>
      <c r="ADZ492" s="15"/>
      <c r="AEA492" s="15"/>
      <c r="AEB492" s="15"/>
      <c r="AEC492" s="15"/>
      <c r="AED492" s="15"/>
      <c r="AEE492" s="15"/>
      <c r="AEF492" s="15"/>
      <c r="AEG492" s="15"/>
      <c r="AEH492" s="15"/>
      <c r="AEI492" s="15"/>
      <c r="AEJ492" s="15"/>
      <c r="AEK492" s="15"/>
      <c r="AEL492" s="15"/>
      <c r="AEM492" s="15"/>
      <c r="AEN492" s="15"/>
      <c r="AEO492" s="15"/>
      <c r="AEP492" s="15"/>
      <c r="AEQ492" s="15"/>
      <c r="AER492" s="15"/>
      <c r="AES492" s="15"/>
      <c r="AET492" s="15"/>
      <c r="AEU492" s="15"/>
      <c r="AEV492" s="15"/>
      <c r="AEW492" s="15"/>
      <c r="AEX492" s="15"/>
      <c r="AEY492" s="15"/>
      <c r="AEZ492" s="15"/>
      <c r="AFA492" s="15"/>
      <c r="AFB492" s="15"/>
      <c r="AFC492" s="15"/>
      <c r="AFD492" s="15"/>
      <c r="AFE492" s="15"/>
      <c r="AFF492" s="15"/>
      <c r="AFG492" s="15"/>
      <c r="AFH492" s="15"/>
      <c r="AFI492" s="15"/>
      <c r="AFJ492" s="15"/>
      <c r="AFK492" s="15"/>
      <c r="AFL492" s="15"/>
      <c r="AFM492" s="15"/>
      <c r="AFN492" s="15"/>
      <c r="AFO492" s="15"/>
      <c r="AFP492" s="15"/>
      <c r="AFQ492" s="15"/>
      <c r="AFR492" s="15"/>
      <c r="AFS492" s="15"/>
      <c r="AFT492" s="15"/>
      <c r="AFU492" s="15"/>
      <c r="AFV492" s="15"/>
      <c r="AFW492" s="15"/>
      <c r="AFX492" s="15"/>
      <c r="AFY492" s="15"/>
      <c r="AFZ492" s="15"/>
      <c r="AGA492" s="15"/>
      <c r="AGB492" s="15"/>
      <c r="AGC492" s="15"/>
      <c r="AGD492" s="15"/>
      <c r="AGE492" s="15"/>
      <c r="AGF492" s="15"/>
      <c r="AGG492" s="15"/>
      <c r="AGH492" s="15"/>
      <c r="AGI492" s="15"/>
      <c r="AGJ492" s="15"/>
      <c r="AGK492" s="15"/>
      <c r="AGL492" s="15"/>
      <c r="AGM492" s="15"/>
      <c r="AGN492" s="15"/>
      <c r="AGO492" s="15"/>
      <c r="AGP492" s="15"/>
      <c r="AGQ492" s="15"/>
      <c r="AGR492" s="15"/>
      <c r="AGS492" s="15"/>
      <c r="AGT492" s="15"/>
      <c r="AGU492" s="15"/>
      <c r="AGV492" s="15"/>
      <c r="AGW492" s="15"/>
      <c r="AGX492" s="15"/>
      <c r="AGY492" s="15"/>
      <c r="AGZ492" s="15"/>
      <c r="AHA492" s="15"/>
      <c r="AHB492" s="15"/>
      <c r="AHC492" s="15"/>
      <c r="AHD492" s="15"/>
      <c r="AHE492" s="15"/>
      <c r="AHF492" s="15"/>
      <c r="AHG492" s="15"/>
      <c r="AHH492" s="15"/>
      <c r="AHI492" s="15"/>
      <c r="AHJ492" s="15"/>
      <c r="AHK492" s="15"/>
      <c r="AHL492" s="15"/>
      <c r="AHM492" s="15"/>
      <c r="AHN492" s="15"/>
      <c r="AHO492" s="15"/>
      <c r="AHP492" s="15"/>
      <c r="AHQ492" s="15"/>
      <c r="AHR492" s="15"/>
      <c r="AHS492" s="15"/>
      <c r="AHT492" s="15"/>
      <c r="AHU492" s="15"/>
      <c r="AHV492" s="15"/>
      <c r="AHW492" s="15"/>
      <c r="AHX492" s="15"/>
      <c r="AHY492" s="15"/>
      <c r="AHZ492" s="15"/>
      <c r="AIA492" s="15"/>
      <c r="AIB492" s="15"/>
      <c r="AIC492" s="15"/>
      <c r="AID492" s="15"/>
      <c r="AIE492" s="15"/>
      <c r="AIF492" s="15"/>
      <c r="AIG492" s="15"/>
      <c r="AIH492" s="15"/>
      <c r="AII492" s="15"/>
      <c r="AIJ492" s="15"/>
      <c r="AIK492" s="15"/>
      <c r="AIL492" s="15"/>
      <c r="AIM492" s="15"/>
      <c r="AIN492" s="15"/>
      <c r="AIO492" s="15"/>
      <c r="AIP492" s="15"/>
      <c r="AIQ492" s="15"/>
      <c r="AIR492" s="15"/>
      <c r="AIS492" s="15"/>
      <c r="AIT492" s="15"/>
      <c r="AIU492" s="15"/>
      <c r="AIV492" s="15"/>
      <c r="AIW492" s="15"/>
      <c r="AIX492" s="15"/>
      <c r="AIY492" s="15"/>
      <c r="AIZ492" s="15"/>
      <c r="AJA492" s="15"/>
      <c r="AJB492" s="15"/>
      <c r="AJC492" s="15"/>
      <c r="AJD492" s="15"/>
      <c r="AJE492" s="15"/>
      <c r="AJF492" s="15"/>
      <c r="AJG492" s="15"/>
      <c r="AJH492" s="15"/>
      <c r="AJI492" s="15"/>
      <c r="AJJ492" s="15"/>
      <c r="AJK492" s="15"/>
      <c r="AJL492" s="15"/>
      <c r="AJM492" s="15"/>
      <c r="AJN492" s="15"/>
      <c r="AJO492" s="15"/>
      <c r="AJP492" s="15"/>
      <c r="AJQ492" s="15"/>
      <c r="AJR492" s="15"/>
      <c r="AJS492" s="15"/>
      <c r="AJT492" s="15"/>
      <c r="AJU492" s="15"/>
      <c r="AJV492" s="15"/>
      <c r="AJW492" s="15"/>
      <c r="AJX492" s="15"/>
      <c r="AJY492" s="15"/>
      <c r="AJZ492" s="15"/>
      <c r="AKA492" s="15"/>
      <c r="AKB492" s="15"/>
      <c r="AKC492" s="15"/>
      <c r="AKD492" s="15"/>
      <c r="AKE492" s="15"/>
      <c r="AKF492" s="15"/>
      <c r="AKG492" s="15"/>
      <c r="AKH492" s="15"/>
      <c r="AKI492" s="15"/>
      <c r="AKJ492" s="15"/>
      <c r="AKK492" s="15"/>
      <c r="AKL492" s="15"/>
      <c r="AKM492" s="15"/>
      <c r="AKN492" s="15"/>
      <c r="AKO492" s="15"/>
      <c r="AKP492" s="15"/>
      <c r="AKQ492" s="15"/>
      <c r="AKR492" s="15"/>
      <c r="AKS492" s="15"/>
      <c r="AKT492" s="15"/>
      <c r="AKU492" s="15"/>
      <c r="AKV492" s="15"/>
      <c r="AKW492" s="15"/>
      <c r="AKX492" s="15"/>
      <c r="AKY492" s="15"/>
      <c r="AKZ492" s="15"/>
      <c r="ALA492" s="15"/>
      <c r="ALB492" s="15"/>
      <c r="ALC492" s="15"/>
      <c r="ALD492" s="15"/>
      <c r="ALE492" s="15"/>
      <c r="ALF492" s="15"/>
      <c r="ALG492" s="15"/>
      <c r="ALH492" s="15"/>
      <c r="ALI492" s="15"/>
      <c r="ALJ492" s="15"/>
      <c r="ALK492" s="15"/>
      <c r="ALL492" s="15"/>
      <c r="ALM492" s="15"/>
      <c r="ALN492" s="15"/>
      <c r="ALO492" s="15"/>
      <c r="ALP492" s="15"/>
      <c r="ALQ492" s="15"/>
      <c r="ALR492" s="15"/>
      <c r="ALS492" s="15"/>
      <c r="ALT492" s="15"/>
      <c r="ALU492" s="15"/>
      <c r="ALV492" s="15"/>
      <c r="ALW492" s="15"/>
      <c r="ALX492" s="11"/>
      <c r="ALY492" s="11"/>
      <c r="ALZ492" s="11"/>
      <c r="AMA492" s="11"/>
    </row>
    <row r="493" spans="1:1015" ht="12.75" customHeight="1">
      <c r="A493" s="12" t="s">
        <v>530</v>
      </c>
      <c r="B493" s="12"/>
      <c r="C493" s="12"/>
      <c r="D493" s="12"/>
      <c r="E493" s="12"/>
      <c r="F493" s="12"/>
      <c r="G493" s="12" t="s">
        <v>234</v>
      </c>
      <c r="H493" s="14">
        <f t="shared" ref="H493:N493" si="77">H459+H483+H489+H492</f>
        <v>27330.420000000002</v>
      </c>
      <c r="I493" s="14">
        <f t="shared" si="77"/>
        <v>21520.240000000002</v>
      </c>
      <c r="J493" s="14">
        <f t="shared" si="77"/>
        <v>23117</v>
      </c>
      <c r="K493" s="14">
        <f t="shared" si="77"/>
        <v>23296.559999999998</v>
      </c>
      <c r="L493" s="3">
        <f t="shared" si="77"/>
        <v>22144</v>
      </c>
      <c r="M493" s="14">
        <f t="shared" si="77"/>
        <v>13258</v>
      </c>
      <c r="N493" s="14">
        <f t="shared" si="77"/>
        <v>13258</v>
      </c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  <c r="JO493" s="15"/>
      <c r="JP493" s="15"/>
      <c r="JQ493" s="15"/>
      <c r="JR493" s="15"/>
      <c r="JS493" s="15"/>
      <c r="JT493" s="15"/>
      <c r="JU493" s="15"/>
      <c r="JV493" s="15"/>
      <c r="JW493" s="15"/>
      <c r="JX493" s="15"/>
      <c r="JY493" s="15"/>
      <c r="JZ493" s="15"/>
      <c r="KA493" s="15"/>
      <c r="KB493" s="15"/>
      <c r="KC493" s="15"/>
      <c r="KD493" s="15"/>
      <c r="KE493" s="15"/>
      <c r="KF493" s="15"/>
      <c r="KG493" s="15"/>
      <c r="KH493" s="15"/>
      <c r="KI493" s="15"/>
      <c r="KJ493" s="15"/>
      <c r="KK493" s="15"/>
      <c r="KL493" s="15"/>
      <c r="KM493" s="15"/>
      <c r="KN493" s="15"/>
      <c r="KO493" s="15"/>
      <c r="KP493" s="15"/>
      <c r="KQ493" s="15"/>
      <c r="KR493" s="15"/>
      <c r="KS493" s="15"/>
      <c r="KT493" s="15"/>
      <c r="KU493" s="15"/>
      <c r="KV493" s="15"/>
      <c r="KW493" s="15"/>
      <c r="KX493" s="15"/>
      <c r="KY493" s="15"/>
      <c r="KZ493" s="15"/>
      <c r="LA493" s="15"/>
      <c r="LB493" s="15"/>
      <c r="LC493" s="15"/>
      <c r="LD493" s="15"/>
      <c r="LE493" s="15"/>
      <c r="LF493" s="15"/>
      <c r="LG493" s="15"/>
      <c r="LH493" s="15"/>
      <c r="LI493" s="15"/>
      <c r="LJ493" s="15"/>
      <c r="LK493" s="15"/>
      <c r="LL493" s="15"/>
      <c r="LM493" s="15"/>
      <c r="LN493" s="15"/>
      <c r="LO493" s="15"/>
      <c r="LP493" s="15"/>
      <c r="LQ493" s="15"/>
      <c r="LR493" s="15"/>
      <c r="LS493" s="15"/>
      <c r="LT493" s="15"/>
      <c r="LU493" s="15"/>
      <c r="LV493" s="15"/>
      <c r="LW493" s="15"/>
      <c r="LX493" s="15"/>
      <c r="LY493" s="15"/>
      <c r="LZ493" s="15"/>
      <c r="MA493" s="15"/>
      <c r="MB493" s="15"/>
      <c r="MC493" s="15"/>
      <c r="MD493" s="15"/>
      <c r="ME493" s="15"/>
      <c r="MF493" s="15"/>
      <c r="MG493" s="15"/>
      <c r="MH493" s="15"/>
      <c r="MI493" s="15"/>
      <c r="MJ493" s="15"/>
      <c r="MK493" s="15"/>
      <c r="ML493" s="15"/>
      <c r="MM493" s="15"/>
      <c r="MN493" s="15"/>
      <c r="MO493" s="15"/>
      <c r="MP493" s="15"/>
      <c r="MQ493" s="15"/>
      <c r="MR493" s="15"/>
      <c r="MS493" s="15"/>
      <c r="MT493" s="15"/>
      <c r="MU493" s="15"/>
      <c r="MV493" s="15"/>
      <c r="MW493" s="15"/>
      <c r="MX493" s="15"/>
      <c r="MY493" s="15"/>
      <c r="MZ493" s="15"/>
      <c r="NA493" s="15"/>
      <c r="NB493" s="15"/>
      <c r="NC493" s="15"/>
      <c r="ND493" s="15"/>
      <c r="NE493" s="15"/>
      <c r="NF493" s="15"/>
      <c r="NG493" s="15"/>
      <c r="NH493" s="15"/>
      <c r="NI493" s="15"/>
      <c r="NJ493" s="15"/>
      <c r="NK493" s="15"/>
      <c r="NL493" s="15"/>
      <c r="NM493" s="15"/>
      <c r="NN493" s="15"/>
      <c r="NO493" s="15"/>
      <c r="NP493" s="15"/>
      <c r="NQ493" s="15"/>
      <c r="NR493" s="15"/>
      <c r="NS493" s="15"/>
      <c r="NT493" s="15"/>
      <c r="NU493" s="15"/>
      <c r="NV493" s="15"/>
      <c r="NW493" s="15"/>
      <c r="NX493" s="15"/>
      <c r="NY493" s="15"/>
      <c r="NZ493" s="15"/>
      <c r="OA493" s="15"/>
      <c r="OB493" s="15"/>
      <c r="OC493" s="15"/>
      <c r="OD493" s="15"/>
      <c r="OE493" s="15"/>
      <c r="OF493" s="15"/>
      <c r="OG493" s="15"/>
      <c r="OH493" s="15"/>
      <c r="OI493" s="15"/>
      <c r="OJ493" s="15"/>
      <c r="OK493" s="15"/>
      <c r="OL493" s="15"/>
      <c r="OM493" s="15"/>
      <c r="ON493" s="15"/>
      <c r="OO493" s="15"/>
      <c r="OP493" s="15"/>
      <c r="OQ493" s="15"/>
      <c r="OR493" s="15"/>
      <c r="OS493" s="15"/>
      <c r="OT493" s="15"/>
      <c r="OU493" s="15"/>
      <c r="OV493" s="15"/>
      <c r="OW493" s="15"/>
      <c r="OX493" s="15"/>
      <c r="OY493" s="15"/>
      <c r="OZ493" s="15"/>
      <c r="PA493" s="15"/>
      <c r="PB493" s="15"/>
      <c r="PC493" s="15"/>
      <c r="PD493" s="15"/>
      <c r="PE493" s="15"/>
      <c r="PF493" s="15"/>
      <c r="PG493" s="15"/>
      <c r="PH493" s="15"/>
      <c r="PI493" s="15"/>
      <c r="PJ493" s="15"/>
      <c r="PK493" s="15"/>
      <c r="PL493" s="15"/>
      <c r="PM493" s="15"/>
      <c r="PN493" s="15"/>
      <c r="PO493" s="15"/>
      <c r="PP493" s="15"/>
      <c r="PQ493" s="15"/>
      <c r="PR493" s="15"/>
      <c r="PS493" s="15"/>
      <c r="PT493" s="15"/>
      <c r="PU493" s="15"/>
      <c r="PV493" s="15"/>
      <c r="PW493" s="15"/>
      <c r="PX493" s="15"/>
      <c r="PY493" s="15"/>
      <c r="PZ493" s="15"/>
      <c r="QA493" s="15"/>
      <c r="QB493" s="15"/>
      <c r="QC493" s="15"/>
      <c r="QD493" s="15"/>
      <c r="QE493" s="15"/>
      <c r="QF493" s="15"/>
      <c r="QG493" s="15"/>
      <c r="QH493" s="15"/>
      <c r="QI493" s="15"/>
      <c r="QJ493" s="15"/>
      <c r="QK493" s="15"/>
      <c r="QL493" s="15"/>
      <c r="QM493" s="15"/>
      <c r="QN493" s="15"/>
      <c r="QO493" s="15"/>
      <c r="QP493" s="15"/>
      <c r="QQ493" s="15"/>
      <c r="QR493" s="15"/>
      <c r="QS493" s="15"/>
      <c r="QT493" s="15"/>
      <c r="QU493" s="15"/>
      <c r="QV493" s="15"/>
      <c r="QW493" s="15"/>
      <c r="QX493" s="15"/>
      <c r="QY493" s="15"/>
      <c r="QZ493" s="15"/>
      <c r="RA493" s="15"/>
      <c r="RB493" s="15"/>
      <c r="RC493" s="15"/>
      <c r="RD493" s="15"/>
      <c r="RE493" s="15"/>
      <c r="RF493" s="15"/>
      <c r="RG493" s="15"/>
      <c r="RH493" s="15"/>
      <c r="RI493" s="15"/>
      <c r="RJ493" s="15"/>
      <c r="RK493" s="15"/>
      <c r="RL493" s="15"/>
      <c r="RM493" s="15"/>
      <c r="RN493" s="15"/>
      <c r="RO493" s="15"/>
      <c r="RP493" s="15"/>
      <c r="RQ493" s="15"/>
      <c r="RR493" s="15"/>
      <c r="RS493" s="15"/>
      <c r="RT493" s="15"/>
      <c r="RU493" s="15"/>
      <c r="RV493" s="15"/>
      <c r="RW493" s="15"/>
      <c r="RX493" s="15"/>
      <c r="RY493" s="15"/>
      <c r="RZ493" s="15"/>
      <c r="SA493" s="15"/>
      <c r="SB493" s="15"/>
      <c r="SC493" s="15"/>
      <c r="SD493" s="15"/>
      <c r="SE493" s="15"/>
      <c r="SF493" s="15"/>
      <c r="SG493" s="15"/>
      <c r="SH493" s="15"/>
      <c r="SI493" s="15"/>
      <c r="SJ493" s="15"/>
      <c r="SK493" s="15"/>
      <c r="SL493" s="15"/>
      <c r="SM493" s="15"/>
      <c r="SN493" s="15"/>
      <c r="SO493" s="15"/>
      <c r="SP493" s="15"/>
      <c r="SQ493" s="15"/>
      <c r="SR493" s="15"/>
      <c r="SS493" s="15"/>
      <c r="ST493" s="15"/>
      <c r="SU493" s="15"/>
      <c r="SV493" s="15"/>
      <c r="SW493" s="15"/>
      <c r="SX493" s="15"/>
      <c r="SY493" s="15"/>
      <c r="SZ493" s="15"/>
      <c r="TA493" s="15"/>
      <c r="TB493" s="15"/>
      <c r="TC493" s="15"/>
      <c r="TD493" s="15"/>
      <c r="TE493" s="15"/>
      <c r="TF493" s="15"/>
      <c r="TG493" s="15"/>
      <c r="TH493" s="15"/>
      <c r="TI493" s="15"/>
      <c r="TJ493" s="15"/>
      <c r="TK493" s="15"/>
      <c r="TL493" s="15"/>
      <c r="TM493" s="15"/>
      <c r="TN493" s="15"/>
      <c r="TO493" s="15"/>
      <c r="TP493" s="15"/>
      <c r="TQ493" s="15"/>
      <c r="TR493" s="15"/>
      <c r="TS493" s="15"/>
      <c r="TT493" s="15"/>
      <c r="TU493" s="15"/>
      <c r="TV493" s="15"/>
      <c r="TW493" s="15"/>
      <c r="TX493" s="15"/>
      <c r="TY493" s="15"/>
      <c r="TZ493" s="15"/>
      <c r="UA493" s="15"/>
      <c r="UB493" s="15"/>
      <c r="UC493" s="15"/>
      <c r="UD493" s="15"/>
      <c r="UE493" s="15"/>
      <c r="UF493" s="15"/>
      <c r="UG493" s="15"/>
      <c r="UH493" s="15"/>
      <c r="UI493" s="15"/>
      <c r="UJ493" s="15"/>
      <c r="UK493" s="15"/>
      <c r="UL493" s="15"/>
      <c r="UM493" s="15"/>
      <c r="UN493" s="15"/>
      <c r="UO493" s="15"/>
      <c r="UP493" s="15"/>
      <c r="UQ493" s="15"/>
      <c r="UR493" s="15"/>
      <c r="US493" s="15"/>
      <c r="UT493" s="15"/>
      <c r="UU493" s="15"/>
      <c r="UV493" s="15"/>
      <c r="UW493" s="15"/>
      <c r="UX493" s="15"/>
      <c r="UY493" s="15"/>
      <c r="UZ493" s="15"/>
      <c r="VA493" s="15"/>
      <c r="VB493" s="15"/>
      <c r="VC493" s="15"/>
      <c r="VD493" s="15"/>
      <c r="VE493" s="15"/>
      <c r="VF493" s="15"/>
      <c r="VG493" s="15"/>
      <c r="VH493" s="15"/>
      <c r="VI493" s="15"/>
      <c r="VJ493" s="15"/>
      <c r="VK493" s="15"/>
      <c r="VL493" s="15"/>
      <c r="VM493" s="15"/>
      <c r="VN493" s="15"/>
      <c r="VO493" s="15"/>
      <c r="VP493" s="15"/>
      <c r="VQ493" s="15"/>
      <c r="VR493" s="15"/>
      <c r="VS493" s="15"/>
      <c r="VT493" s="15"/>
      <c r="VU493" s="15"/>
      <c r="VV493" s="15"/>
      <c r="VW493" s="15"/>
      <c r="VX493" s="15"/>
      <c r="VY493" s="15"/>
      <c r="VZ493" s="15"/>
      <c r="WA493" s="15"/>
      <c r="WB493" s="15"/>
      <c r="WC493" s="15"/>
      <c r="WD493" s="15"/>
      <c r="WE493" s="15"/>
      <c r="WF493" s="15"/>
      <c r="WG493" s="15"/>
      <c r="WH493" s="15"/>
      <c r="WI493" s="15"/>
      <c r="WJ493" s="15"/>
      <c r="WK493" s="15"/>
      <c r="WL493" s="15"/>
      <c r="WM493" s="15"/>
      <c r="WN493" s="15"/>
      <c r="WO493" s="15"/>
      <c r="WP493" s="15"/>
      <c r="WQ493" s="15"/>
      <c r="WR493" s="15"/>
      <c r="WS493" s="15"/>
      <c r="WT493" s="15"/>
      <c r="WU493" s="15"/>
      <c r="WV493" s="15"/>
      <c r="WW493" s="15"/>
      <c r="WX493" s="15"/>
      <c r="WY493" s="15"/>
      <c r="WZ493" s="15"/>
      <c r="XA493" s="15"/>
      <c r="XB493" s="15"/>
      <c r="XC493" s="15"/>
      <c r="XD493" s="15"/>
      <c r="XE493" s="15"/>
      <c r="XF493" s="15"/>
      <c r="XG493" s="15"/>
      <c r="XH493" s="15"/>
      <c r="XI493" s="15"/>
      <c r="XJ493" s="15"/>
      <c r="XK493" s="15"/>
      <c r="XL493" s="15"/>
      <c r="XM493" s="15"/>
      <c r="XN493" s="15"/>
      <c r="XO493" s="15"/>
      <c r="XP493" s="15"/>
      <c r="XQ493" s="15"/>
      <c r="XR493" s="15"/>
      <c r="XS493" s="15"/>
      <c r="XT493" s="15"/>
      <c r="XU493" s="15"/>
      <c r="XV493" s="15"/>
      <c r="XW493" s="15"/>
      <c r="XX493" s="15"/>
      <c r="XY493" s="15"/>
      <c r="XZ493" s="15"/>
      <c r="YA493" s="15"/>
      <c r="YB493" s="15"/>
      <c r="YC493" s="15"/>
      <c r="YD493" s="15"/>
      <c r="YE493" s="15"/>
      <c r="YF493" s="15"/>
      <c r="YG493" s="15"/>
      <c r="YH493" s="15"/>
      <c r="YI493" s="15"/>
      <c r="YJ493" s="15"/>
      <c r="YK493" s="15"/>
      <c r="YL493" s="15"/>
      <c r="YM493" s="15"/>
      <c r="YN493" s="15"/>
      <c r="YO493" s="15"/>
      <c r="YP493" s="15"/>
      <c r="YQ493" s="15"/>
      <c r="YR493" s="15"/>
      <c r="YS493" s="15"/>
      <c r="YT493" s="15"/>
      <c r="YU493" s="15"/>
      <c r="YV493" s="15"/>
      <c r="YW493" s="15"/>
      <c r="YX493" s="15"/>
      <c r="YY493" s="15"/>
      <c r="YZ493" s="15"/>
      <c r="ZA493" s="15"/>
      <c r="ZB493" s="15"/>
      <c r="ZC493" s="15"/>
      <c r="ZD493" s="15"/>
      <c r="ZE493" s="15"/>
      <c r="ZF493" s="15"/>
      <c r="ZG493" s="15"/>
      <c r="ZH493" s="15"/>
      <c r="ZI493" s="15"/>
      <c r="ZJ493" s="15"/>
      <c r="ZK493" s="15"/>
      <c r="ZL493" s="15"/>
      <c r="ZM493" s="15"/>
      <c r="ZN493" s="15"/>
      <c r="ZO493" s="15"/>
      <c r="ZP493" s="15"/>
      <c r="ZQ493" s="15"/>
      <c r="ZR493" s="15"/>
      <c r="ZS493" s="15"/>
      <c r="ZT493" s="15"/>
      <c r="ZU493" s="15"/>
      <c r="ZV493" s="15"/>
      <c r="ZW493" s="15"/>
      <c r="ZX493" s="15"/>
      <c r="ZY493" s="15"/>
      <c r="ZZ493" s="15"/>
      <c r="AAA493" s="15"/>
      <c r="AAB493" s="15"/>
      <c r="AAC493" s="15"/>
      <c r="AAD493" s="15"/>
      <c r="AAE493" s="15"/>
      <c r="AAF493" s="15"/>
      <c r="AAG493" s="15"/>
      <c r="AAH493" s="15"/>
      <c r="AAI493" s="15"/>
      <c r="AAJ493" s="15"/>
      <c r="AAK493" s="15"/>
      <c r="AAL493" s="15"/>
      <c r="AAM493" s="15"/>
      <c r="AAN493" s="15"/>
      <c r="AAO493" s="15"/>
      <c r="AAP493" s="15"/>
      <c r="AAQ493" s="15"/>
      <c r="AAR493" s="15"/>
      <c r="AAS493" s="15"/>
      <c r="AAT493" s="15"/>
      <c r="AAU493" s="15"/>
      <c r="AAV493" s="15"/>
      <c r="AAW493" s="15"/>
      <c r="AAX493" s="15"/>
      <c r="AAY493" s="15"/>
      <c r="AAZ493" s="15"/>
      <c r="ABA493" s="15"/>
      <c r="ABB493" s="15"/>
      <c r="ABC493" s="15"/>
      <c r="ABD493" s="15"/>
      <c r="ABE493" s="15"/>
      <c r="ABF493" s="15"/>
      <c r="ABG493" s="15"/>
      <c r="ABH493" s="15"/>
      <c r="ABI493" s="15"/>
      <c r="ABJ493" s="15"/>
      <c r="ABK493" s="15"/>
      <c r="ABL493" s="15"/>
      <c r="ABM493" s="15"/>
      <c r="ABN493" s="15"/>
      <c r="ABO493" s="15"/>
      <c r="ABP493" s="15"/>
      <c r="ABQ493" s="15"/>
      <c r="ABR493" s="15"/>
      <c r="ABS493" s="15"/>
      <c r="ABT493" s="15"/>
      <c r="ABU493" s="15"/>
      <c r="ABV493" s="15"/>
      <c r="ABW493" s="15"/>
      <c r="ABX493" s="15"/>
      <c r="ABY493" s="15"/>
      <c r="ABZ493" s="15"/>
      <c r="ACA493" s="15"/>
      <c r="ACB493" s="15"/>
      <c r="ACC493" s="15"/>
      <c r="ACD493" s="15"/>
      <c r="ACE493" s="15"/>
      <c r="ACF493" s="15"/>
      <c r="ACG493" s="15"/>
      <c r="ACH493" s="15"/>
      <c r="ACI493" s="15"/>
      <c r="ACJ493" s="15"/>
      <c r="ACK493" s="15"/>
      <c r="ACL493" s="15"/>
      <c r="ACM493" s="15"/>
      <c r="ACN493" s="15"/>
      <c r="ACO493" s="15"/>
      <c r="ACP493" s="15"/>
      <c r="ACQ493" s="15"/>
      <c r="ACR493" s="15"/>
      <c r="ACS493" s="15"/>
      <c r="ACT493" s="15"/>
      <c r="ACU493" s="15"/>
      <c r="ACV493" s="15"/>
      <c r="ACW493" s="15"/>
      <c r="ACX493" s="15"/>
      <c r="ACY493" s="15"/>
      <c r="ACZ493" s="15"/>
      <c r="ADA493" s="15"/>
      <c r="ADB493" s="15"/>
      <c r="ADC493" s="15"/>
      <c r="ADD493" s="15"/>
      <c r="ADE493" s="15"/>
      <c r="ADF493" s="15"/>
      <c r="ADG493" s="15"/>
      <c r="ADH493" s="15"/>
      <c r="ADI493" s="15"/>
      <c r="ADJ493" s="15"/>
      <c r="ADK493" s="15"/>
      <c r="ADL493" s="15"/>
      <c r="ADM493" s="15"/>
      <c r="ADN493" s="15"/>
      <c r="ADO493" s="15"/>
      <c r="ADP493" s="15"/>
      <c r="ADQ493" s="15"/>
      <c r="ADR493" s="15"/>
      <c r="ADS493" s="15"/>
      <c r="ADT493" s="15"/>
      <c r="ADU493" s="15"/>
      <c r="ADV493" s="15"/>
      <c r="ADW493" s="15"/>
      <c r="ADX493" s="15"/>
      <c r="ADY493" s="15"/>
      <c r="ADZ493" s="15"/>
      <c r="AEA493" s="15"/>
      <c r="AEB493" s="15"/>
      <c r="AEC493" s="15"/>
      <c r="AED493" s="15"/>
      <c r="AEE493" s="15"/>
      <c r="AEF493" s="15"/>
      <c r="AEG493" s="15"/>
      <c r="AEH493" s="15"/>
      <c r="AEI493" s="15"/>
      <c r="AEJ493" s="15"/>
      <c r="AEK493" s="15"/>
      <c r="AEL493" s="15"/>
      <c r="AEM493" s="15"/>
      <c r="AEN493" s="15"/>
      <c r="AEO493" s="15"/>
      <c r="AEP493" s="15"/>
      <c r="AEQ493" s="15"/>
      <c r="AER493" s="15"/>
      <c r="AES493" s="15"/>
      <c r="AET493" s="15"/>
      <c r="AEU493" s="15"/>
      <c r="AEV493" s="15"/>
      <c r="AEW493" s="15"/>
      <c r="AEX493" s="15"/>
      <c r="AEY493" s="15"/>
      <c r="AEZ493" s="15"/>
      <c r="AFA493" s="15"/>
      <c r="AFB493" s="15"/>
      <c r="AFC493" s="15"/>
      <c r="AFD493" s="15"/>
      <c r="AFE493" s="15"/>
      <c r="AFF493" s="15"/>
      <c r="AFG493" s="15"/>
      <c r="AFH493" s="15"/>
      <c r="AFI493" s="15"/>
      <c r="AFJ493" s="15"/>
      <c r="AFK493" s="15"/>
      <c r="AFL493" s="15"/>
      <c r="AFM493" s="15"/>
      <c r="AFN493" s="15"/>
      <c r="AFO493" s="15"/>
      <c r="AFP493" s="15"/>
      <c r="AFQ493" s="15"/>
      <c r="AFR493" s="15"/>
      <c r="AFS493" s="15"/>
      <c r="AFT493" s="15"/>
      <c r="AFU493" s="15"/>
      <c r="AFV493" s="15"/>
      <c r="AFW493" s="15"/>
      <c r="AFX493" s="15"/>
      <c r="AFY493" s="15"/>
      <c r="AFZ493" s="15"/>
      <c r="AGA493" s="15"/>
      <c r="AGB493" s="15"/>
      <c r="AGC493" s="15"/>
      <c r="AGD493" s="15"/>
      <c r="AGE493" s="15"/>
      <c r="AGF493" s="15"/>
      <c r="AGG493" s="15"/>
      <c r="AGH493" s="15"/>
      <c r="AGI493" s="15"/>
      <c r="AGJ493" s="15"/>
      <c r="AGK493" s="15"/>
      <c r="AGL493" s="15"/>
      <c r="AGM493" s="15"/>
      <c r="AGN493" s="15"/>
      <c r="AGO493" s="15"/>
      <c r="AGP493" s="15"/>
      <c r="AGQ493" s="15"/>
      <c r="AGR493" s="15"/>
      <c r="AGS493" s="15"/>
      <c r="AGT493" s="15"/>
      <c r="AGU493" s="15"/>
      <c r="AGV493" s="15"/>
      <c r="AGW493" s="15"/>
      <c r="AGX493" s="15"/>
      <c r="AGY493" s="15"/>
      <c r="AGZ493" s="15"/>
      <c r="AHA493" s="15"/>
      <c r="AHB493" s="15"/>
      <c r="AHC493" s="15"/>
      <c r="AHD493" s="15"/>
      <c r="AHE493" s="15"/>
      <c r="AHF493" s="15"/>
      <c r="AHG493" s="15"/>
      <c r="AHH493" s="15"/>
      <c r="AHI493" s="15"/>
      <c r="AHJ493" s="15"/>
      <c r="AHK493" s="15"/>
      <c r="AHL493" s="15"/>
      <c r="AHM493" s="15"/>
      <c r="AHN493" s="15"/>
      <c r="AHO493" s="15"/>
      <c r="AHP493" s="15"/>
      <c r="AHQ493" s="15"/>
      <c r="AHR493" s="15"/>
      <c r="AHS493" s="15"/>
      <c r="AHT493" s="15"/>
      <c r="AHU493" s="15"/>
      <c r="AHV493" s="15"/>
      <c r="AHW493" s="15"/>
      <c r="AHX493" s="15"/>
      <c r="AHY493" s="15"/>
      <c r="AHZ493" s="15"/>
      <c r="AIA493" s="15"/>
      <c r="AIB493" s="15"/>
      <c r="AIC493" s="15"/>
      <c r="AID493" s="15"/>
      <c r="AIE493" s="15"/>
      <c r="AIF493" s="15"/>
      <c r="AIG493" s="15"/>
      <c r="AIH493" s="15"/>
      <c r="AII493" s="15"/>
      <c r="AIJ493" s="15"/>
      <c r="AIK493" s="15"/>
      <c r="AIL493" s="15"/>
      <c r="AIM493" s="15"/>
      <c r="AIN493" s="15"/>
      <c r="AIO493" s="15"/>
      <c r="AIP493" s="15"/>
      <c r="AIQ493" s="15"/>
      <c r="AIR493" s="15"/>
      <c r="AIS493" s="15"/>
      <c r="AIT493" s="15"/>
      <c r="AIU493" s="15"/>
      <c r="AIV493" s="15"/>
      <c r="AIW493" s="15"/>
      <c r="AIX493" s="15"/>
      <c r="AIY493" s="15"/>
      <c r="AIZ493" s="15"/>
      <c r="AJA493" s="15"/>
      <c r="AJB493" s="15"/>
      <c r="AJC493" s="15"/>
      <c r="AJD493" s="15"/>
      <c r="AJE493" s="15"/>
      <c r="AJF493" s="15"/>
      <c r="AJG493" s="15"/>
      <c r="AJH493" s="15"/>
      <c r="AJI493" s="15"/>
      <c r="AJJ493" s="15"/>
      <c r="AJK493" s="15"/>
      <c r="AJL493" s="15"/>
      <c r="AJM493" s="15"/>
      <c r="AJN493" s="15"/>
      <c r="AJO493" s="15"/>
      <c r="AJP493" s="15"/>
      <c r="AJQ493" s="15"/>
      <c r="AJR493" s="15"/>
      <c r="AJS493" s="15"/>
      <c r="AJT493" s="15"/>
      <c r="AJU493" s="15"/>
      <c r="AJV493" s="15"/>
      <c r="AJW493" s="15"/>
      <c r="AJX493" s="15"/>
      <c r="AJY493" s="15"/>
      <c r="AJZ493" s="15"/>
      <c r="AKA493" s="15"/>
      <c r="AKB493" s="15"/>
      <c r="AKC493" s="15"/>
      <c r="AKD493" s="15"/>
      <c r="AKE493" s="15"/>
      <c r="AKF493" s="15"/>
      <c r="AKG493" s="15"/>
      <c r="AKH493" s="15"/>
      <c r="AKI493" s="15"/>
      <c r="AKJ493" s="15"/>
      <c r="AKK493" s="15"/>
      <c r="AKL493" s="15"/>
      <c r="AKM493" s="15"/>
      <c r="AKN493" s="15"/>
      <c r="AKO493" s="15"/>
      <c r="AKP493" s="15"/>
      <c r="AKQ493" s="15"/>
      <c r="AKR493" s="15"/>
      <c r="AKS493" s="15"/>
      <c r="AKT493" s="15"/>
      <c r="AKU493" s="15"/>
      <c r="AKV493" s="15"/>
      <c r="AKW493" s="15"/>
      <c r="AKX493" s="15"/>
      <c r="AKY493" s="15"/>
      <c r="AKZ493" s="15"/>
      <c r="ALA493" s="15"/>
      <c r="ALB493" s="15"/>
      <c r="ALC493" s="15"/>
      <c r="ALD493" s="15"/>
      <c r="ALE493" s="15"/>
      <c r="ALF493" s="15"/>
      <c r="ALG493" s="15"/>
      <c r="ALH493" s="15"/>
      <c r="ALI493" s="15"/>
      <c r="ALJ493" s="15"/>
      <c r="ALK493" s="15"/>
      <c r="ALL493" s="15"/>
      <c r="ALM493" s="15"/>
      <c r="ALN493" s="15"/>
      <c r="ALO493" s="15"/>
      <c r="ALP493" s="15"/>
      <c r="ALQ493" s="15"/>
      <c r="ALR493" s="15"/>
      <c r="ALS493" s="15"/>
      <c r="ALT493" s="15"/>
      <c r="ALU493" s="15"/>
      <c r="ALV493" s="15"/>
      <c r="ALW493" s="15"/>
      <c r="ALX493" s="11"/>
      <c r="ALY493" s="11"/>
      <c r="ALZ493" s="11"/>
      <c r="AMA493" s="11"/>
    </row>
    <row r="494" spans="1:1015" ht="12.75" customHeight="1">
      <c r="A494" s="37"/>
      <c r="B494" s="37"/>
      <c r="C494" s="37"/>
      <c r="D494" s="37"/>
      <c r="E494" s="37"/>
      <c r="F494" s="37"/>
      <c r="G494" s="37"/>
      <c r="H494" s="38"/>
      <c r="I494" s="38"/>
      <c r="J494" s="38"/>
      <c r="K494" s="38"/>
      <c r="L494"/>
      <c r="M494" s="38"/>
      <c r="N494" s="38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  <c r="JO494" s="15"/>
      <c r="JP494" s="15"/>
      <c r="JQ494" s="15"/>
      <c r="JR494" s="15"/>
      <c r="JS494" s="15"/>
      <c r="JT494" s="15"/>
      <c r="JU494" s="15"/>
      <c r="JV494" s="15"/>
      <c r="JW494" s="15"/>
      <c r="JX494" s="15"/>
      <c r="JY494" s="15"/>
      <c r="JZ494" s="15"/>
      <c r="KA494" s="15"/>
      <c r="KB494" s="15"/>
      <c r="KC494" s="15"/>
      <c r="KD494" s="15"/>
      <c r="KE494" s="15"/>
      <c r="KF494" s="15"/>
      <c r="KG494" s="15"/>
      <c r="KH494" s="15"/>
      <c r="KI494" s="15"/>
      <c r="KJ494" s="15"/>
      <c r="KK494" s="15"/>
      <c r="KL494" s="15"/>
      <c r="KM494" s="15"/>
      <c r="KN494" s="15"/>
      <c r="KO494" s="15"/>
      <c r="KP494" s="15"/>
      <c r="KQ494" s="15"/>
      <c r="KR494" s="15"/>
      <c r="KS494" s="15"/>
      <c r="KT494" s="15"/>
      <c r="KU494" s="15"/>
      <c r="KV494" s="15"/>
      <c r="KW494" s="15"/>
      <c r="KX494" s="15"/>
      <c r="KY494" s="15"/>
      <c r="KZ494" s="15"/>
      <c r="LA494" s="15"/>
      <c r="LB494" s="15"/>
      <c r="LC494" s="15"/>
      <c r="LD494" s="15"/>
      <c r="LE494" s="15"/>
      <c r="LF494" s="15"/>
      <c r="LG494" s="15"/>
      <c r="LH494" s="15"/>
      <c r="LI494" s="15"/>
      <c r="LJ494" s="15"/>
      <c r="LK494" s="15"/>
      <c r="LL494" s="15"/>
      <c r="LM494" s="15"/>
      <c r="LN494" s="15"/>
      <c r="LO494" s="15"/>
      <c r="LP494" s="15"/>
      <c r="LQ494" s="15"/>
      <c r="LR494" s="15"/>
      <c r="LS494" s="15"/>
      <c r="LT494" s="15"/>
      <c r="LU494" s="15"/>
      <c r="LV494" s="15"/>
      <c r="LW494" s="15"/>
      <c r="LX494" s="15"/>
      <c r="LY494" s="15"/>
      <c r="LZ494" s="15"/>
      <c r="MA494" s="15"/>
      <c r="MB494" s="15"/>
      <c r="MC494" s="15"/>
      <c r="MD494" s="15"/>
      <c r="ME494" s="15"/>
      <c r="MF494" s="15"/>
      <c r="MG494" s="15"/>
      <c r="MH494" s="15"/>
      <c r="MI494" s="15"/>
      <c r="MJ494" s="15"/>
      <c r="MK494" s="15"/>
      <c r="ML494" s="15"/>
      <c r="MM494" s="15"/>
      <c r="MN494" s="15"/>
      <c r="MO494" s="15"/>
      <c r="MP494" s="15"/>
      <c r="MQ494" s="15"/>
      <c r="MR494" s="15"/>
      <c r="MS494" s="15"/>
      <c r="MT494" s="15"/>
      <c r="MU494" s="15"/>
      <c r="MV494" s="15"/>
      <c r="MW494" s="15"/>
      <c r="MX494" s="15"/>
      <c r="MY494" s="15"/>
      <c r="MZ494" s="15"/>
      <c r="NA494" s="15"/>
      <c r="NB494" s="15"/>
      <c r="NC494" s="15"/>
      <c r="ND494" s="15"/>
      <c r="NE494" s="15"/>
      <c r="NF494" s="15"/>
      <c r="NG494" s="15"/>
      <c r="NH494" s="15"/>
      <c r="NI494" s="15"/>
      <c r="NJ494" s="15"/>
      <c r="NK494" s="15"/>
      <c r="NL494" s="15"/>
      <c r="NM494" s="15"/>
      <c r="NN494" s="15"/>
      <c r="NO494" s="15"/>
      <c r="NP494" s="15"/>
      <c r="NQ494" s="15"/>
      <c r="NR494" s="15"/>
      <c r="NS494" s="15"/>
      <c r="NT494" s="15"/>
      <c r="NU494" s="15"/>
      <c r="NV494" s="15"/>
      <c r="NW494" s="15"/>
      <c r="NX494" s="15"/>
      <c r="NY494" s="15"/>
      <c r="NZ494" s="15"/>
      <c r="OA494" s="15"/>
      <c r="OB494" s="15"/>
      <c r="OC494" s="15"/>
      <c r="OD494" s="15"/>
      <c r="OE494" s="15"/>
      <c r="OF494" s="15"/>
      <c r="OG494" s="15"/>
      <c r="OH494" s="15"/>
      <c r="OI494" s="15"/>
      <c r="OJ494" s="15"/>
      <c r="OK494" s="15"/>
      <c r="OL494" s="15"/>
      <c r="OM494" s="15"/>
      <c r="ON494" s="15"/>
      <c r="OO494" s="15"/>
      <c r="OP494" s="15"/>
      <c r="OQ494" s="15"/>
      <c r="OR494" s="15"/>
      <c r="OS494" s="15"/>
      <c r="OT494" s="15"/>
      <c r="OU494" s="15"/>
      <c r="OV494" s="15"/>
      <c r="OW494" s="15"/>
      <c r="OX494" s="15"/>
      <c r="OY494" s="15"/>
      <c r="OZ494" s="15"/>
      <c r="PA494" s="15"/>
      <c r="PB494" s="15"/>
      <c r="PC494" s="15"/>
      <c r="PD494" s="15"/>
      <c r="PE494" s="15"/>
      <c r="PF494" s="15"/>
      <c r="PG494" s="15"/>
      <c r="PH494" s="15"/>
      <c r="PI494" s="15"/>
      <c r="PJ494" s="15"/>
      <c r="PK494" s="15"/>
      <c r="PL494" s="15"/>
      <c r="PM494" s="15"/>
      <c r="PN494" s="15"/>
      <c r="PO494" s="15"/>
      <c r="PP494" s="15"/>
      <c r="PQ494" s="15"/>
      <c r="PR494" s="15"/>
      <c r="PS494" s="15"/>
      <c r="PT494" s="15"/>
      <c r="PU494" s="15"/>
      <c r="PV494" s="15"/>
      <c r="PW494" s="15"/>
      <c r="PX494" s="15"/>
      <c r="PY494" s="15"/>
      <c r="PZ494" s="15"/>
      <c r="QA494" s="15"/>
      <c r="QB494" s="15"/>
      <c r="QC494" s="15"/>
      <c r="QD494" s="15"/>
      <c r="QE494" s="15"/>
      <c r="QF494" s="15"/>
      <c r="QG494" s="15"/>
      <c r="QH494" s="15"/>
      <c r="QI494" s="15"/>
      <c r="QJ494" s="15"/>
      <c r="QK494" s="15"/>
      <c r="QL494" s="15"/>
      <c r="QM494" s="15"/>
      <c r="QN494" s="15"/>
      <c r="QO494" s="15"/>
      <c r="QP494" s="15"/>
      <c r="QQ494" s="15"/>
      <c r="QR494" s="15"/>
      <c r="QS494" s="15"/>
      <c r="QT494" s="15"/>
      <c r="QU494" s="15"/>
      <c r="QV494" s="15"/>
      <c r="QW494" s="15"/>
      <c r="QX494" s="15"/>
      <c r="QY494" s="15"/>
      <c r="QZ494" s="15"/>
      <c r="RA494" s="15"/>
      <c r="RB494" s="15"/>
      <c r="RC494" s="15"/>
      <c r="RD494" s="15"/>
      <c r="RE494" s="15"/>
      <c r="RF494" s="15"/>
      <c r="RG494" s="15"/>
      <c r="RH494" s="15"/>
      <c r="RI494" s="15"/>
      <c r="RJ494" s="15"/>
      <c r="RK494" s="15"/>
      <c r="RL494" s="15"/>
      <c r="RM494" s="15"/>
      <c r="RN494" s="15"/>
      <c r="RO494" s="15"/>
      <c r="RP494" s="15"/>
      <c r="RQ494" s="15"/>
      <c r="RR494" s="15"/>
      <c r="RS494" s="15"/>
      <c r="RT494" s="15"/>
      <c r="RU494" s="15"/>
      <c r="RV494" s="15"/>
      <c r="RW494" s="15"/>
      <c r="RX494" s="15"/>
      <c r="RY494" s="15"/>
      <c r="RZ494" s="15"/>
      <c r="SA494" s="15"/>
      <c r="SB494" s="15"/>
      <c r="SC494" s="15"/>
      <c r="SD494" s="15"/>
      <c r="SE494" s="15"/>
      <c r="SF494" s="15"/>
      <c r="SG494" s="15"/>
      <c r="SH494" s="15"/>
      <c r="SI494" s="15"/>
      <c r="SJ494" s="15"/>
      <c r="SK494" s="15"/>
      <c r="SL494" s="15"/>
      <c r="SM494" s="15"/>
      <c r="SN494" s="15"/>
      <c r="SO494" s="15"/>
      <c r="SP494" s="15"/>
      <c r="SQ494" s="15"/>
      <c r="SR494" s="15"/>
      <c r="SS494" s="15"/>
      <c r="ST494" s="15"/>
      <c r="SU494" s="15"/>
      <c r="SV494" s="15"/>
      <c r="SW494" s="15"/>
      <c r="SX494" s="15"/>
      <c r="SY494" s="15"/>
      <c r="SZ494" s="15"/>
      <c r="TA494" s="15"/>
      <c r="TB494" s="15"/>
      <c r="TC494" s="15"/>
      <c r="TD494" s="15"/>
      <c r="TE494" s="15"/>
      <c r="TF494" s="15"/>
      <c r="TG494" s="15"/>
      <c r="TH494" s="15"/>
      <c r="TI494" s="15"/>
      <c r="TJ494" s="15"/>
      <c r="TK494" s="15"/>
      <c r="TL494" s="15"/>
      <c r="TM494" s="15"/>
      <c r="TN494" s="15"/>
      <c r="TO494" s="15"/>
      <c r="TP494" s="15"/>
      <c r="TQ494" s="15"/>
      <c r="TR494" s="15"/>
      <c r="TS494" s="15"/>
      <c r="TT494" s="15"/>
      <c r="TU494" s="15"/>
      <c r="TV494" s="15"/>
      <c r="TW494" s="15"/>
      <c r="TX494" s="15"/>
      <c r="TY494" s="15"/>
      <c r="TZ494" s="15"/>
      <c r="UA494" s="15"/>
      <c r="UB494" s="15"/>
      <c r="UC494" s="15"/>
      <c r="UD494" s="15"/>
      <c r="UE494" s="15"/>
      <c r="UF494" s="15"/>
      <c r="UG494" s="15"/>
      <c r="UH494" s="15"/>
      <c r="UI494" s="15"/>
      <c r="UJ494" s="15"/>
      <c r="UK494" s="15"/>
      <c r="UL494" s="15"/>
      <c r="UM494" s="15"/>
      <c r="UN494" s="15"/>
      <c r="UO494" s="15"/>
      <c r="UP494" s="15"/>
      <c r="UQ494" s="15"/>
      <c r="UR494" s="15"/>
      <c r="US494" s="15"/>
      <c r="UT494" s="15"/>
      <c r="UU494" s="15"/>
      <c r="UV494" s="15"/>
      <c r="UW494" s="15"/>
      <c r="UX494" s="15"/>
      <c r="UY494" s="15"/>
      <c r="UZ494" s="15"/>
      <c r="VA494" s="15"/>
      <c r="VB494" s="15"/>
      <c r="VC494" s="15"/>
      <c r="VD494" s="15"/>
      <c r="VE494" s="15"/>
      <c r="VF494" s="15"/>
      <c r="VG494" s="15"/>
      <c r="VH494" s="15"/>
      <c r="VI494" s="15"/>
      <c r="VJ494" s="15"/>
      <c r="VK494" s="15"/>
      <c r="VL494" s="15"/>
      <c r="VM494" s="15"/>
      <c r="VN494" s="15"/>
      <c r="VO494" s="15"/>
      <c r="VP494" s="15"/>
      <c r="VQ494" s="15"/>
      <c r="VR494" s="15"/>
      <c r="VS494" s="15"/>
      <c r="VT494" s="15"/>
      <c r="VU494" s="15"/>
      <c r="VV494" s="15"/>
      <c r="VW494" s="15"/>
      <c r="VX494" s="15"/>
      <c r="VY494" s="15"/>
      <c r="VZ494" s="15"/>
      <c r="WA494" s="15"/>
      <c r="WB494" s="15"/>
      <c r="WC494" s="15"/>
      <c r="WD494" s="15"/>
      <c r="WE494" s="15"/>
      <c r="WF494" s="15"/>
      <c r="WG494" s="15"/>
      <c r="WH494" s="15"/>
      <c r="WI494" s="15"/>
      <c r="WJ494" s="15"/>
      <c r="WK494" s="15"/>
      <c r="WL494" s="15"/>
      <c r="WM494" s="15"/>
      <c r="WN494" s="15"/>
      <c r="WO494" s="15"/>
      <c r="WP494" s="15"/>
      <c r="WQ494" s="15"/>
      <c r="WR494" s="15"/>
      <c r="WS494" s="15"/>
      <c r="WT494" s="15"/>
      <c r="WU494" s="15"/>
      <c r="WV494" s="15"/>
      <c r="WW494" s="15"/>
      <c r="WX494" s="15"/>
      <c r="WY494" s="15"/>
      <c r="WZ494" s="15"/>
      <c r="XA494" s="15"/>
      <c r="XB494" s="15"/>
      <c r="XC494" s="15"/>
      <c r="XD494" s="15"/>
      <c r="XE494" s="15"/>
      <c r="XF494" s="15"/>
      <c r="XG494" s="15"/>
      <c r="XH494" s="15"/>
      <c r="XI494" s="15"/>
      <c r="XJ494" s="15"/>
      <c r="XK494" s="15"/>
      <c r="XL494" s="15"/>
      <c r="XM494" s="15"/>
      <c r="XN494" s="15"/>
      <c r="XO494" s="15"/>
      <c r="XP494" s="15"/>
      <c r="XQ494" s="15"/>
      <c r="XR494" s="15"/>
      <c r="XS494" s="15"/>
      <c r="XT494" s="15"/>
      <c r="XU494" s="15"/>
      <c r="XV494" s="15"/>
      <c r="XW494" s="15"/>
      <c r="XX494" s="15"/>
      <c r="XY494" s="15"/>
      <c r="XZ494" s="15"/>
      <c r="YA494" s="15"/>
      <c r="YB494" s="15"/>
      <c r="YC494" s="15"/>
      <c r="YD494" s="15"/>
      <c r="YE494" s="15"/>
      <c r="YF494" s="15"/>
      <c r="YG494" s="15"/>
      <c r="YH494" s="15"/>
      <c r="YI494" s="15"/>
      <c r="YJ494" s="15"/>
      <c r="YK494" s="15"/>
      <c r="YL494" s="15"/>
      <c r="YM494" s="15"/>
      <c r="YN494" s="15"/>
      <c r="YO494" s="15"/>
      <c r="YP494" s="15"/>
      <c r="YQ494" s="15"/>
      <c r="YR494" s="15"/>
      <c r="YS494" s="15"/>
      <c r="YT494" s="15"/>
      <c r="YU494" s="15"/>
      <c r="YV494" s="15"/>
      <c r="YW494" s="15"/>
      <c r="YX494" s="15"/>
      <c r="YY494" s="15"/>
      <c r="YZ494" s="15"/>
      <c r="ZA494" s="15"/>
      <c r="ZB494" s="15"/>
      <c r="ZC494" s="15"/>
      <c r="ZD494" s="15"/>
      <c r="ZE494" s="15"/>
      <c r="ZF494" s="15"/>
      <c r="ZG494" s="15"/>
      <c r="ZH494" s="15"/>
      <c r="ZI494" s="15"/>
      <c r="ZJ494" s="15"/>
      <c r="ZK494" s="15"/>
      <c r="ZL494" s="15"/>
      <c r="ZM494" s="15"/>
      <c r="ZN494" s="15"/>
      <c r="ZO494" s="15"/>
      <c r="ZP494" s="15"/>
      <c r="ZQ494" s="15"/>
      <c r="ZR494" s="15"/>
      <c r="ZS494" s="15"/>
      <c r="ZT494" s="15"/>
      <c r="ZU494" s="15"/>
      <c r="ZV494" s="15"/>
      <c r="ZW494" s="15"/>
      <c r="ZX494" s="15"/>
      <c r="ZY494" s="15"/>
      <c r="ZZ494" s="15"/>
      <c r="AAA494" s="15"/>
      <c r="AAB494" s="15"/>
      <c r="AAC494" s="15"/>
      <c r="AAD494" s="15"/>
      <c r="AAE494" s="15"/>
      <c r="AAF494" s="15"/>
      <c r="AAG494" s="15"/>
      <c r="AAH494" s="15"/>
      <c r="AAI494" s="15"/>
      <c r="AAJ494" s="15"/>
      <c r="AAK494" s="15"/>
      <c r="AAL494" s="15"/>
      <c r="AAM494" s="15"/>
      <c r="AAN494" s="15"/>
      <c r="AAO494" s="15"/>
      <c r="AAP494" s="15"/>
      <c r="AAQ494" s="15"/>
      <c r="AAR494" s="15"/>
      <c r="AAS494" s="15"/>
      <c r="AAT494" s="15"/>
      <c r="AAU494" s="15"/>
      <c r="AAV494" s="15"/>
      <c r="AAW494" s="15"/>
      <c r="AAX494" s="15"/>
      <c r="AAY494" s="15"/>
      <c r="AAZ494" s="15"/>
      <c r="ABA494" s="15"/>
      <c r="ABB494" s="15"/>
      <c r="ABC494" s="15"/>
      <c r="ABD494" s="15"/>
      <c r="ABE494" s="15"/>
      <c r="ABF494" s="15"/>
      <c r="ABG494" s="15"/>
      <c r="ABH494" s="15"/>
      <c r="ABI494" s="15"/>
      <c r="ABJ494" s="15"/>
      <c r="ABK494" s="15"/>
      <c r="ABL494" s="15"/>
      <c r="ABM494" s="15"/>
      <c r="ABN494" s="15"/>
      <c r="ABO494" s="15"/>
      <c r="ABP494" s="15"/>
      <c r="ABQ494" s="15"/>
      <c r="ABR494" s="15"/>
      <c r="ABS494" s="15"/>
      <c r="ABT494" s="15"/>
      <c r="ABU494" s="15"/>
      <c r="ABV494" s="15"/>
      <c r="ABW494" s="15"/>
      <c r="ABX494" s="15"/>
      <c r="ABY494" s="15"/>
      <c r="ABZ494" s="15"/>
      <c r="ACA494" s="15"/>
      <c r="ACB494" s="15"/>
      <c r="ACC494" s="15"/>
      <c r="ACD494" s="15"/>
      <c r="ACE494" s="15"/>
      <c r="ACF494" s="15"/>
      <c r="ACG494" s="15"/>
      <c r="ACH494" s="15"/>
      <c r="ACI494" s="15"/>
      <c r="ACJ494" s="15"/>
      <c r="ACK494" s="15"/>
      <c r="ACL494" s="15"/>
      <c r="ACM494" s="15"/>
      <c r="ACN494" s="15"/>
      <c r="ACO494" s="15"/>
      <c r="ACP494" s="15"/>
      <c r="ACQ494" s="15"/>
      <c r="ACR494" s="15"/>
      <c r="ACS494" s="15"/>
      <c r="ACT494" s="15"/>
      <c r="ACU494" s="15"/>
      <c r="ACV494" s="15"/>
      <c r="ACW494" s="15"/>
      <c r="ACX494" s="15"/>
      <c r="ACY494" s="15"/>
      <c r="ACZ494" s="15"/>
      <c r="ADA494" s="15"/>
      <c r="ADB494" s="15"/>
      <c r="ADC494" s="15"/>
      <c r="ADD494" s="15"/>
      <c r="ADE494" s="15"/>
      <c r="ADF494" s="15"/>
      <c r="ADG494" s="15"/>
      <c r="ADH494" s="15"/>
      <c r="ADI494" s="15"/>
      <c r="ADJ494" s="15"/>
      <c r="ADK494" s="15"/>
      <c r="ADL494" s="15"/>
      <c r="ADM494" s="15"/>
      <c r="ADN494" s="15"/>
      <c r="ADO494" s="15"/>
      <c r="ADP494" s="15"/>
      <c r="ADQ494" s="15"/>
      <c r="ADR494" s="15"/>
      <c r="ADS494" s="15"/>
      <c r="ADT494" s="15"/>
      <c r="ADU494" s="15"/>
      <c r="ADV494" s="15"/>
      <c r="ADW494" s="15"/>
      <c r="ADX494" s="15"/>
      <c r="ADY494" s="15"/>
      <c r="ADZ494" s="15"/>
      <c r="AEA494" s="15"/>
      <c r="AEB494" s="15"/>
      <c r="AEC494" s="15"/>
      <c r="AED494" s="15"/>
      <c r="AEE494" s="15"/>
      <c r="AEF494" s="15"/>
      <c r="AEG494" s="15"/>
      <c r="AEH494" s="15"/>
      <c r="AEI494" s="15"/>
      <c r="AEJ494" s="15"/>
      <c r="AEK494" s="15"/>
      <c r="AEL494" s="15"/>
      <c r="AEM494" s="15"/>
      <c r="AEN494" s="15"/>
      <c r="AEO494" s="15"/>
      <c r="AEP494" s="15"/>
      <c r="AEQ494" s="15"/>
      <c r="AER494" s="15"/>
      <c r="AES494" s="15"/>
      <c r="AET494" s="15"/>
      <c r="AEU494" s="15"/>
      <c r="AEV494" s="15"/>
      <c r="AEW494" s="15"/>
      <c r="AEX494" s="15"/>
      <c r="AEY494" s="15"/>
      <c r="AEZ494" s="15"/>
      <c r="AFA494" s="15"/>
      <c r="AFB494" s="15"/>
      <c r="AFC494" s="15"/>
      <c r="AFD494" s="15"/>
      <c r="AFE494" s="15"/>
      <c r="AFF494" s="15"/>
      <c r="AFG494" s="15"/>
      <c r="AFH494" s="15"/>
      <c r="AFI494" s="15"/>
      <c r="AFJ494" s="15"/>
      <c r="AFK494" s="15"/>
      <c r="AFL494" s="15"/>
      <c r="AFM494" s="15"/>
      <c r="AFN494" s="15"/>
      <c r="AFO494" s="15"/>
      <c r="AFP494" s="15"/>
      <c r="AFQ494" s="15"/>
      <c r="AFR494" s="15"/>
      <c r="AFS494" s="15"/>
      <c r="AFT494" s="15"/>
      <c r="AFU494" s="15"/>
      <c r="AFV494" s="15"/>
      <c r="AFW494" s="15"/>
      <c r="AFX494" s="15"/>
      <c r="AFY494" s="15"/>
      <c r="AFZ494" s="15"/>
      <c r="AGA494" s="15"/>
      <c r="AGB494" s="15"/>
      <c r="AGC494" s="15"/>
      <c r="AGD494" s="15"/>
      <c r="AGE494" s="15"/>
      <c r="AGF494" s="15"/>
      <c r="AGG494" s="15"/>
      <c r="AGH494" s="15"/>
      <c r="AGI494" s="15"/>
      <c r="AGJ494" s="15"/>
      <c r="AGK494" s="15"/>
      <c r="AGL494" s="15"/>
      <c r="AGM494" s="15"/>
      <c r="AGN494" s="15"/>
      <c r="AGO494" s="15"/>
      <c r="AGP494" s="15"/>
      <c r="AGQ494" s="15"/>
      <c r="AGR494" s="15"/>
      <c r="AGS494" s="15"/>
      <c r="AGT494" s="15"/>
      <c r="AGU494" s="15"/>
      <c r="AGV494" s="15"/>
      <c r="AGW494" s="15"/>
      <c r="AGX494" s="15"/>
      <c r="AGY494" s="15"/>
      <c r="AGZ494" s="15"/>
      <c r="AHA494" s="15"/>
      <c r="AHB494" s="15"/>
      <c r="AHC494" s="15"/>
      <c r="AHD494" s="15"/>
      <c r="AHE494" s="15"/>
      <c r="AHF494" s="15"/>
      <c r="AHG494" s="15"/>
      <c r="AHH494" s="15"/>
      <c r="AHI494" s="15"/>
      <c r="AHJ494" s="15"/>
      <c r="AHK494" s="15"/>
      <c r="AHL494" s="15"/>
      <c r="AHM494" s="15"/>
      <c r="AHN494" s="15"/>
      <c r="AHO494" s="15"/>
      <c r="AHP494" s="15"/>
      <c r="AHQ494" s="15"/>
      <c r="AHR494" s="15"/>
      <c r="AHS494" s="15"/>
      <c r="AHT494" s="15"/>
      <c r="AHU494" s="15"/>
      <c r="AHV494" s="15"/>
      <c r="AHW494" s="15"/>
      <c r="AHX494" s="15"/>
      <c r="AHY494" s="15"/>
      <c r="AHZ494" s="15"/>
      <c r="AIA494" s="15"/>
      <c r="AIB494" s="15"/>
      <c r="AIC494" s="15"/>
      <c r="AID494" s="15"/>
      <c r="AIE494" s="15"/>
      <c r="AIF494" s="15"/>
      <c r="AIG494" s="15"/>
      <c r="AIH494" s="15"/>
      <c r="AII494" s="15"/>
      <c r="AIJ494" s="15"/>
      <c r="AIK494" s="15"/>
      <c r="AIL494" s="15"/>
      <c r="AIM494" s="15"/>
      <c r="AIN494" s="15"/>
      <c r="AIO494" s="15"/>
      <c r="AIP494" s="15"/>
      <c r="AIQ494" s="15"/>
      <c r="AIR494" s="15"/>
      <c r="AIS494" s="15"/>
      <c r="AIT494" s="15"/>
      <c r="AIU494" s="15"/>
      <c r="AIV494" s="15"/>
      <c r="AIW494" s="15"/>
      <c r="AIX494" s="15"/>
      <c r="AIY494" s="15"/>
      <c r="AIZ494" s="15"/>
      <c r="AJA494" s="15"/>
      <c r="AJB494" s="15"/>
      <c r="AJC494" s="15"/>
      <c r="AJD494" s="15"/>
      <c r="AJE494" s="15"/>
      <c r="AJF494" s="15"/>
      <c r="AJG494" s="15"/>
      <c r="AJH494" s="15"/>
      <c r="AJI494" s="15"/>
      <c r="AJJ494" s="15"/>
      <c r="AJK494" s="15"/>
      <c r="AJL494" s="15"/>
      <c r="AJM494" s="15"/>
      <c r="AJN494" s="15"/>
      <c r="AJO494" s="15"/>
      <c r="AJP494" s="15"/>
      <c r="AJQ494" s="15"/>
      <c r="AJR494" s="15"/>
      <c r="AJS494" s="15"/>
      <c r="AJT494" s="15"/>
      <c r="AJU494" s="15"/>
      <c r="AJV494" s="15"/>
      <c r="AJW494" s="15"/>
      <c r="AJX494" s="15"/>
      <c r="AJY494" s="15"/>
      <c r="AJZ494" s="15"/>
      <c r="AKA494" s="15"/>
      <c r="AKB494" s="15"/>
      <c r="AKC494" s="15"/>
      <c r="AKD494" s="15"/>
      <c r="AKE494" s="15"/>
      <c r="AKF494" s="15"/>
      <c r="AKG494" s="15"/>
      <c r="AKH494" s="15"/>
      <c r="AKI494" s="15"/>
      <c r="AKJ494" s="15"/>
      <c r="AKK494" s="15"/>
      <c r="AKL494" s="15"/>
      <c r="AKM494" s="15"/>
      <c r="AKN494" s="15"/>
      <c r="AKO494" s="15"/>
      <c r="AKP494" s="15"/>
      <c r="AKQ494" s="15"/>
      <c r="AKR494" s="15"/>
      <c r="AKS494" s="15"/>
      <c r="AKT494" s="15"/>
      <c r="AKU494" s="15"/>
      <c r="AKV494" s="15"/>
      <c r="AKW494" s="15"/>
      <c r="AKX494" s="15"/>
      <c r="AKY494" s="15"/>
      <c r="AKZ494" s="15"/>
      <c r="ALA494" s="15"/>
      <c r="ALB494" s="15"/>
      <c r="ALC494" s="15"/>
      <c r="ALD494" s="15"/>
      <c r="ALE494" s="15"/>
      <c r="ALF494" s="15"/>
      <c r="ALG494" s="15"/>
      <c r="ALH494" s="15"/>
      <c r="ALI494" s="15"/>
      <c r="ALJ494" s="15"/>
      <c r="ALK494" s="15"/>
      <c r="ALL494" s="15"/>
      <c r="ALM494" s="15"/>
      <c r="ALN494" s="15"/>
      <c r="ALO494" s="15"/>
      <c r="ALP494" s="15"/>
      <c r="ALQ494" s="15"/>
      <c r="ALR494" s="15"/>
      <c r="ALS494" s="15"/>
      <c r="ALT494" s="15"/>
      <c r="ALU494" s="15"/>
      <c r="ALV494" s="15"/>
      <c r="ALW494" s="15"/>
      <c r="ALX494" s="11"/>
      <c r="ALY494" s="11"/>
      <c r="ALZ494" s="11"/>
      <c r="AMA494" s="11"/>
    </row>
    <row r="495" spans="1:1015" ht="12.75" customHeight="1">
      <c r="A495" s="52" t="s">
        <v>531</v>
      </c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  <c r="JO495" s="15"/>
      <c r="JP495" s="15"/>
      <c r="JQ495" s="15"/>
      <c r="JR495" s="15"/>
      <c r="JS495" s="15"/>
      <c r="JT495" s="15"/>
      <c r="JU495" s="15"/>
      <c r="JV495" s="15"/>
      <c r="JW495" s="15"/>
      <c r="JX495" s="15"/>
      <c r="JY495" s="15"/>
      <c r="JZ495" s="15"/>
      <c r="KA495" s="15"/>
      <c r="KB495" s="15"/>
      <c r="KC495" s="15"/>
      <c r="KD495" s="15"/>
      <c r="KE495" s="15"/>
      <c r="KF495" s="15"/>
      <c r="KG495" s="15"/>
      <c r="KH495" s="15"/>
      <c r="KI495" s="15"/>
      <c r="KJ495" s="15"/>
      <c r="KK495" s="15"/>
      <c r="KL495" s="15"/>
      <c r="KM495" s="15"/>
      <c r="KN495" s="15"/>
      <c r="KO495" s="15"/>
      <c r="KP495" s="15"/>
      <c r="KQ495" s="15"/>
      <c r="KR495" s="15"/>
      <c r="KS495" s="15"/>
      <c r="KT495" s="15"/>
      <c r="KU495" s="15"/>
      <c r="KV495" s="15"/>
      <c r="KW495" s="15"/>
      <c r="KX495" s="15"/>
      <c r="KY495" s="15"/>
      <c r="KZ495" s="15"/>
      <c r="LA495" s="15"/>
      <c r="LB495" s="15"/>
      <c r="LC495" s="15"/>
      <c r="LD495" s="15"/>
      <c r="LE495" s="15"/>
      <c r="LF495" s="15"/>
      <c r="LG495" s="15"/>
      <c r="LH495" s="15"/>
      <c r="LI495" s="15"/>
      <c r="LJ495" s="15"/>
      <c r="LK495" s="15"/>
      <c r="LL495" s="15"/>
      <c r="LM495" s="15"/>
      <c r="LN495" s="15"/>
      <c r="LO495" s="15"/>
      <c r="LP495" s="15"/>
      <c r="LQ495" s="15"/>
      <c r="LR495" s="15"/>
      <c r="LS495" s="15"/>
      <c r="LT495" s="15"/>
      <c r="LU495" s="15"/>
      <c r="LV495" s="15"/>
      <c r="LW495" s="15"/>
      <c r="LX495" s="15"/>
      <c r="LY495" s="15"/>
      <c r="LZ495" s="15"/>
      <c r="MA495" s="15"/>
      <c r="MB495" s="15"/>
      <c r="MC495" s="15"/>
      <c r="MD495" s="15"/>
      <c r="ME495" s="15"/>
      <c r="MF495" s="15"/>
      <c r="MG495" s="15"/>
      <c r="MH495" s="15"/>
      <c r="MI495" s="15"/>
      <c r="MJ495" s="15"/>
      <c r="MK495" s="15"/>
      <c r="ML495" s="15"/>
      <c r="MM495" s="15"/>
      <c r="MN495" s="15"/>
      <c r="MO495" s="15"/>
      <c r="MP495" s="15"/>
      <c r="MQ495" s="15"/>
      <c r="MR495" s="15"/>
      <c r="MS495" s="15"/>
      <c r="MT495" s="15"/>
      <c r="MU495" s="15"/>
      <c r="MV495" s="15"/>
      <c r="MW495" s="15"/>
      <c r="MX495" s="15"/>
      <c r="MY495" s="15"/>
      <c r="MZ495" s="15"/>
      <c r="NA495" s="15"/>
      <c r="NB495" s="15"/>
      <c r="NC495" s="15"/>
      <c r="ND495" s="15"/>
      <c r="NE495" s="15"/>
      <c r="NF495" s="15"/>
      <c r="NG495" s="15"/>
      <c r="NH495" s="15"/>
      <c r="NI495" s="15"/>
      <c r="NJ495" s="15"/>
      <c r="NK495" s="15"/>
      <c r="NL495" s="15"/>
      <c r="NM495" s="15"/>
      <c r="NN495" s="15"/>
      <c r="NO495" s="15"/>
      <c r="NP495" s="15"/>
      <c r="NQ495" s="15"/>
      <c r="NR495" s="15"/>
      <c r="NS495" s="15"/>
      <c r="NT495" s="15"/>
      <c r="NU495" s="15"/>
      <c r="NV495" s="15"/>
      <c r="NW495" s="15"/>
      <c r="NX495" s="15"/>
      <c r="NY495" s="15"/>
      <c r="NZ495" s="15"/>
      <c r="OA495" s="15"/>
      <c r="OB495" s="15"/>
      <c r="OC495" s="15"/>
      <c r="OD495" s="15"/>
      <c r="OE495" s="15"/>
      <c r="OF495" s="15"/>
      <c r="OG495" s="15"/>
      <c r="OH495" s="15"/>
      <c r="OI495" s="15"/>
      <c r="OJ495" s="15"/>
      <c r="OK495" s="15"/>
      <c r="OL495" s="15"/>
      <c r="OM495" s="15"/>
      <c r="ON495" s="15"/>
      <c r="OO495" s="15"/>
      <c r="OP495" s="15"/>
      <c r="OQ495" s="15"/>
      <c r="OR495" s="15"/>
      <c r="OS495" s="15"/>
      <c r="OT495" s="15"/>
      <c r="OU495" s="15"/>
      <c r="OV495" s="15"/>
      <c r="OW495" s="15"/>
      <c r="OX495" s="15"/>
      <c r="OY495" s="15"/>
      <c r="OZ495" s="15"/>
      <c r="PA495" s="15"/>
      <c r="PB495" s="15"/>
      <c r="PC495" s="15"/>
      <c r="PD495" s="15"/>
      <c r="PE495" s="15"/>
      <c r="PF495" s="15"/>
      <c r="PG495" s="15"/>
      <c r="PH495" s="15"/>
      <c r="PI495" s="15"/>
      <c r="PJ495" s="15"/>
      <c r="PK495" s="15"/>
      <c r="PL495" s="15"/>
      <c r="PM495" s="15"/>
      <c r="PN495" s="15"/>
      <c r="PO495" s="15"/>
      <c r="PP495" s="15"/>
      <c r="PQ495" s="15"/>
      <c r="PR495" s="15"/>
      <c r="PS495" s="15"/>
      <c r="PT495" s="15"/>
      <c r="PU495" s="15"/>
      <c r="PV495" s="15"/>
      <c r="PW495" s="15"/>
      <c r="PX495" s="15"/>
      <c r="PY495" s="15"/>
      <c r="PZ495" s="15"/>
      <c r="QA495" s="15"/>
      <c r="QB495" s="15"/>
      <c r="QC495" s="15"/>
      <c r="QD495" s="15"/>
      <c r="QE495" s="15"/>
      <c r="QF495" s="15"/>
      <c r="QG495" s="15"/>
      <c r="QH495" s="15"/>
      <c r="QI495" s="15"/>
      <c r="QJ495" s="15"/>
      <c r="QK495" s="15"/>
      <c r="QL495" s="15"/>
      <c r="QM495" s="15"/>
      <c r="QN495" s="15"/>
      <c r="QO495" s="15"/>
      <c r="QP495" s="15"/>
      <c r="QQ495" s="15"/>
      <c r="QR495" s="15"/>
      <c r="QS495" s="15"/>
      <c r="QT495" s="15"/>
      <c r="QU495" s="15"/>
      <c r="QV495" s="15"/>
      <c r="QW495" s="15"/>
      <c r="QX495" s="15"/>
      <c r="QY495" s="15"/>
      <c r="QZ495" s="15"/>
      <c r="RA495" s="15"/>
      <c r="RB495" s="15"/>
      <c r="RC495" s="15"/>
      <c r="RD495" s="15"/>
      <c r="RE495" s="15"/>
      <c r="RF495" s="15"/>
      <c r="RG495" s="15"/>
      <c r="RH495" s="15"/>
      <c r="RI495" s="15"/>
      <c r="RJ495" s="15"/>
      <c r="RK495" s="15"/>
      <c r="RL495" s="15"/>
      <c r="RM495" s="15"/>
      <c r="RN495" s="15"/>
      <c r="RO495" s="15"/>
      <c r="RP495" s="15"/>
      <c r="RQ495" s="15"/>
      <c r="RR495" s="15"/>
      <c r="RS495" s="15"/>
      <c r="RT495" s="15"/>
      <c r="RU495" s="15"/>
      <c r="RV495" s="15"/>
      <c r="RW495" s="15"/>
      <c r="RX495" s="15"/>
      <c r="RY495" s="15"/>
      <c r="RZ495" s="15"/>
      <c r="SA495" s="15"/>
      <c r="SB495" s="15"/>
      <c r="SC495" s="15"/>
      <c r="SD495" s="15"/>
      <c r="SE495" s="15"/>
      <c r="SF495" s="15"/>
      <c r="SG495" s="15"/>
      <c r="SH495" s="15"/>
      <c r="SI495" s="15"/>
      <c r="SJ495" s="15"/>
      <c r="SK495" s="15"/>
      <c r="SL495" s="15"/>
      <c r="SM495" s="15"/>
      <c r="SN495" s="15"/>
      <c r="SO495" s="15"/>
      <c r="SP495" s="15"/>
      <c r="SQ495" s="15"/>
      <c r="SR495" s="15"/>
      <c r="SS495" s="15"/>
      <c r="ST495" s="15"/>
      <c r="SU495" s="15"/>
      <c r="SV495" s="15"/>
      <c r="SW495" s="15"/>
      <c r="SX495" s="15"/>
      <c r="SY495" s="15"/>
      <c r="SZ495" s="15"/>
      <c r="TA495" s="15"/>
      <c r="TB495" s="15"/>
      <c r="TC495" s="15"/>
      <c r="TD495" s="15"/>
      <c r="TE495" s="15"/>
      <c r="TF495" s="15"/>
      <c r="TG495" s="15"/>
      <c r="TH495" s="15"/>
      <c r="TI495" s="15"/>
      <c r="TJ495" s="15"/>
      <c r="TK495" s="15"/>
      <c r="TL495" s="15"/>
      <c r="TM495" s="15"/>
      <c r="TN495" s="15"/>
      <c r="TO495" s="15"/>
      <c r="TP495" s="15"/>
      <c r="TQ495" s="15"/>
      <c r="TR495" s="15"/>
      <c r="TS495" s="15"/>
      <c r="TT495" s="15"/>
      <c r="TU495" s="15"/>
      <c r="TV495" s="15"/>
      <c r="TW495" s="15"/>
      <c r="TX495" s="15"/>
      <c r="TY495" s="15"/>
      <c r="TZ495" s="15"/>
      <c r="UA495" s="15"/>
      <c r="UB495" s="15"/>
      <c r="UC495" s="15"/>
      <c r="UD495" s="15"/>
      <c r="UE495" s="15"/>
      <c r="UF495" s="15"/>
      <c r="UG495" s="15"/>
      <c r="UH495" s="15"/>
      <c r="UI495" s="15"/>
      <c r="UJ495" s="15"/>
      <c r="UK495" s="15"/>
      <c r="UL495" s="15"/>
      <c r="UM495" s="15"/>
      <c r="UN495" s="15"/>
      <c r="UO495" s="15"/>
      <c r="UP495" s="15"/>
      <c r="UQ495" s="15"/>
      <c r="UR495" s="15"/>
      <c r="US495" s="15"/>
      <c r="UT495" s="15"/>
      <c r="UU495" s="15"/>
      <c r="UV495" s="15"/>
      <c r="UW495" s="15"/>
      <c r="UX495" s="15"/>
      <c r="UY495" s="15"/>
      <c r="UZ495" s="15"/>
      <c r="VA495" s="15"/>
      <c r="VB495" s="15"/>
      <c r="VC495" s="15"/>
      <c r="VD495" s="15"/>
      <c r="VE495" s="15"/>
      <c r="VF495" s="15"/>
      <c r="VG495" s="15"/>
      <c r="VH495" s="15"/>
      <c r="VI495" s="15"/>
      <c r="VJ495" s="15"/>
      <c r="VK495" s="15"/>
      <c r="VL495" s="15"/>
      <c r="VM495" s="15"/>
      <c r="VN495" s="15"/>
      <c r="VO495" s="15"/>
      <c r="VP495" s="15"/>
      <c r="VQ495" s="15"/>
      <c r="VR495" s="15"/>
      <c r="VS495" s="15"/>
      <c r="VT495" s="15"/>
      <c r="VU495" s="15"/>
      <c r="VV495" s="15"/>
      <c r="VW495" s="15"/>
      <c r="VX495" s="15"/>
      <c r="VY495" s="15"/>
      <c r="VZ495" s="15"/>
      <c r="WA495" s="15"/>
      <c r="WB495" s="15"/>
      <c r="WC495" s="15"/>
      <c r="WD495" s="15"/>
      <c r="WE495" s="15"/>
      <c r="WF495" s="15"/>
      <c r="WG495" s="15"/>
      <c r="WH495" s="15"/>
      <c r="WI495" s="15"/>
      <c r="WJ495" s="15"/>
      <c r="WK495" s="15"/>
      <c r="WL495" s="15"/>
      <c r="WM495" s="15"/>
      <c r="WN495" s="15"/>
      <c r="WO495" s="15"/>
      <c r="WP495" s="15"/>
      <c r="WQ495" s="15"/>
      <c r="WR495" s="15"/>
      <c r="WS495" s="15"/>
      <c r="WT495" s="15"/>
      <c r="WU495" s="15"/>
      <c r="WV495" s="15"/>
      <c r="WW495" s="15"/>
      <c r="WX495" s="15"/>
      <c r="WY495" s="15"/>
      <c r="WZ495" s="15"/>
      <c r="XA495" s="15"/>
      <c r="XB495" s="15"/>
      <c r="XC495" s="15"/>
      <c r="XD495" s="15"/>
      <c r="XE495" s="15"/>
      <c r="XF495" s="15"/>
      <c r="XG495" s="15"/>
      <c r="XH495" s="15"/>
      <c r="XI495" s="15"/>
      <c r="XJ495" s="15"/>
      <c r="XK495" s="15"/>
      <c r="XL495" s="15"/>
      <c r="XM495" s="15"/>
      <c r="XN495" s="15"/>
      <c r="XO495" s="15"/>
      <c r="XP495" s="15"/>
      <c r="XQ495" s="15"/>
      <c r="XR495" s="15"/>
      <c r="XS495" s="15"/>
      <c r="XT495" s="15"/>
      <c r="XU495" s="15"/>
      <c r="XV495" s="15"/>
      <c r="XW495" s="15"/>
      <c r="XX495" s="15"/>
      <c r="XY495" s="15"/>
      <c r="XZ495" s="15"/>
      <c r="YA495" s="15"/>
      <c r="YB495" s="15"/>
      <c r="YC495" s="15"/>
      <c r="YD495" s="15"/>
      <c r="YE495" s="15"/>
      <c r="YF495" s="15"/>
      <c r="YG495" s="15"/>
      <c r="YH495" s="15"/>
      <c r="YI495" s="15"/>
      <c r="YJ495" s="15"/>
      <c r="YK495" s="15"/>
      <c r="YL495" s="15"/>
      <c r="YM495" s="15"/>
      <c r="YN495" s="15"/>
      <c r="YO495" s="15"/>
      <c r="YP495" s="15"/>
      <c r="YQ495" s="15"/>
      <c r="YR495" s="15"/>
      <c r="YS495" s="15"/>
      <c r="YT495" s="15"/>
      <c r="YU495" s="15"/>
      <c r="YV495" s="15"/>
      <c r="YW495" s="15"/>
      <c r="YX495" s="15"/>
      <c r="YY495" s="15"/>
      <c r="YZ495" s="15"/>
      <c r="ZA495" s="15"/>
      <c r="ZB495" s="15"/>
      <c r="ZC495" s="15"/>
      <c r="ZD495" s="15"/>
      <c r="ZE495" s="15"/>
      <c r="ZF495" s="15"/>
      <c r="ZG495" s="15"/>
      <c r="ZH495" s="15"/>
      <c r="ZI495" s="15"/>
      <c r="ZJ495" s="15"/>
      <c r="ZK495" s="15"/>
      <c r="ZL495" s="15"/>
      <c r="ZM495" s="15"/>
      <c r="ZN495" s="15"/>
      <c r="ZO495" s="15"/>
      <c r="ZP495" s="15"/>
      <c r="ZQ495" s="15"/>
      <c r="ZR495" s="15"/>
      <c r="ZS495" s="15"/>
      <c r="ZT495" s="15"/>
      <c r="ZU495" s="15"/>
      <c r="ZV495" s="15"/>
      <c r="ZW495" s="15"/>
      <c r="ZX495" s="15"/>
      <c r="ZY495" s="15"/>
      <c r="ZZ495" s="15"/>
      <c r="AAA495" s="15"/>
      <c r="AAB495" s="15"/>
      <c r="AAC495" s="15"/>
      <c r="AAD495" s="15"/>
      <c r="AAE495" s="15"/>
      <c r="AAF495" s="15"/>
      <c r="AAG495" s="15"/>
      <c r="AAH495" s="15"/>
      <c r="AAI495" s="15"/>
      <c r="AAJ495" s="15"/>
      <c r="AAK495" s="15"/>
      <c r="AAL495" s="15"/>
      <c r="AAM495" s="15"/>
      <c r="AAN495" s="15"/>
      <c r="AAO495" s="15"/>
      <c r="AAP495" s="15"/>
      <c r="AAQ495" s="15"/>
      <c r="AAR495" s="15"/>
      <c r="AAS495" s="15"/>
      <c r="AAT495" s="15"/>
      <c r="AAU495" s="15"/>
      <c r="AAV495" s="15"/>
      <c r="AAW495" s="15"/>
      <c r="AAX495" s="15"/>
      <c r="AAY495" s="15"/>
      <c r="AAZ495" s="15"/>
      <c r="ABA495" s="15"/>
      <c r="ABB495" s="15"/>
      <c r="ABC495" s="15"/>
      <c r="ABD495" s="15"/>
      <c r="ABE495" s="15"/>
      <c r="ABF495" s="15"/>
      <c r="ABG495" s="15"/>
      <c r="ABH495" s="15"/>
      <c r="ABI495" s="15"/>
      <c r="ABJ495" s="15"/>
      <c r="ABK495" s="15"/>
      <c r="ABL495" s="15"/>
      <c r="ABM495" s="15"/>
      <c r="ABN495" s="15"/>
      <c r="ABO495" s="15"/>
      <c r="ABP495" s="15"/>
      <c r="ABQ495" s="15"/>
      <c r="ABR495" s="15"/>
      <c r="ABS495" s="15"/>
      <c r="ABT495" s="15"/>
      <c r="ABU495" s="15"/>
      <c r="ABV495" s="15"/>
      <c r="ABW495" s="15"/>
      <c r="ABX495" s="15"/>
      <c r="ABY495" s="15"/>
      <c r="ABZ495" s="15"/>
      <c r="ACA495" s="15"/>
      <c r="ACB495" s="15"/>
      <c r="ACC495" s="15"/>
      <c r="ACD495" s="15"/>
      <c r="ACE495" s="15"/>
      <c r="ACF495" s="15"/>
      <c r="ACG495" s="15"/>
      <c r="ACH495" s="15"/>
      <c r="ACI495" s="15"/>
      <c r="ACJ495" s="15"/>
      <c r="ACK495" s="15"/>
      <c r="ACL495" s="15"/>
      <c r="ACM495" s="15"/>
      <c r="ACN495" s="15"/>
      <c r="ACO495" s="15"/>
      <c r="ACP495" s="15"/>
      <c r="ACQ495" s="15"/>
      <c r="ACR495" s="15"/>
      <c r="ACS495" s="15"/>
      <c r="ACT495" s="15"/>
      <c r="ACU495" s="15"/>
      <c r="ACV495" s="15"/>
      <c r="ACW495" s="15"/>
      <c r="ACX495" s="15"/>
      <c r="ACY495" s="15"/>
      <c r="ACZ495" s="15"/>
      <c r="ADA495" s="15"/>
      <c r="ADB495" s="15"/>
      <c r="ADC495" s="15"/>
      <c r="ADD495" s="15"/>
      <c r="ADE495" s="15"/>
      <c r="ADF495" s="15"/>
      <c r="ADG495" s="15"/>
      <c r="ADH495" s="15"/>
      <c r="ADI495" s="15"/>
      <c r="ADJ495" s="15"/>
      <c r="ADK495" s="15"/>
      <c r="ADL495" s="15"/>
      <c r="ADM495" s="15"/>
      <c r="ADN495" s="15"/>
      <c r="ADO495" s="15"/>
      <c r="ADP495" s="15"/>
      <c r="ADQ495" s="15"/>
      <c r="ADR495" s="15"/>
      <c r="ADS495" s="15"/>
      <c r="ADT495" s="15"/>
      <c r="ADU495" s="15"/>
      <c r="ADV495" s="15"/>
      <c r="ADW495" s="15"/>
      <c r="ADX495" s="15"/>
      <c r="ADY495" s="15"/>
      <c r="ADZ495" s="15"/>
      <c r="AEA495" s="15"/>
      <c r="AEB495" s="15"/>
      <c r="AEC495" s="15"/>
      <c r="AED495" s="15"/>
      <c r="AEE495" s="15"/>
      <c r="AEF495" s="15"/>
      <c r="AEG495" s="15"/>
      <c r="AEH495" s="15"/>
      <c r="AEI495" s="15"/>
      <c r="AEJ495" s="15"/>
      <c r="AEK495" s="15"/>
      <c r="AEL495" s="15"/>
      <c r="AEM495" s="15"/>
      <c r="AEN495" s="15"/>
      <c r="AEO495" s="15"/>
      <c r="AEP495" s="15"/>
      <c r="AEQ495" s="15"/>
      <c r="AER495" s="15"/>
      <c r="AES495" s="15"/>
      <c r="AET495" s="15"/>
      <c r="AEU495" s="15"/>
      <c r="AEV495" s="15"/>
      <c r="AEW495" s="15"/>
      <c r="AEX495" s="15"/>
      <c r="AEY495" s="15"/>
      <c r="AEZ495" s="15"/>
      <c r="AFA495" s="15"/>
      <c r="AFB495" s="15"/>
      <c r="AFC495" s="15"/>
      <c r="AFD495" s="15"/>
      <c r="AFE495" s="15"/>
      <c r="AFF495" s="15"/>
      <c r="AFG495" s="15"/>
      <c r="AFH495" s="15"/>
      <c r="AFI495" s="15"/>
      <c r="AFJ495" s="15"/>
      <c r="AFK495" s="15"/>
      <c r="AFL495" s="15"/>
      <c r="AFM495" s="15"/>
      <c r="AFN495" s="15"/>
      <c r="AFO495" s="15"/>
      <c r="AFP495" s="15"/>
      <c r="AFQ495" s="15"/>
      <c r="AFR495" s="15"/>
      <c r="AFS495" s="15"/>
      <c r="AFT495" s="15"/>
      <c r="AFU495" s="15"/>
      <c r="AFV495" s="15"/>
      <c r="AFW495" s="15"/>
      <c r="AFX495" s="15"/>
      <c r="AFY495" s="15"/>
      <c r="AFZ495" s="15"/>
      <c r="AGA495" s="15"/>
      <c r="AGB495" s="15"/>
      <c r="AGC495" s="15"/>
      <c r="AGD495" s="15"/>
      <c r="AGE495" s="15"/>
      <c r="AGF495" s="15"/>
      <c r="AGG495" s="15"/>
      <c r="AGH495" s="15"/>
      <c r="AGI495" s="15"/>
      <c r="AGJ495" s="15"/>
      <c r="AGK495" s="15"/>
      <c r="AGL495" s="15"/>
      <c r="AGM495" s="15"/>
      <c r="AGN495" s="15"/>
      <c r="AGO495" s="15"/>
      <c r="AGP495" s="15"/>
      <c r="AGQ495" s="15"/>
      <c r="AGR495" s="15"/>
      <c r="AGS495" s="15"/>
      <c r="AGT495" s="15"/>
      <c r="AGU495" s="15"/>
      <c r="AGV495" s="15"/>
      <c r="AGW495" s="15"/>
      <c r="AGX495" s="15"/>
      <c r="AGY495" s="15"/>
      <c r="AGZ495" s="15"/>
      <c r="AHA495" s="15"/>
      <c r="AHB495" s="15"/>
      <c r="AHC495" s="15"/>
      <c r="AHD495" s="15"/>
      <c r="AHE495" s="15"/>
      <c r="AHF495" s="15"/>
      <c r="AHG495" s="15"/>
      <c r="AHH495" s="15"/>
      <c r="AHI495" s="15"/>
      <c r="AHJ495" s="15"/>
      <c r="AHK495" s="15"/>
      <c r="AHL495" s="15"/>
      <c r="AHM495" s="15"/>
      <c r="AHN495" s="15"/>
      <c r="AHO495" s="15"/>
      <c r="AHP495" s="15"/>
      <c r="AHQ495" s="15"/>
      <c r="AHR495" s="15"/>
      <c r="AHS495" s="15"/>
      <c r="AHT495" s="15"/>
      <c r="AHU495" s="15"/>
      <c r="AHV495" s="15"/>
      <c r="AHW495" s="15"/>
      <c r="AHX495" s="15"/>
      <c r="AHY495" s="15"/>
      <c r="AHZ495" s="15"/>
      <c r="AIA495" s="15"/>
      <c r="AIB495" s="15"/>
      <c r="AIC495" s="15"/>
      <c r="AID495" s="15"/>
      <c r="AIE495" s="15"/>
      <c r="AIF495" s="15"/>
      <c r="AIG495" s="15"/>
      <c r="AIH495" s="15"/>
      <c r="AII495" s="15"/>
      <c r="AIJ495" s="15"/>
      <c r="AIK495" s="15"/>
      <c r="AIL495" s="15"/>
      <c r="AIM495" s="15"/>
      <c r="AIN495" s="15"/>
      <c r="AIO495" s="15"/>
      <c r="AIP495" s="15"/>
      <c r="AIQ495" s="15"/>
      <c r="AIR495" s="15"/>
      <c r="AIS495" s="15"/>
      <c r="AIT495" s="15"/>
      <c r="AIU495" s="15"/>
      <c r="AIV495" s="15"/>
      <c r="AIW495" s="15"/>
      <c r="AIX495" s="15"/>
      <c r="AIY495" s="15"/>
      <c r="AIZ495" s="15"/>
      <c r="AJA495" s="15"/>
      <c r="AJB495" s="15"/>
      <c r="AJC495" s="15"/>
      <c r="AJD495" s="15"/>
      <c r="AJE495" s="15"/>
      <c r="AJF495" s="15"/>
      <c r="AJG495" s="15"/>
      <c r="AJH495" s="15"/>
      <c r="AJI495" s="15"/>
      <c r="AJJ495" s="15"/>
      <c r="AJK495" s="15"/>
      <c r="AJL495" s="15"/>
      <c r="AJM495" s="15"/>
      <c r="AJN495" s="15"/>
      <c r="AJO495" s="15"/>
      <c r="AJP495" s="15"/>
      <c r="AJQ495" s="15"/>
      <c r="AJR495" s="15"/>
      <c r="AJS495" s="15"/>
      <c r="AJT495" s="15"/>
      <c r="AJU495" s="15"/>
      <c r="AJV495" s="15"/>
      <c r="AJW495" s="15"/>
      <c r="AJX495" s="15"/>
      <c r="AJY495" s="15"/>
      <c r="AJZ495" s="15"/>
      <c r="AKA495" s="15"/>
      <c r="AKB495" s="15"/>
      <c r="AKC495" s="15"/>
      <c r="AKD495" s="15"/>
      <c r="AKE495" s="15"/>
      <c r="AKF495" s="15"/>
      <c r="AKG495" s="15"/>
      <c r="AKH495" s="15"/>
      <c r="AKI495" s="15"/>
      <c r="AKJ495" s="15"/>
      <c r="AKK495" s="15"/>
      <c r="AKL495" s="15"/>
      <c r="AKM495" s="15"/>
      <c r="AKN495" s="15"/>
      <c r="AKO495" s="15"/>
      <c r="AKP495" s="15"/>
      <c r="AKQ495" s="15"/>
      <c r="AKR495" s="15"/>
      <c r="AKS495" s="15"/>
      <c r="AKT495" s="15"/>
      <c r="AKU495" s="15"/>
      <c r="AKV495" s="15"/>
      <c r="AKW495" s="15"/>
      <c r="AKX495" s="15"/>
      <c r="AKY495" s="15"/>
      <c r="AKZ495" s="15"/>
      <c r="ALA495" s="15"/>
      <c r="ALB495" s="15"/>
      <c r="ALC495" s="15"/>
      <c r="ALD495" s="15"/>
      <c r="ALE495" s="15"/>
      <c r="ALF495" s="15"/>
      <c r="ALG495" s="15"/>
      <c r="ALH495" s="15"/>
      <c r="ALI495" s="15"/>
      <c r="ALJ495" s="15"/>
      <c r="ALK495" s="15"/>
      <c r="ALL495" s="15"/>
      <c r="ALM495" s="15"/>
      <c r="ALN495" s="15"/>
      <c r="ALO495" s="15"/>
      <c r="ALP495" s="15"/>
      <c r="ALQ495" s="15"/>
      <c r="ALR495" s="15"/>
      <c r="ALS495" s="15"/>
      <c r="ALT495" s="15"/>
      <c r="ALU495" s="15"/>
      <c r="ALV495" s="15"/>
      <c r="ALW495" s="15"/>
      <c r="ALX495" s="11"/>
      <c r="ALY495" s="11"/>
      <c r="ALZ495" s="11"/>
      <c r="AMA495" s="11"/>
    </row>
    <row r="496" spans="1:1015" ht="12.75" customHeight="1">
      <c r="A496" s="12" t="s">
        <v>1</v>
      </c>
      <c r="B496" s="1" t="s">
        <v>2</v>
      </c>
      <c r="C496" s="12" t="s">
        <v>3</v>
      </c>
      <c r="D496" s="12" t="s">
        <v>4</v>
      </c>
      <c r="E496" s="12" t="s">
        <v>5</v>
      </c>
      <c r="F496" s="12" t="s">
        <v>6</v>
      </c>
      <c r="G496" s="12" t="s">
        <v>7</v>
      </c>
      <c r="H496" s="2" t="s">
        <v>8</v>
      </c>
      <c r="I496" s="2" t="s">
        <v>9</v>
      </c>
      <c r="J496" s="2" t="s">
        <v>10</v>
      </c>
      <c r="K496" s="2" t="s">
        <v>11</v>
      </c>
      <c r="L496" s="3" t="s">
        <v>12</v>
      </c>
      <c r="M496" s="2" t="s">
        <v>13</v>
      </c>
      <c r="N496" s="2" t="s">
        <v>14</v>
      </c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  <c r="JO496" s="15"/>
      <c r="JP496" s="15"/>
      <c r="JQ496" s="15"/>
      <c r="JR496" s="15"/>
      <c r="JS496" s="15"/>
      <c r="JT496" s="15"/>
      <c r="JU496" s="15"/>
      <c r="JV496" s="15"/>
      <c r="JW496" s="15"/>
      <c r="JX496" s="15"/>
      <c r="JY496" s="15"/>
      <c r="JZ496" s="15"/>
      <c r="KA496" s="15"/>
      <c r="KB496" s="15"/>
      <c r="KC496" s="15"/>
      <c r="KD496" s="15"/>
      <c r="KE496" s="15"/>
      <c r="KF496" s="15"/>
      <c r="KG496" s="15"/>
      <c r="KH496" s="15"/>
      <c r="KI496" s="15"/>
      <c r="KJ496" s="15"/>
      <c r="KK496" s="15"/>
      <c r="KL496" s="15"/>
      <c r="KM496" s="15"/>
      <c r="KN496" s="15"/>
      <c r="KO496" s="15"/>
      <c r="KP496" s="15"/>
      <c r="KQ496" s="15"/>
      <c r="KR496" s="15"/>
      <c r="KS496" s="15"/>
      <c r="KT496" s="15"/>
      <c r="KU496" s="15"/>
      <c r="KV496" s="15"/>
      <c r="KW496" s="15"/>
      <c r="KX496" s="15"/>
      <c r="KY496" s="15"/>
      <c r="KZ496" s="15"/>
      <c r="LA496" s="15"/>
      <c r="LB496" s="15"/>
      <c r="LC496" s="15"/>
      <c r="LD496" s="15"/>
      <c r="LE496" s="15"/>
      <c r="LF496" s="15"/>
      <c r="LG496" s="15"/>
      <c r="LH496" s="15"/>
      <c r="LI496" s="15"/>
      <c r="LJ496" s="15"/>
      <c r="LK496" s="15"/>
      <c r="LL496" s="15"/>
      <c r="LM496" s="15"/>
      <c r="LN496" s="15"/>
      <c r="LO496" s="15"/>
      <c r="LP496" s="15"/>
      <c r="LQ496" s="15"/>
      <c r="LR496" s="15"/>
      <c r="LS496" s="15"/>
      <c r="LT496" s="15"/>
      <c r="LU496" s="15"/>
      <c r="LV496" s="15"/>
      <c r="LW496" s="15"/>
      <c r="LX496" s="15"/>
      <c r="LY496" s="15"/>
      <c r="LZ496" s="15"/>
      <c r="MA496" s="15"/>
      <c r="MB496" s="15"/>
      <c r="MC496" s="15"/>
      <c r="MD496" s="15"/>
      <c r="ME496" s="15"/>
      <c r="MF496" s="15"/>
      <c r="MG496" s="15"/>
      <c r="MH496" s="15"/>
      <c r="MI496" s="15"/>
      <c r="MJ496" s="15"/>
      <c r="MK496" s="15"/>
      <c r="ML496" s="15"/>
      <c r="MM496" s="15"/>
      <c r="MN496" s="15"/>
      <c r="MO496" s="15"/>
      <c r="MP496" s="15"/>
      <c r="MQ496" s="15"/>
      <c r="MR496" s="15"/>
      <c r="MS496" s="15"/>
      <c r="MT496" s="15"/>
      <c r="MU496" s="15"/>
      <c r="MV496" s="15"/>
      <c r="MW496" s="15"/>
      <c r="MX496" s="15"/>
      <c r="MY496" s="15"/>
      <c r="MZ496" s="15"/>
      <c r="NA496" s="15"/>
      <c r="NB496" s="15"/>
      <c r="NC496" s="15"/>
      <c r="ND496" s="15"/>
      <c r="NE496" s="15"/>
      <c r="NF496" s="15"/>
      <c r="NG496" s="15"/>
      <c r="NH496" s="15"/>
      <c r="NI496" s="15"/>
      <c r="NJ496" s="15"/>
      <c r="NK496" s="15"/>
      <c r="NL496" s="15"/>
      <c r="NM496" s="15"/>
      <c r="NN496" s="15"/>
      <c r="NO496" s="15"/>
      <c r="NP496" s="15"/>
      <c r="NQ496" s="15"/>
      <c r="NR496" s="15"/>
      <c r="NS496" s="15"/>
      <c r="NT496" s="15"/>
      <c r="NU496" s="15"/>
      <c r="NV496" s="15"/>
      <c r="NW496" s="15"/>
      <c r="NX496" s="15"/>
      <c r="NY496" s="15"/>
      <c r="NZ496" s="15"/>
      <c r="OA496" s="15"/>
      <c r="OB496" s="15"/>
      <c r="OC496" s="15"/>
      <c r="OD496" s="15"/>
      <c r="OE496" s="15"/>
      <c r="OF496" s="15"/>
      <c r="OG496" s="15"/>
      <c r="OH496" s="15"/>
      <c r="OI496" s="15"/>
      <c r="OJ496" s="15"/>
      <c r="OK496" s="15"/>
      <c r="OL496" s="15"/>
      <c r="OM496" s="15"/>
      <c r="ON496" s="15"/>
      <c r="OO496" s="15"/>
      <c r="OP496" s="15"/>
      <c r="OQ496" s="15"/>
      <c r="OR496" s="15"/>
      <c r="OS496" s="15"/>
      <c r="OT496" s="15"/>
      <c r="OU496" s="15"/>
      <c r="OV496" s="15"/>
      <c r="OW496" s="15"/>
      <c r="OX496" s="15"/>
      <c r="OY496" s="15"/>
      <c r="OZ496" s="15"/>
      <c r="PA496" s="15"/>
      <c r="PB496" s="15"/>
      <c r="PC496" s="15"/>
      <c r="PD496" s="15"/>
      <c r="PE496" s="15"/>
      <c r="PF496" s="15"/>
      <c r="PG496" s="15"/>
      <c r="PH496" s="15"/>
      <c r="PI496" s="15"/>
      <c r="PJ496" s="15"/>
      <c r="PK496" s="15"/>
      <c r="PL496" s="15"/>
      <c r="PM496" s="15"/>
      <c r="PN496" s="15"/>
      <c r="PO496" s="15"/>
      <c r="PP496" s="15"/>
      <c r="PQ496" s="15"/>
      <c r="PR496" s="15"/>
      <c r="PS496" s="15"/>
      <c r="PT496" s="15"/>
      <c r="PU496" s="15"/>
      <c r="PV496" s="15"/>
      <c r="PW496" s="15"/>
      <c r="PX496" s="15"/>
      <c r="PY496" s="15"/>
      <c r="PZ496" s="15"/>
      <c r="QA496" s="15"/>
      <c r="QB496" s="15"/>
      <c r="QC496" s="15"/>
      <c r="QD496" s="15"/>
      <c r="QE496" s="15"/>
      <c r="QF496" s="15"/>
      <c r="QG496" s="15"/>
      <c r="QH496" s="15"/>
      <c r="QI496" s="15"/>
      <c r="QJ496" s="15"/>
      <c r="QK496" s="15"/>
      <c r="QL496" s="15"/>
      <c r="QM496" s="15"/>
      <c r="QN496" s="15"/>
      <c r="QO496" s="15"/>
      <c r="QP496" s="15"/>
      <c r="QQ496" s="15"/>
      <c r="QR496" s="15"/>
      <c r="QS496" s="15"/>
      <c r="QT496" s="15"/>
      <c r="QU496" s="15"/>
      <c r="QV496" s="15"/>
      <c r="QW496" s="15"/>
      <c r="QX496" s="15"/>
      <c r="QY496" s="15"/>
      <c r="QZ496" s="15"/>
      <c r="RA496" s="15"/>
      <c r="RB496" s="15"/>
      <c r="RC496" s="15"/>
      <c r="RD496" s="15"/>
      <c r="RE496" s="15"/>
      <c r="RF496" s="15"/>
      <c r="RG496" s="15"/>
      <c r="RH496" s="15"/>
      <c r="RI496" s="15"/>
      <c r="RJ496" s="15"/>
      <c r="RK496" s="15"/>
      <c r="RL496" s="15"/>
      <c r="RM496" s="15"/>
      <c r="RN496" s="15"/>
      <c r="RO496" s="15"/>
      <c r="RP496" s="15"/>
      <c r="RQ496" s="15"/>
      <c r="RR496" s="15"/>
      <c r="RS496" s="15"/>
      <c r="RT496" s="15"/>
      <c r="RU496" s="15"/>
      <c r="RV496" s="15"/>
      <c r="RW496" s="15"/>
      <c r="RX496" s="15"/>
      <c r="RY496" s="15"/>
      <c r="RZ496" s="15"/>
      <c r="SA496" s="15"/>
      <c r="SB496" s="15"/>
      <c r="SC496" s="15"/>
      <c r="SD496" s="15"/>
      <c r="SE496" s="15"/>
      <c r="SF496" s="15"/>
      <c r="SG496" s="15"/>
      <c r="SH496" s="15"/>
      <c r="SI496" s="15"/>
      <c r="SJ496" s="15"/>
      <c r="SK496" s="15"/>
      <c r="SL496" s="15"/>
      <c r="SM496" s="15"/>
      <c r="SN496" s="15"/>
      <c r="SO496" s="15"/>
      <c r="SP496" s="15"/>
      <c r="SQ496" s="15"/>
      <c r="SR496" s="15"/>
      <c r="SS496" s="15"/>
      <c r="ST496" s="15"/>
      <c r="SU496" s="15"/>
      <c r="SV496" s="15"/>
      <c r="SW496" s="15"/>
      <c r="SX496" s="15"/>
      <c r="SY496" s="15"/>
      <c r="SZ496" s="15"/>
      <c r="TA496" s="15"/>
      <c r="TB496" s="15"/>
      <c r="TC496" s="15"/>
      <c r="TD496" s="15"/>
      <c r="TE496" s="15"/>
      <c r="TF496" s="15"/>
      <c r="TG496" s="15"/>
      <c r="TH496" s="15"/>
      <c r="TI496" s="15"/>
      <c r="TJ496" s="15"/>
      <c r="TK496" s="15"/>
      <c r="TL496" s="15"/>
      <c r="TM496" s="15"/>
      <c r="TN496" s="15"/>
      <c r="TO496" s="15"/>
      <c r="TP496" s="15"/>
      <c r="TQ496" s="15"/>
      <c r="TR496" s="15"/>
      <c r="TS496" s="15"/>
      <c r="TT496" s="15"/>
      <c r="TU496" s="15"/>
      <c r="TV496" s="15"/>
      <c r="TW496" s="15"/>
      <c r="TX496" s="15"/>
      <c r="TY496" s="15"/>
      <c r="TZ496" s="15"/>
      <c r="UA496" s="15"/>
      <c r="UB496" s="15"/>
      <c r="UC496" s="15"/>
      <c r="UD496" s="15"/>
      <c r="UE496" s="15"/>
      <c r="UF496" s="15"/>
      <c r="UG496" s="15"/>
      <c r="UH496" s="15"/>
      <c r="UI496" s="15"/>
      <c r="UJ496" s="15"/>
      <c r="UK496" s="15"/>
      <c r="UL496" s="15"/>
      <c r="UM496" s="15"/>
      <c r="UN496" s="15"/>
      <c r="UO496" s="15"/>
      <c r="UP496" s="15"/>
      <c r="UQ496" s="15"/>
      <c r="UR496" s="15"/>
      <c r="US496" s="15"/>
      <c r="UT496" s="15"/>
      <c r="UU496" s="15"/>
      <c r="UV496" s="15"/>
      <c r="UW496" s="15"/>
      <c r="UX496" s="15"/>
      <c r="UY496" s="15"/>
      <c r="UZ496" s="15"/>
      <c r="VA496" s="15"/>
      <c r="VB496" s="15"/>
      <c r="VC496" s="15"/>
      <c r="VD496" s="15"/>
      <c r="VE496" s="15"/>
      <c r="VF496" s="15"/>
      <c r="VG496" s="15"/>
      <c r="VH496" s="15"/>
      <c r="VI496" s="15"/>
      <c r="VJ496" s="15"/>
      <c r="VK496" s="15"/>
      <c r="VL496" s="15"/>
      <c r="VM496" s="15"/>
      <c r="VN496" s="15"/>
      <c r="VO496" s="15"/>
      <c r="VP496" s="15"/>
      <c r="VQ496" s="15"/>
      <c r="VR496" s="15"/>
      <c r="VS496" s="15"/>
      <c r="VT496" s="15"/>
      <c r="VU496" s="15"/>
      <c r="VV496" s="15"/>
      <c r="VW496" s="15"/>
      <c r="VX496" s="15"/>
      <c r="VY496" s="15"/>
      <c r="VZ496" s="15"/>
      <c r="WA496" s="15"/>
      <c r="WB496" s="15"/>
      <c r="WC496" s="15"/>
      <c r="WD496" s="15"/>
      <c r="WE496" s="15"/>
      <c r="WF496" s="15"/>
      <c r="WG496" s="15"/>
      <c r="WH496" s="15"/>
      <c r="WI496" s="15"/>
      <c r="WJ496" s="15"/>
      <c r="WK496" s="15"/>
      <c r="WL496" s="15"/>
      <c r="WM496" s="15"/>
      <c r="WN496" s="15"/>
      <c r="WO496" s="15"/>
      <c r="WP496" s="15"/>
      <c r="WQ496" s="15"/>
      <c r="WR496" s="15"/>
      <c r="WS496" s="15"/>
      <c r="WT496" s="15"/>
      <c r="WU496" s="15"/>
      <c r="WV496" s="15"/>
      <c r="WW496" s="15"/>
      <c r="WX496" s="15"/>
      <c r="WY496" s="15"/>
      <c r="WZ496" s="15"/>
      <c r="XA496" s="15"/>
      <c r="XB496" s="15"/>
      <c r="XC496" s="15"/>
      <c r="XD496" s="15"/>
      <c r="XE496" s="15"/>
      <c r="XF496" s="15"/>
      <c r="XG496" s="15"/>
      <c r="XH496" s="15"/>
      <c r="XI496" s="15"/>
      <c r="XJ496" s="15"/>
      <c r="XK496" s="15"/>
      <c r="XL496" s="15"/>
      <c r="XM496" s="15"/>
      <c r="XN496" s="15"/>
      <c r="XO496" s="15"/>
      <c r="XP496" s="15"/>
      <c r="XQ496" s="15"/>
      <c r="XR496" s="15"/>
      <c r="XS496" s="15"/>
      <c r="XT496" s="15"/>
      <c r="XU496" s="15"/>
      <c r="XV496" s="15"/>
      <c r="XW496" s="15"/>
      <c r="XX496" s="15"/>
      <c r="XY496" s="15"/>
      <c r="XZ496" s="15"/>
      <c r="YA496" s="15"/>
      <c r="YB496" s="15"/>
      <c r="YC496" s="15"/>
      <c r="YD496" s="15"/>
      <c r="YE496" s="15"/>
      <c r="YF496" s="15"/>
      <c r="YG496" s="15"/>
      <c r="YH496" s="15"/>
      <c r="YI496" s="15"/>
      <c r="YJ496" s="15"/>
      <c r="YK496" s="15"/>
      <c r="YL496" s="15"/>
      <c r="YM496" s="15"/>
      <c r="YN496" s="15"/>
      <c r="YO496" s="15"/>
      <c r="YP496" s="15"/>
      <c r="YQ496" s="15"/>
      <c r="YR496" s="15"/>
      <c r="YS496" s="15"/>
      <c r="YT496" s="15"/>
      <c r="YU496" s="15"/>
      <c r="YV496" s="15"/>
      <c r="YW496" s="15"/>
      <c r="YX496" s="15"/>
      <c r="YY496" s="15"/>
      <c r="YZ496" s="15"/>
      <c r="ZA496" s="15"/>
      <c r="ZB496" s="15"/>
      <c r="ZC496" s="15"/>
      <c r="ZD496" s="15"/>
      <c r="ZE496" s="15"/>
      <c r="ZF496" s="15"/>
      <c r="ZG496" s="15"/>
      <c r="ZH496" s="15"/>
      <c r="ZI496" s="15"/>
      <c r="ZJ496" s="15"/>
      <c r="ZK496" s="15"/>
      <c r="ZL496" s="15"/>
      <c r="ZM496" s="15"/>
      <c r="ZN496" s="15"/>
      <c r="ZO496" s="15"/>
      <c r="ZP496" s="15"/>
      <c r="ZQ496" s="15"/>
      <c r="ZR496" s="15"/>
      <c r="ZS496" s="15"/>
      <c r="ZT496" s="15"/>
      <c r="ZU496" s="15"/>
      <c r="ZV496" s="15"/>
      <c r="ZW496" s="15"/>
      <c r="ZX496" s="15"/>
      <c r="ZY496" s="15"/>
      <c r="ZZ496" s="15"/>
      <c r="AAA496" s="15"/>
      <c r="AAB496" s="15"/>
      <c r="AAC496" s="15"/>
      <c r="AAD496" s="15"/>
      <c r="AAE496" s="15"/>
      <c r="AAF496" s="15"/>
      <c r="AAG496" s="15"/>
      <c r="AAH496" s="15"/>
      <c r="AAI496" s="15"/>
      <c r="AAJ496" s="15"/>
      <c r="AAK496" s="15"/>
      <c r="AAL496" s="15"/>
      <c r="AAM496" s="15"/>
      <c r="AAN496" s="15"/>
      <c r="AAO496" s="15"/>
      <c r="AAP496" s="15"/>
      <c r="AAQ496" s="15"/>
      <c r="AAR496" s="15"/>
      <c r="AAS496" s="15"/>
      <c r="AAT496" s="15"/>
      <c r="AAU496" s="15"/>
      <c r="AAV496" s="15"/>
      <c r="AAW496" s="15"/>
      <c r="AAX496" s="15"/>
      <c r="AAY496" s="15"/>
      <c r="AAZ496" s="15"/>
      <c r="ABA496" s="15"/>
      <c r="ABB496" s="15"/>
      <c r="ABC496" s="15"/>
      <c r="ABD496" s="15"/>
      <c r="ABE496" s="15"/>
      <c r="ABF496" s="15"/>
      <c r="ABG496" s="15"/>
      <c r="ABH496" s="15"/>
      <c r="ABI496" s="15"/>
      <c r="ABJ496" s="15"/>
      <c r="ABK496" s="15"/>
      <c r="ABL496" s="15"/>
      <c r="ABM496" s="15"/>
      <c r="ABN496" s="15"/>
      <c r="ABO496" s="15"/>
      <c r="ABP496" s="15"/>
      <c r="ABQ496" s="15"/>
      <c r="ABR496" s="15"/>
      <c r="ABS496" s="15"/>
      <c r="ABT496" s="15"/>
      <c r="ABU496" s="15"/>
      <c r="ABV496" s="15"/>
      <c r="ABW496" s="15"/>
      <c r="ABX496" s="15"/>
      <c r="ABY496" s="15"/>
      <c r="ABZ496" s="15"/>
      <c r="ACA496" s="15"/>
      <c r="ACB496" s="15"/>
      <c r="ACC496" s="15"/>
      <c r="ACD496" s="15"/>
      <c r="ACE496" s="15"/>
      <c r="ACF496" s="15"/>
      <c r="ACG496" s="15"/>
      <c r="ACH496" s="15"/>
      <c r="ACI496" s="15"/>
      <c r="ACJ496" s="15"/>
      <c r="ACK496" s="15"/>
      <c r="ACL496" s="15"/>
      <c r="ACM496" s="15"/>
      <c r="ACN496" s="15"/>
      <c r="ACO496" s="15"/>
      <c r="ACP496" s="15"/>
      <c r="ACQ496" s="15"/>
      <c r="ACR496" s="15"/>
      <c r="ACS496" s="15"/>
      <c r="ACT496" s="15"/>
      <c r="ACU496" s="15"/>
      <c r="ACV496" s="15"/>
      <c r="ACW496" s="15"/>
      <c r="ACX496" s="15"/>
      <c r="ACY496" s="15"/>
      <c r="ACZ496" s="15"/>
      <c r="ADA496" s="15"/>
      <c r="ADB496" s="15"/>
      <c r="ADC496" s="15"/>
      <c r="ADD496" s="15"/>
      <c r="ADE496" s="15"/>
      <c r="ADF496" s="15"/>
      <c r="ADG496" s="15"/>
      <c r="ADH496" s="15"/>
      <c r="ADI496" s="15"/>
      <c r="ADJ496" s="15"/>
      <c r="ADK496" s="15"/>
      <c r="ADL496" s="15"/>
      <c r="ADM496" s="15"/>
      <c r="ADN496" s="15"/>
      <c r="ADO496" s="15"/>
      <c r="ADP496" s="15"/>
      <c r="ADQ496" s="15"/>
      <c r="ADR496" s="15"/>
      <c r="ADS496" s="15"/>
      <c r="ADT496" s="15"/>
      <c r="ADU496" s="15"/>
      <c r="ADV496" s="15"/>
      <c r="ADW496" s="15"/>
      <c r="ADX496" s="15"/>
      <c r="ADY496" s="15"/>
      <c r="ADZ496" s="15"/>
      <c r="AEA496" s="15"/>
      <c r="AEB496" s="15"/>
      <c r="AEC496" s="15"/>
      <c r="AED496" s="15"/>
      <c r="AEE496" s="15"/>
      <c r="AEF496" s="15"/>
      <c r="AEG496" s="15"/>
      <c r="AEH496" s="15"/>
      <c r="AEI496" s="15"/>
      <c r="AEJ496" s="15"/>
      <c r="AEK496" s="15"/>
      <c r="AEL496" s="15"/>
      <c r="AEM496" s="15"/>
      <c r="AEN496" s="15"/>
      <c r="AEO496" s="15"/>
      <c r="AEP496" s="15"/>
      <c r="AEQ496" s="15"/>
      <c r="AER496" s="15"/>
      <c r="AES496" s="15"/>
      <c r="AET496" s="15"/>
      <c r="AEU496" s="15"/>
      <c r="AEV496" s="15"/>
      <c r="AEW496" s="15"/>
      <c r="AEX496" s="15"/>
      <c r="AEY496" s="15"/>
      <c r="AEZ496" s="15"/>
      <c r="AFA496" s="15"/>
      <c r="AFB496" s="15"/>
      <c r="AFC496" s="15"/>
      <c r="AFD496" s="15"/>
      <c r="AFE496" s="15"/>
      <c r="AFF496" s="15"/>
      <c r="AFG496" s="15"/>
      <c r="AFH496" s="15"/>
      <c r="AFI496" s="15"/>
      <c r="AFJ496" s="15"/>
      <c r="AFK496" s="15"/>
      <c r="AFL496" s="15"/>
      <c r="AFM496" s="15"/>
      <c r="AFN496" s="15"/>
      <c r="AFO496" s="15"/>
      <c r="AFP496" s="15"/>
      <c r="AFQ496" s="15"/>
      <c r="AFR496" s="15"/>
      <c r="AFS496" s="15"/>
      <c r="AFT496" s="15"/>
      <c r="AFU496" s="15"/>
      <c r="AFV496" s="15"/>
      <c r="AFW496" s="15"/>
      <c r="AFX496" s="15"/>
      <c r="AFY496" s="15"/>
      <c r="AFZ496" s="15"/>
      <c r="AGA496" s="15"/>
      <c r="AGB496" s="15"/>
      <c r="AGC496" s="15"/>
      <c r="AGD496" s="15"/>
      <c r="AGE496" s="15"/>
      <c r="AGF496" s="15"/>
      <c r="AGG496" s="15"/>
      <c r="AGH496" s="15"/>
      <c r="AGI496" s="15"/>
      <c r="AGJ496" s="15"/>
      <c r="AGK496" s="15"/>
      <c r="AGL496" s="15"/>
      <c r="AGM496" s="15"/>
      <c r="AGN496" s="15"/>
      <c r="AGO496" s="15"/>
      <c r="AGP496" s="15"/>
      <c r="AGQ496" s="15"/>
      <c r="AGR496" s="15"/>
      <c r="AGS496" s="15"/>
      <c r="AGT496" s="15"/>
      <c r="AGU496" s="15"/>
      <c r="AGV496" s="15"/>
      <c r="AGW496" s="15"/>
      <c r="AGX496" s="15"/>
      <c r="AGY496" s="15"/>
      <c r="AGZ496" s="15"/>
      <c r="AHA496" s="15"/>
      <c r="AHB496" s="15"/>
      <c r="AHC496" s="15"/>
      <c r="AHD496" s="15"/>
      <c r="AHE496" s="15"/>
      <c r="AHF496" s="15"/>
      <c r="AHG496" s="15"/>
      <c r="AHH496" s="15"/>
      <c r="AHI496" s="15"/>
      <c r="AHJ496" s="15"/>
      <c r="AHK496" s="15"/>
      <c r="AHL496" s="15"/>
      <c r="AHM496" s="15"/>
      <c r="AHN496" s="15"/>
      <c r="AHO496" s="15"/>
      <c r="AHP496" s="15"/>
      <c r="AHQ496" s="15"/>
      <c r="AHR496" s="15"/>
      <c r="AHS496" s="15"/>
      <c r="AHT496" s="15"/>
      <c r="AHU496" s="15"/>
      <c r="AHV496" s="15"/>
      <c r="AHW496" s="15"/>
      <c r="AHX496" s="15"/>
      <c r="AHY496" s="15"/>
      <c r="AHZ496" s="15"/>
      <c r="AIA496" s="15"/>
      <c r="AIB496" s="15"/>
      <c r="AIC496" s="15"/>
      <c r="AID496" s="15"/>
      <c r="AIE496" s="15"/>
      <c r="AIF496" s="15"/>
      <c r="AIG496" s="15"/>
      <c r="AIH496" s="15"/>
      <c r="AII496" s="15"/>
      <c r="AIJ496" s="15"/>
      <c r="AIK496" s="15"/>
      <c r="AIL496" s="15"/>
      <c r="AIM496" s="15"/>
      <c r="AIN496" s="15"/>
      <c r="AIO496" s="15"/>
      <c r="AIP496" s="15"/>
      <c r="AIQ496" s="15"/>
      <c r="AIR496" s="15"/>
      <c r="AIS496" s="15"/>
      <c r="AIT496" s="15"/>
      <c r="AIU496" s="15"/>
      <c r="AIV496" s="15"/>
      <c r="AIW496" s="15"/>
      <c r="AIX496" s="15"/>
      <c r="AIY496" s="15"/>
      <c r="AIZ496" s="15"/>
      <c r="AJA496" s="15"/>
      <c r="AJB496" s="15"/>
      <c r="AJC496" s="15"/>
      <c r="AJD496" s="15"/>
      <c r="AJE496" s="15"/>
      <c r="AJF496" s="15"/>
      <c r="AJG496" s="15"/>
      <c r="AJH496" s="15"/>
      <c r="AJI496" s="15"/>
      <c r="AJJ496" s="15"/>
      <c r="AJK496" s="15"/>
      <c r="AJL496" s="15"/>
      <c r="AJM496" s="15"/>
      <c r="AJN496" s="15"/>
      <c r="AJO496" s="15"/>
      <c r="AJP496" s="15"/>
      <c r="AJQ496" s="15"/>
      <c r="AJR496" s="15"/>
      <c r="AJS496" s="15"/>
      <c r="AJT496" s="15"/>
      <c r="AJU496" s="15"/>
      <c r="AJV496" s="15"/>
      <c r="AJW496" s="15"/>
      <c r="AJX496" s="15"/>
      <c r="AJY496" s="15"/>
      <c r="AJZ496" s="15"/>
      <c r="AKA496" s="15"/>
      <c r="AKB496" s="15"/>
      <c r="AKC496" s="15"/>
      <c r="AKD496" s="15"/>
      <c r="AKE496" s="15"/>
      <c r="AKF496" s="15"/>
      <c r="AKG496" s="15"/>
      <c r="AKH496" s="15"/>
      <c r="AKI496" s="15"/>
      <c r="AKJ496" s="15"/>
      <c r="AKK496" s="15"/>
      <c r="AKL496" s="15"/>
      <c r="AKM496" s="15"/>
      <c r="AKN496" s="15"/>
      <c r="AKO496" s="15"/>
      <c r="AKP496" s="15"/>
      <c r="AKQ496" s="15"/>
      <c r="AKR496" s="15"/>
      <c r="AKS496" s="15"/>
      <c r="AKT496" s="15"/>
      <c r="AKU496" s="15"/>
      <c r="AKV496" s="15"/>
      <c r="AKW496" s="15"/>
      <c r="AKX496" s="15"/>
      <c r="AKY496" s="15"/>
      <c r="AKZ496" s="15"/>
      <c r="ALA496" s="15"/>
      <c r="ALB496" s="15"/>
      <c r="ALC496" s="15"/>
      <c r="ALD496" s="15"/>
      <c r="ALE496" s="15"/>
      <c r="ALF496" s="15"/>
      <c r="ALG496" s="15"/>
      <c r="ALH496" s="15"/>
      <c r="ALI496" s="15"/>
      <c r="ALJ496" s="15"/>
      <c r="ALK496" s="15"/>
      <c r="ALL496" s="15"/>
      <c r="ALM496" s="15"/>
      <c r="ALN496" s="15"/>
      <c r="ALO496" s="15"/>
      <c r="ALP496" s="15"/>
      <c r="ALQ496" s="15"/>
      <c r="ALR496" s="15"/>
      <c r="ALS496" s="15"/>
      <c r="ALT496" s="15"/>
      <c r="ALU496" s="15"/>
      <c r="ALV496" s="15"/>
      <c r="ALW496" s="15"/>
      <c r="ALX496" s="11"/>
      <c r="ALY496" s="11"/>
      <c r="ALZ496" s="11"/>
      <c r="AMA496" s="11"/>
    </row>
    <row r="497" spans="1:1015" ht="12.75" customHeight="1">
      <c r="A497" s="9" t="s">
        <v>532</v>
      </c>
      <c r="B497" s="9" t="s">
        <v>533</v>
      </c>
      <c r="C497" s="5" t="s">
        <v>167</v>
      </c>
      <c r="D497" s="4"/>
      <c r="E497" s="9" t="s">
        <v>16</v>
      </c>
      <c r="F497" s="4" t="s">
        <v>17</v>
      </c>
      <c r="G497" s="4" t="s">
        <v>168</v>
      </c>
      <c r="H497" s="6">
        <v>1077.3599999999999</v>
      </c>
      <c r="I497" s="6">
        <v>0</v>
      </c>
      <c r="J497" s="6">
        <v>0</v>
      </c>
      <c r="K497" s="6">
        <v>0</v>
      </c>
      <c r="L497" s="7">
        <v>0</v>
      </c>
      <c r="M497" s="6">
        <v>0</v>
      </c>
      <c r="N497" s="6">
        <v>0</v>
      </c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  <c r="JO497" s="15"/>
      <c r="JP497" s="15"/>
      <c r="JQ497" s="15"/>
      <c r="JR497" s="15"/>
      <c r="JS497" s="15"/>
      <c r="JT497" s="15"/>
      <c r="JU497" s="15"/>
      <c r="JV497" s="15"/>
      <c r="JW497" s="15"/>
      <c r="JX497" s="15"/>
      <c r="JY497" s="15"/>
      <c r="JZ497" s="15"/>
      <c r="KA497" s="15"/>
      <c r="KB497" s="15"/>
      <c r="KC497" s="15"/>
      <c r="KD497" s="15"/>
      <c r="KE497" s="15"/>
      <c r="KF497" s="15"/>
      <c r="KG497" s="15"/>
      <c r="KH497" s="15"/>
      <c r="KI497" s="15"/>
      <c r="KJ497" s="15"/>
      <c r="KK497" s="15"/>
      <c r="KL497" s="15"/>
      <c r="KM497" s="15"/>
      <c r="KN497" s="15"/>
      <c r="KO497" s="15"/>
      <c r="KP497" s="15"/>
      <c r="KQ497" s="15"/>
      <c r="KR497" s="15"/>
      <c r="KS497" s="15"/>
      <c r="KT497" s="15"/>
      <c r="KU497" s="15"/>
      <c r="KV497" s="15"/>
      <c r="KW497" s="15"/>
      <c r="KX497" s="15"/>
      <c r="KY497" s="15"/>
      <c r="KZ497" s="15"/>
      <c r="LA497" s="15"/>
      <c r="LB497" s="15"/>
      <c r="LC497" s="15"/>
      <c r="LD497" s="15"/>
      <c r="LE497" s="15"/>
      <c r="LF497" s="15"/>
      <c r="LG497" s="15"/>
      <c r="LH497" s="15"/>
      <c r="LI497" s="15"/>
      <c r="LJ497" s="15"/>
      <c r="LK497" s="15"/>
      <c r="LL497" s="15"/>
      <c r="LM497" s="15"/>
      <c r="LN497" s="15"/>
      <c r="LO497" s="15"/>
      <c r="LP497" s="15"/>
      <c r="LQ497" s="15"/>
      <c r="LR497" s="15"/>
      <c r="LS497" s="15"/>
      <c r="LT497" s="15"/>
      <c r="LU497" s="15"/>
      <c r="LV497" s="15"/>
      <c r="LW497" s="15"/>
      <c r="LX497" s="15"/>
      <c r="LY497" s="15"/>
      <c r="LZ497" s="15"/>
      <c r="MA497" s="15"/>
      <c r="MB497" s="15"/>
      <c r="MC497" s="15"/>
      <c r="MD497" s="15"/>
      <c r="ME497" s="15"/>
      <c r="MF497" s="15"/>
      <c r="MG497" s="15"/>
      <c r="MH497" s="15"/>
      <c r="MI497" s="15"/>
      <c r="MJ497" s="15"/>
      <c r="MK497" s="15"/>
      <c r="ML497" s="15"/>
      <c r="MM497" s="15"/>
      <c r="MN497" s="15"/>
      <c r="MO497" s="15"/>
      <c r="MP497" s="15"/>
      <c r="MQ497" s="15"/>
      <c r="MR497" s="15"/>
      <c r="MS497" s="15"/>
      <c r="MT497" s="15"/>
      <c r="MU497" s="15"/>
      <c r="MV497" s="15"/>
      <c r="MW497" s="15"/>
      <c r="MX497" s="15"/>
      <c r="MY497" s="15"/>
      <c r="MZ497" s="15"/>
      <c r="NA497" s="15"/>
      <c r="NB497" s="15"/>
      <c r="NC497" s="15"/>
      <c r="ND497" s="15"/>
      <c r="NE497" s="15"/>
      <c r="NF497" s="15"/>
      <c r="NG497" s="15"/>
      <c r="NH497" s="15"/>
      <c r="NI497" s="15"/>
      <c r="NJ497" s="15"/>
      <c r="NK497" s="15"/>
      <c r="NL497" s="15"/>
      <c r="NM497" s="15"/>
      <c r="NN497" s="15"/>
      <c r="NO497" s="15"/>
      <c r="NP497" s="15"/>
      <c r="NQ497" s="15"/>
      <c r="NR497" s="15"/>
      <c r="NS497" s="15"/>
      <c r="NT497" s="15"/>
      <c r="NU497" s="15"/>
      <c r="NV497" s="15"/>
      <c r="NW497" s="15"/>
      <c r="NX497" s="15"/>
      <c r="NY497" s="15"/>
      <c r="NZ497" s="15"/>
      <c r="OA497" s="15"/>
      <c r="OB497" s="15"/>
      <c r="OC497" s="15"/>
      <c r="OD497" s="15"/>
      <c r="OE497" s="15"/>
      <c r="OF497" s="15"/>
      <c r="OG497" s="15"/>
      <c r="OH497" s="15"/>
      <c r="OI497" s="15"/>
      <c r="OJ497" s="15"/>
      <c r="OK497" s="15"/>
      <c r="OL497" s="15"/>
      <c r="OM497" s="15"/>
      <c r="ON497" s="15"/>
      <c r="OO497" s="15"/>
      <c r="OP497" s="15"/>
      <c r="OQ497" s="15"/>
      <c r="OR497" s="15"/>
      <c r="OS497" s="15"/>
      <c r="OT497" s="15"/>
      <c r="OU497" s="15"/>
      <c r="OV497" s="15"/>
      <c r="OW497" s="15"/>
      <c r="OX497" s="15"/>
      <c r="OY497" s="15"/>
      <c r="OZ497" s="15"/>
      <c r="PA497" s="15"/>
      <c r="PB497" s="15"/>
      <c r="PC497" s="15"/>
      <c r="PD497" s="15"/>
      <c r="PE497" s="15"/>
      <c r="PF497" s="15"/>
      <c r="PG497" s="15"/>
      <c r="PH497" s="15"/>
      <c r="PI497" s="15"/>
      <c r="PJ497" s="15"/>
      <c r="PK497" s="15"/>
      <c r="PL497" s="15"/>
      <c r="PM497" s="15"/>
      <c r="PN497" s="15"/>
      <c r="PO497" s="15"/>
      <c r="PP497" s="15"/>
      <c r="PQ497" s="15"/>
      <c r="PR497" s="15"/>
      <c r="PS497" s="15"/>
      <c r="PT497" s="15"/>
      <c r="PU497" s="15"/>
      <c r="PV497" s="15"/>
      <c r="PW497" s="15"/>
      <c r="PX497" s="15"/>
      <c r="PY497" s="15"/>
      <c r="PZ497" s="15"/>
      <c r="QA497" s="15"/>
      <c r="QB497" s="15"/>
      <c r="QC497" s="15"/>
      <c r="QD497" s="15"/>
      <c r="QE497" s="15"/>
      <c r="QF497" s="15"/>
      <c r="QG497" s="15"/>
      <c r="QH497" s="15"/>
      <c r="QI497" s="15"/>
      <c r="QJ497" s="15"/>
      <c r="QK497" s="15"/>
      <c r="QL497" s="15"/>
      <c r="QM497" s="15"/>
      <c r="QN497" s="15"/>
      <c r="QO497" s="15"/>
      <c r="QP497" s="15"/>
      <c r="QQ497" s="15"/>
      <c r="QR497" s="15"/>
      <c r="QS497" s="15"/>
      <c r="QT497" s="15"/>
      <c r="QU497" s="15"/>
      <c r="QV497" s="15"/>
      <c r="QW497" s="15"/>
      <c r="QX497" s="15"/>
      <c r="QY497" s="15"/>
      <c r="QZ497" s="15"/>
      <c r="RA497" s="15"/>
      <c r="RB497" s="15"/>
      <c r="RC497" s="15"/>
      <c r="RD497" s="15"/>
      <c r="RE497" s="15"/>
      <c r="RF497" s="15"/>
      <c r="RG497" s="15"/>
      <c r="RH497" s="15"/>
      <c r="RI497" s="15"/>
      <c r="RJ497" s="15"/>
      <c r="RK497" s="15"/>
      <c r="RL497" s="15"/>
      <c r="RM497" s="15"/>
      <c r="RN497" s="15"/>
      <c r="RO497" s="15"/>
      <c r="RP497" s="15"/>
      <c r="RQ497" s="15"/>
      <c r="RR497" s="15"/>
      <c r="RS497" s="15"/>
      <c r="RT497" s="15"/>
      <c r="RU497" s="15"/>
      <c r="RV497" s="15"/>
      <c r="RW497" s="15"/>
      <c r="RX497" s="15"/>
      <c r="RY497" s="15"/>
      <c r="RZ497" s="15"/>
      <c r="SA497" s="15"/>
      <c r="SB497" s="15"/>
      <c r="SC497" s="15"/>
      <c r="SD497" s="15"/>
      <c r="SE497" s="15"/>
      <c r="SF497" s="15"/>
      <c r="SG497" s="15"/>
      <c r="SH497" s="15"/>
      <c r="SI497" s="15"/>
      <c r="SJ497" s="15"/>
      <c r="SK497" s="15"/>
      <c r="SL497" s="15"/>
      <c r="SM497" s="15"/>
      <c r="SN497" s="15"/>
      <c r="SO497" s="15"/>
      <c r="SP497" s="15"/>
      <c r="SQ497" s="15"/>
      <c r="SR497" s="15"/>
      <c r="SS497" s="15"/>
      <c r="ST497" s="15"/>
      <c r="SU497" s="15"/>
      <c r="SV497" s="15"/>
      <c r="SW497" s="15"/>
      <c r="SX497" s="15"/>
      <c r="SY497" s="15"/>
      <c r="SZ497" s="15"/>
      <c r="TA497" s="15"/>
      <c r="TB497" s="15"/>
      <c r="TC497" s="15"/>
      <c r="TD497" s="15"/>
      <c r="TE497" s="15"/>
      <c r="TF497" s="15"/>
      <c r="TG497" s="15"/>
      <c r="TH497" s="15"/>
      <c r="TI497" s="15"/>
      <c r="TJ497" s="15"/>
      <c r="TK497" s="15"/>
      <c r="TL497" s="15"/>
      <c r="TM497" s="15"/>
      <c r="TN497" s="15"/>
      <c r="TO497" s="15"/>
      <c r="TP497" s="15"/>
      <c r="TQ497" s="15"/>
      <c r="TR497" s="15"/>
      <c r="TS497" s="15"/>
      <c r="TT497" s="15"/>
      <c r="TU497" s="15"/>
      <c r="TV497" s="15"/>
      <c r="TW497" s="15"/>
      <c r="TX497" s="15"/>
      <c r="TY497" s="15"/>
      <c r="TZ497" s="15"/>
      <c r="UA497" s="15"/>
      <c r="UB497" s="15"/>
      <c r="UC497" s="15"/>
      <c r="UD497" s="15"/>
      <c r="UE497" s="15"/>
      <c r="UF497" s="15"/>
      <c r="UG497" s="15"/>
      <c r="UH497" s="15"/>
      <c r="UI497" s="15"/>
      <c r="UJ497" s="15"/>
      <c r="UK497" s="15"/>
      <c r="UL497" s="15"/>
      <c r="UM497" s="15"/>
      <c r="UN497" s="15"/>
      <c r="UO497" s="15"/>
      <c r="UP497" s="15"/>
      <c r="UQ497" s="15"/>
      <c r="UR497" s="15"/>
      <c r="US497" s="15"/>
      <c r="UT497" s="15"/>
      <c r="UU497" s="15"/>
      <c r="UV497" s="15"/>
      <c r="UW497" s="15"/>
      <c r="UX497" s="15"/>
      <c r="UY497" s="15"/>
      <c r="UZ497" s="15"/>
      <c r="VA497" s="15"/>
      <c r="VB497" s="15"/>
      <c r="VC497" s="15"/>
      <c r="VD497" s="15"/>
      <c r="VE497" s="15"/>
      <c r="VF497" s="15"/>
      <c r="VG497" s="15"/>
      <c r="VH497" s="15"/>
      <c r="VI497" s="15"/>
      <c r="VJ497" s="15"/>
      <c r="VK497" s="15"/>
      <c r="VL497" s="15"/>
      <c r="VM497" s="15"/>
      <c r="VN497" s="15"/>
      <c r="VO497" s="15"/>
      <c r="VP497" s="15"/>
      <c r="VQ497" s="15"/>
      <c r="VR497" s="15"/>
      <c r="VS497" s="15"/>
      <c r="VT497" s="15"/>
      <c r="VU497" s="15"/>
      <c r="VV497" s="15"/>
      <c r="VW497" s="15"/>
      <c r="VX497" s="15"/>
      <c r="VY497" s="15"/>
      <c r="VZ497" s="15"/>
      <c r="WA497" s="15"/>
      <c r="WB497" s="15"/>
      <c r="WC497" s="15"/>
      <c r="WD497" s="15"/>
      <c r="WE497" s="15"/>
      <c r="WF497" s="15"/>
      <c r="WG497" s="15"/>
      <c r="WH497" s="15"/>
      <c r="WI497" s="15"/>
      <c r="WJ497" s="15"/>
      <c r="WK497" s="15"/>
      <c r="WL497" s="15"/>
      <c r="WM497" s="15"/>
      <c r="WN497" s="15"/>
      <c r="WO497" s="15"/>
      <c r="WP497" s="15"/>
      <c r="WQ497" s="15"/>
      <c r="WR497" s="15"/>
      <c r="WS497" s="15"/>
      <c r="WT497" s="15"/>
      <c r="WU497" s="15"/>
      <c r="WV497" s="15"/>
      <c r="WW497" s="15"/>
      <c r="WX497" s="15"/>
      <c r="WY497" s="15"/>
      <c r="WZ497" s="15"/>
      <c r="XA497" s="15"/>
      <c r="XB497" s="15"/>
      <c r="XC497" s="15"/>
      <c r="XD497" s="15"/>
      <c r="XE497" s="15"/>
      <c r="XF497" s="15"/>
      <c r="XG497" s="15"/>
      <c r="XH497" s="15"/>
      <c r="XI497" s="15"/>
      <c r="XJ497" s="15"/>
      <c r="XK497" s="15"/>
      <c r="XL497" s="15"/>
      <c r="XM497" s="15"/>
      <c r="XN497" s="15"/>
      <c r="XO497" s="15"/>
      <c r="XP497" s="15"/>
      <c r="XQ497" s="15"/>
      <c r="XR497" s="15"/>
      <c r="XS497" s="15"/>
      <c r="XT497" s="15"/>
      <c r="XU497" s="15"/>
      <c r="XV497" s="15"/>
      <c r="XW497" s="15"/>
      <c r="XX497" s="15"/>
      <c r="XY497" s="15"/>
      <c r="XZ497" s="15"/>
      <c r="YA497" s="15"/>
      <c r="YB497" s="15"/>
      <c r="YC497" s="15"/>
      <c r="YD497" s="15"/>
      <c r="YE497" s="15"/>
      <c r="YF497" s="15"/>
      <c r="YG497" s="15"/>
      <c r="YH497" s="15"/>
      <c r="YI497" s="15"/>
      <c r="YJ497" s="15"/>
      <c r="YK497" s="15"/>
      <c r="YL497" s="15"/>
      <c r="YM497" s="15"/>
      <c r="YN497" s="15"/>
      <c r="YO497" s="15"/>
      <c r="YP497" s="15"/>
      <c r="YQ497" s="15"/>
      <c r="YR497" s="15"/>
      <c r="YS497" s="15"/>
      <c r="YT497" s="15"/>
      <c r="YU497" s="15"/>
      <c r="YV497" s="15"/>
      <c r="YW497" s="15"/>
      <c r="YX497" s="15"/>
      <c r="YY497" s="15"/>
      <c r="YZ497" s="15"/>
      <c r="ZA497" s="15"/>
      <c r="ZB497" s="15"/>
      <c r="ZC497" s="15"/>
      <c r="ZD497" s="15"/>
      <c r="ZE497" s="15"/>
      <c r="ZF497" s="15"/>
      <c r="ZG497" s="15"/>
      <c r="ZH497" s="15"/>
      <c r="ZI497" s="15"/>
      <c r="ZJ497" s="15"/>
      <c r="ZK497" s="15"/>
      <c r="ZL497" s="15"/>
      <c r="ZM497" s="15"/>
      <c r="ZN497" s="15"/>
      <c r="ZO497" s="15"/>
      <c r="ZP497" s="15"/>
      <c r="ZQ497" s="15"/>
      <c r="ZR497" s="15"/>
      <c r="ZS497" s="15"/>
      <c r="ZT497" s="15"/>
      <c r="ZU497" s="15"/>
      <c r="ZV497" s="15"/>
      <c r="ZW497" s="15"/>
      <c r="ZX497" s="15"/>
      <c r="ZY497" s="15"/>
      <c r="ZZ497" s="15"/>
      <c r="AAA497" s="15"/>
      <c r="AAB497" s="15"/>
      <c r="AAC497" s="15"/>
      <c r="AAD497" s="15"/>
      <c r="AAE497" s="15"/>
      <c r="AAF497" s="15"/>
      <c r="AAG497" s="15"/>
      <c r="AAH497" s="15"/>
      <c r="AAI497" s="15"/>
      <c r="AAJ497" s="15"/>
      <c r="AAK497" s="15"/>
      <c r="AAL497" s="15"/>
      <c r="AAM497" s="15"/>
      <c r="AAN497" s="15"/>
      <c r="AAO497" s="15"/>
      <c r="AAP497" s="15"/>
      <c r="AAQ497" s="15"/>
      <c r="AAR497" s="15"/>
      <c r="AAS497" s="15"/>
      <c r="AAT497" s="15"/>
      <c r="AAU497" s="15"/>
      <c r="AAV497" s="15"/>
      <c r="AAW497" s="15"/>
      <c r="AAX497" s="15"/>
      <c r="AAY497" s="15"/>
      <c r="AAZ497" s="15"/>
      <c r="ABA497" s="15"/>
      <c r="ABB497" s="15"/>
      <c r="ABC497" s="15"/>
      <c r="ABD497" s="15"/>
      <c r="ABE497" s="15"/>
      <c r="ABF497" s="15"/>
      <c r="ABG497" s="15"/>
      <c r="ABH497" s="15"/>
      <c r="ABI497" s="15"/>
      <c r="ABJ497" s="15"/>
      <c r="ABK497" s="15"/>
      <c r="ABL497" s="15"/>
      <c r="ABM497" s="15"/>
      <c r="ABN497" s="15"/>
      <c r="ABO497" s="15"/>
      <c r="ABP497" s="15"/>
      <c r="ABQ497" s="15"/>
      <c r="ABR497" s="15"/>
      <c r="ABS497" s="15"/>
      <c r="ABT497" s="15"/>
      <c r="ABU497" s="15"/>
      <c r="ABV497" s="15"/>
      <c r="ABW497" s="15"/>
      <c r="ABX497" s="15"/>
      <c r="ABY497" s="15"/>
      <c r="ABZ497" s="15"/>
      <c r="ACA497" s="15"/>
      <c r="ACB497" s="15"/>
      <c r="ACC497" s="15"/>
      <c r="ACD497" s="15"/>
      <c r="ACE497" s="15"/>
      <c r="ACF497" s="15"/>
      <c r="ACG497" s="15"/>
      <c r="ACH497" s="15"/>
      <c r="ACI497" s="15"/>
      <c r="ACJ497" s="15"/>
      <c r="ACK497" s="15"/>
      <c r="ACL497" s="15"/>
      <c r="ACM497" s="15"/>
      <c r="ACN497" s="15"/>
      <c r="ACO497" s="15"/>
      <c r="ACP497" s="15"/>
      <c r="ACQ497" s="15"/>
      <c r="ACR497" s="15"/>
      <c r="ACS497" s="15"/>
      <c r="ACT497" s="15"/>
      <c r="ACU497" s="15"/>
      <c r="ACV497" s="15"/>
      <c r="ACW497" s="15"/>
      <c r="ACX497" s="15"/>
      <c r="ACY497" s="15"/>
      <c r="ACZ497" s="15"/>
      <c r="ADA497" s="15"/>
      <c r="ADB497" s="15"/>
      <c r="ADC497" s="15"/>
      <c r="ADD497" s="15"/>
      <c r="ADE497" s="15"/>
      <c r="ADF497" s="15"/>
      <c r="ADG497" s="15"/>
      <c r="ADH497" s="15"/>
      <c r="ADI497" s="15"/>
      <c r="ADJ497" s="15"/>
      <c r="ADK497" s="15"/>
      <c r="ADL497" s="15"/>
      <c r="ADM497" s="15"/>
      <c r="ADN497" s="15"/>
      <c r="ADO497" s="15"/>
      <c r="ADP497" s="15"/>
      <c r="ADQ497" s="15"/>
      <c r="ADR497" s="15"/>
      <c r="ADS497" s="15"/>
      <c r="ADT497" s="15"/>
      <c r="ADU497" s="15"/>
      <c r="ADV497" s="15"/>
      <c r="ADW497" s="15"/>
      <c r="ADX497" s="15"/>
      <c r="ADY497" s="15"/>
      <c r="ADZ497" s="15"/>
      <c r="AEA497" s="15"/>
      <c r="AEB497" s="15"/>
      <c r="AEC497" s="15"/>
      <c r="AED497" s="15"/>
      <c r="AEE497" s="15"/>
      <c r="AEF497" s="15"/>
      <c r="AEG497" s="15"/>
      <c r="AEH497" s="15"/>
      <c r="AEI497" s="15"/>
      <c r="AEJ497" s="15"/>
      <c r="AEK497" s="15"/>
      <c r="AEL497" s="15"/>
      <c r="AEM497" s="15"/>
      <c r="AEN497" s="15"/>
      <c r="AEO497" s="15"/>
      <c r="AEP497" s="15"/>
      <c r="AEQ497" s="15"/>
      <c r="AER497" s="15"/>
      <c r="AES497" s="15"/>
      <c r="AET497" s="15"/>
      <c r="AEU497" s="15"/>
      <c r="AEV497" s="15"/>
      <c r="AEW497" s="15"/>
      <c r="AEX497" s="15"/>
      <c r="AEY497" s="15"/>
      <c r="AEZ497" s="15"/>
      <c r="AFA497" s="15"/>
      <c r="AFB497" s="15"/>
      <c r="AFC497" s="15"/>
      <c r="AFD497" s="15"/>
      <c r="AFE497" s="15"/>
      <c r="AFF497" s="15"/>
      <c r="AFG497" s="15"/>
      <c r="AFH497" s="15"/>
      <c r="AFI497" s="15"/>
      <c r="AFJ497" s="15"/>
      <c r="AFK497" s="15"/>
      <c r="AFL497" s="15"/>
      <c r="AFM497" s="15"/>
      <c r="AFN497" s="15"/>
      <c r="AFO497" s="15"/>
      <c r="AFP497" s="15"/>
      <c r="AFQ497" s="15"/>
      <c r="AFR497" s="15"/>
      <c r="AFS497" s="15"/>
      <c r="AFT497" s="15"/>
      <c r="AFU497" s="15"/>
      <c r="AFV497" s="15"/>
      <c r="AFW497" s="15"/>
      <c r="AFX497" s="15"/>
      <c r="AFY497" s="15"/>
      <c r="AFZ497" s="15"/>
      <c r="AGA497" s="15"/>
      <c r="AGB497" s="15"/>
      <c r="AGC497" s="15"/>
      <c r="AGD497" s="15"/>
      <c r="AGE497" s="15"/>
      <c r="AGF497" s="15"/>
      <c r="AGG497" s="15"/>
      <c r="AGH497" s="15"/>
      <c r="AGI497" s="15"/>
      <c r="AGJ497" s="15"/>
      <c r="AGK497" s="15"/>
      <c r="AGL497" s="15"/>
      <c r="AGM497" s="15"/>
      <c r="AGN497" s="15"/>
      <c r="AGO497" s="15"/>
      <c r="AGP497" s="15"/>
      <c r="AGQ497" s="15"/>
      <c r="AGR497" s="15"/>
      <c r="AGS497" s="15"/>
      <c r="AGT497" s="15"/>
      <c r="AGU497" s="15"/>
      <c r="AGV497" s="15"/>
      <c r="AGW497" s="15"/>
      <c r="AGX497" s="15"/>
      <c r="AGY497" s="15"/>
      <c r="AGZ497" s="15"/>
      <c r="AHA497" s="15"/>
      <c r="AHB497" s="15"/>
      <c r="AHC497" s="15"/>
      <c r="AHD497" s="15"/>
      <c r="AHE497" s="15"/>
      <c r="AHF497" s="15"/>
      <c r="AHG497" s="15"/>
      <c r="AHH497" s="15"/>
      <c r="AHI497" s="15"/>
      <c r="AHJ497" s="15"/>
      <c r="AHK497" s="15"/>
      <c r="AHL497" s="15"/>
      <c r="AHM497" s="15"/>
      <c r="AHN497" s="15"/>
      <c r="AHO497" s="15"/>
      <c r="AHP497" s="15"/>
      <c r="AHQ497" s="15"/>
      <c r="AHR497" s="15"/>
      <c r="AHS497" s="15"/>
      <c r="AHT497" s="15"/>
      <c r="AHU497" s="15"/>
      <c r="AHV497" s="15"/>
      <c r="AHW497" s="15"/>
      <c r="AHX497" s="15"/>
      <c r="AHY497" s="15"/>
      <c r="AHZ497" s="15"/>
      <c r="AIA497" s="15"/>
      <c r="AIB497" s="15"/>
      <c r="AIC497" s="15"/>
      <c r="AID497" s="15"/>
      <c r="AIE497" s="15"/>
      <c r="AIF497" s="15"/>
      <c r="AIG497" s="15"/>
      <c r="AIH497" s="15"/>
      <c r="AII497" s="15"/>
      <c r="AIJ497" s="15"/>
      <c r="AIK497" s="15"/>
      <c r="AIL497" s="15"/>
      <c r="AIM497" s="15"/>
      <c r="AIN497" s="15"/>
      <c r="AIO497" s="15"/>
      <c r="AIP497" s="15"/>
      <c r="AIQ497" s="15"/>
      <c r="AIR497" s="15"/>
      <c r="AIS497" s="15"/>
      <c r="AIT497" s="15"/>
      <c r="AIU497" s="15"/>
      <c r="AIV497" s="15"/>
      <c r="AIW497" s="15"/>
      <c r="AIX497" s="15"/>
      <c r="AIY497" s="15"/>
      <c r="AIZ497" s="15"/>
      <c r="AJA497" s="15"/>
      <c r="AJB497" s="15"/>
      <c r="AJC497" s="15"/>
      <c r="AJD497" s="15"/>
      <c r="AJE497" s="15"/>
      <c r="AJF497" s="15"/>
      <c r="AJG497" s="15"/>
      <c r="AJH497" s="15"/>
      <c r="AJI497" s="15"/>
      <c r="AJJ497" s="15"/>
      <c r="AJK497" s="15"/>
      <c r="AJL497" s="15"/>
      <c r="AJM497" s="15"/>
      <c r="AJN497" s="15"/>
      <c r="AJO497" s="15"/>
      <c r="AJP497" s="15"/>
      <c r="AJQ497" s="15"/>
      <c r="AJR497" s="15"/>
      <c r="AJS497" s="15"/>
      <c r="AJT497" s="15"/>
      <c r="AJU497" s="15"/>
      <c r="AJV497" s="15"/>
      <c r="AJW497" s="15"/>
      <c r="AJX497" s="15"/>
      <c r="AJY497" s="15"/>
      <c r="AJZ497" s="15"/>
      <c r="AKA497" s="15"/>
      <c r="AKB497" s="15"/>
      <c r="AKC497" s="15"/>
      <c r="AKD497" s="15"/>
      <c r="AKE497" s="15"/>
      <c r="AKF497" s="15"/>
      <c r="AKG497" s="15"/>
      <c r="AKH497" s="15"/>
      <c r="AKI497" s="15"/>
      <c r="AKJ497" s="15"/>
      <c r="AKK497" s="15"/>
      <c r="AKL497" s="15"/>
      <c r="AKM497" s="15"/>
      <c r="AKN497" s="15"/>
      <c r="AKO497" s="15"/>
      <c r="AKP497" s="15"/>
      <c r="AKQ497" s="15"/>
      <c r="AKR497" s="15"/>
      <c r="AKS497" s="15"/>
      <c r="AKT497" s="15"/>
      <c r="AKU497" s="15"/>
      <c r="AKV497" s="15"/>
      <c r="AKW497" s="15"/>
      <c r="AKX497" s="15"/>
      <c r="AKY497" s="15"/>
      <c r="AKZ497" s="15"/>
      <c r="ALA497" s="15"/>
      <c r="ALB497" s="15"/>
      <c r="ALC497" s="15"/>
      <c r="ALD497" s="15"/>
      <c r="ALE497" s="15"/>
      <c r="ALF497" s="15"/>
      <c r="ALG497" s="15"/>
      <c r="ALH497" s="15"/>
      <c r="ALI497" s="15"/>
      <c r="ALJ497" s="15"/>
      <c r="ALK497" s="15"/>
      <c r="ALL497" s="15"/>
      <c r="ALM497" s="15"/>
      <c r="ALN497" s="15"/>
      <c r="ALO497" s="15"/>
      <c r="ALP497" s="15"/>
      <c r="ALQ497" s="15"/>
      <c r="ALR497" s="15"/>
      <c r="ALS497" s="15"/>
      <c r="ALT497" s="15"/>
      <c r="ALU497" s="15"/>
      <c r="ALV497" s="15"/>
      <c r="ALW497" s="15"/>
      <c r="ALX497" s="11"/>
      <c r="ALY497" s="11"/>
      <c r="ALZ497" s="11"/>
      <c r="AMA497" s="11"/>
    </row>
    <row r="498" spans="1:1015" s="50" customFormat="1" ht="12.75" customHeight="1">
      <c r="A498" s="35" t="s">
        <v>532</v>
      </c>
      <c r="B498" s="35" t="s">
        <v>533</v>
      </c>
      <c r="C498" s="49" t="s">
        <v>169</v>
      </c>
      <c r="D498" s="29"/>
      <c r="E498" s="35" t="s">
        <v>16</v>
      </c>
      <c r="F498" s="29" t="s">
        <v>17</v>
      </c>
      <c r="G498" s="29" t="s">
        <v>170</v>
      </c>
      <c r="H498" s="30">
        <v>379.14</v>
      </c>
      <c r="I498" s="30">
        <v>846</v>
      </c>
      <c r="J498" s="30">
        <v>751</v>
      </c>
      <c r="K498" s="30">
        <v>896.55</v>
      </c>
      <c r="L498" s="31">
        <v>458</v>
      </c>
      <c r="M498" s="30">
        <v>235</v>
      </c>
      <c r="N498" s="30">
        <v>235</v>
      </c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  <c r="QN498" s="36"/>
      <c r="QO498" s="36"/>
      <c r="QP498" s="36"/>
      <c r="QQ498" s="36"/>
      <c r="QR498" s="36"/>
      <c r="QS498" s="36"/>
      <c r="QT498" s="36"/>
      <c r="QU498" s="36"/>
      <c r="QV498" s="36"/>
      <c r="QW498" s="36"/>
      <c r="QX498" s="36"/>
      <c r="QY498" s="36"/>
      <c r="QZ498" s="36"/>
      <c r="RA498" s="36"/>
      <c r="RB498" s="36"/>
      <c r="RC498" s="36"/>
      <c r="RD498" s="36"/>
      <c r="RE498" s="36"/>
      <c r="RF498" s="36"/>
      <c r="RG498" s="36"/>
      <c r="RH498" s="36"/>
      <c r="RI498" s="36"/>
      <c r="RJ498" s="36"/>
      <c r="RK498" s="36"/>
      <c r="RL498" s="36"/>
      <c r="RM498" s="36"/>
      <c r="RN498" s="36"/>
      <c r="RO498" s="36"/>
      <c r="RP498" s="36"/>
      <c r="RQ498" s="36"/>
      <c r="RR498" s="36"/>
      <c r="RS498" s="36"/>
      <c r="RT498" s="36"/>
      <c r="RU498" s="36"/>
      <c r="RV498" s="36"/>
      <c r="RW498" s="36"/>
      <c r="RX498" s="36"/>
      <c r="RY498" s="36"/>
      <c r="RZ498" s="36"/>
      <c r="SA498" s="36"/>
      <c r="SB498" s="36"/>
      <c r="SC498" s="36"/>
      <c r="SD498" s="36"/>
      <c r="SE498" s="36"/>
      <c r="SF498" s="36"/>
      <c r="SG498" s="36"/>
      <c r="SH498" s="36"/>
      <c r="SI498" s="36"/>
      <c r="SJ498" s="36"/>
      <c r="SK498" s="36"/>
      <c r="SL498" s="36"/>
      <c r="SM498" s="36"/>
      <c r="SN498" s="36"/>
      <c r="SO498" s="36"/>
      <c r="SP498" s="36"/>
      <c r="SQ498" s="36"/>
      <c r="SR498" s="36"/>
      <c r="SS498" s="36"/>
      <c r="ST498" s="36"/>
      <c r="SU498" s="36"/>
      <c r="SV498" s="36"/>
      <c r="SW498" s="36"/>
      <c r="SX498" s="36"/>
      <c r="SY498" s="36"/>
      <c r="SZ498" s="36"/>
      <c r="TA498" s="36"/>
      <c r="TB498" s="36"/>
      <c r="TC498" s="36"/>
      <c r="TD498" s="36"/>
      <c r="TE498" s="36"/>
      <c r="TF498" s="36"/>
      <c r="TG498" s="36"/>
      <c r="TH498" s="36"/>
      <c r="TI498" s="36"/>
      <c r="TJ498" s="36"/>
      <c r="TK498" s="36"/>
      <c r="TL498" s="36"/>
      <c r="TM498" s="36"/>
      <c r="TN498" s="36"/>
      <c r="TO498" s="36"/>
      <c r="TP498" s="36"/>
      <c r="TQ498" s="36"/>
      <c r="TR498" s="36"/>
      <c r="TS498" s="36"/>
      <c r="TT498" s="36"/>
      <c r="TU498" s="36"/>
      <c r="TV498" s="36"/>
      <c r="TW498" s="36"/>
      <c r="TX498" s="36"/>
      <c r="TY498" s="36"/>
      <c r="TZ498" s="36"/>
      <c r="UA498" s="36"/>
      <c r="UB498" s="36"/>
      <c r="UC498" s="36"/>
      <c r="UD498" s="36"/>
      <c r="UE498" s="36"/>
      <c r="UF498" s="36"/>
      <c r="UG498" s="36"/>
      <c r="UH498" s="36"/>
      <c r="UI498" s="36"/>
      <c r="UJ498" s="36"/>
      <c r="UK498" s="36"/>
      <c r="UL498" s="36"/>
      <c r="UM498" s="36"/>
      <c r="UN498" s="36"/>
      <c r="UO498" s="36"/>
      <c r="UP498" s="36"/>
      <c r="UQ498" s="36"/>
      <c r="UR498" s="36"/>
      <c r="US498" s="36"/>
      <c r="UT498" s="36"/>
      <c r="UU498" s="36"/>
      <c r="UV498" s="36"/>
      <c r="UW498" s="36"/>
      <c r="UX498" s="36"/>
      <c r="UY498" s="36"/>
      <c r="UZ498" s="36"/>
      <c r="VA498" s="36"/>
      <c r="VB498" s="36"/>
      <c r="VC498" s="36"/>
      <c r="VD498" s="36"/>
      <c r="VE498" s="36"/>
      <c r="VF498" s="36"/>
      <c r="VG498" s="36"/>
      <c r="VH498" s="36"/>
      <c r="VI498" s="36"/>
      <c r="VJ498" s="36"/>
      <c r="VK498" s="36"/>
      <c r="VL498" s="36"/>
      <c r="VM498" s="36"/>
      <c r="VN498" s="36"/>
      <c r="VO498" s="36"/>
      <c r="VP498" s="36"/>
      <c r="VQ498" s="36"/>
      <c r="VR498" s="36"/>
      <c r="VS498" s="36"/>
      <c r="VT498" s="36"/>
      <c r="VU498" s="36"/>
      <c r="VV498" s="36"/>
      <c r="VW498" s="36"/>
      <c r="VX498" s="36"/>
      <c r="VY498" s="36"/>
      <c r="VZ498" s="36"/>
      <c r="WA498" s="36"/>
      <c r="WB498" s="36"/>
      <c r="WC498" s="36"/>
      <c r="WD498" s="36"/>
      <c r="WE498" s="36"/>
      <c r="WF498" s="36"/>
      <c r="WG498" s="36"/>
      <c r="WH498" s="36"/>
      <c r="WI498" s="36"/>
      <c r="WJ498" s="36"/>
      <c r="WK498" s="36"/>
      <c r="WL498" s="36"/>
      <c r="WM498" s="36"/>
      <c r="WN498" s="36"/>
      <c r="WO498" s="36"/>
      <c r="WP498" s="36"/>
      <c r="WQ498" s="36"/>
      <c r="WR498" s="36"/>
      <c r="WS498" s="36"/>
      <c r="WT498" s="36"/>
      <c r="WU498" s="36"/>
      <c r="WV498" s="36"/>
      <c r="WW498" s="36"/>
      <c r="WX498" s="36"/>
      <c r="WY498" s="36"/>
      <c r="WZ498" s="36"/>
      <c r="XA498" s="36"/>
      <c r="XB498" s="36"/>
      <c r="XC498" s="36"/>
      <c r="XD498" s="36"/>
      <c r="XE498" s="36"/>
      <c r="XF498" s="36"/>
      <c r="XG498" s="36"/>
      <c r="XH498" s="36"/>
      <c r="XI498" s="36"/>
      <c r="XJ498" s="36"/>
      <c r="XK498" s="36"/>
      <c r="XL498" s="36"/>
      <c r="XM498" s="36"/>
      <c r="XN498" s="36"/>
      <c r="XO498" s="36"/>
      <c r="XP498" s="36"/>
      <c r="XQ498" s="36"/>
      <c r="XR498" s="36"/>
      <c r="XS498" s="36"/>
      <c r="XT498" s="36"/>
      <c r="XU498" s="36"/>
      <c r="XV498" s="36"/>
      <c r="XW498" s="36"/>
      <c r="XX498" s="36"/>
      <c r="XY498" s="36"/>
      <c r="XZ498" s="36"/>
      <c r="YA498" s="36"/>
      <c r="YB498" s="36"/>
      <c r="YC498" s="36"/>
      <c r="YD498" s="36"/>
      <c r="YE498" s="36"/>
      <c r="YF498" s="36"/>
      <c r="YG498" s="36"/>
      <c r="YH498" s="36"/>
      <c r="YI498" s="36"/>
      <c r="YJ498" s="36"/>
      <c r="YK498" s="36"/>
      <c r="YL498" s="36"/>
      <c r="YM498" s="36"/>
      <c r="YN498" s="36"/>
      <c r="YO498" s="36"/>
      <c r="YP498" s="36"/>
      <c r="YQ498" s="36"/>
      <c r="YR498" s="36"/>
      <c r="YS498" s="36"/>
      <c r="YT498" s="36"/>
      <c r="YU498" s="36"/>
      <c r="YV498" s="36"/>
      <c r="YW498" s="36"/>
      <c r="YX498" s="36"/>
      <c r="YY498" s="36"/>
      <c r="YZ498" s="36"/>
      <c r="ZA498" s="36"/>
      <c r="ZB498" s="36"/>
      <c r="ZC498" s="36"/>
      <c r="ZD498" s="36"/>
      <c r="ZE498" s="36"/>
      <c r="ZF498" s="36"/>
      <c r="ZG498" s="36"/>
      <c r="ZH498" s="36"/>
      <c r="ZI498" s="36"/>
      <c r="ZJ498" s="36"/>
      <c r="ZK498" s="36"/>
      <c r="ZL498" s="36"/>
      <c r="ZM498" s="36"/>
      <c r="ZN498" s="36"/>
      <c r="ZO498" s="36"/>
      <c r="ZP498" s="36"/>
      <c r="ZQ498" s="36"/>
      <c r="ZR498" s="36"/>
      <c r="ZS498" s="36"/>
      <c r="ZT498" s="36"/>
      <c r="ZU498" s="36"/>
      <c r="ZV498" s="36"/>
      <c r="ZW498" s="36"/>
      <c r="ZX498" s="36"/>
      <c r="ZY498" s="36"/>
      <c r="ZZ498" s="36"/>
      <c r="AAA498" s="36"/>
      <c r="AAB498" s="36"/>
      <c r="AAC498" s="36"/>
      <c r="AAD498" s="36"/>
      <c r="AAE498" s="36"/>
      <c r="AAF498" s="36"/>
      <c r="AAG498" s="36"/>
      <c r="AAH498" s="36"/>
      <c r="AAI498" s="36"/>
      <c r="AAJ498" s="36"/>
      <c r="AAK498" s="36"/>
      <c r="AAL498" s="36"/>
      <c r="AAM498" s="36"/>
      <c r="AAN498" s="36"/>
      <c r="AAO498" s="36"/>
      <c r="AAP498" s="36"/>
      <c r="AAQ498" s="36"/>
      <c r="AAR498" s="36"/>
      <c r="AAS498" s="36"/>
      <c r="AAT498" s="36"/>
      <c r="AAU498" s="36"/>
      <c r="AAV498" s="36"/>
      <c r="AAW498" s="36"/>
      <c r="AAX498" s="36"/>
      <c r="AAY498" s="36"/>
      <c r="AAZ498" s="36"/>
      <c r="ABA498" s="36"/>
      <c r="ABB498" s="36"/>
      <c r="ABC498" s="36"/>
      <c r="ABD498" s="36"/>
      <c r="ABE498" s="36"/>
      <c r="ABF498" s="36"/>
      <c r="ABG498" s="36"/>
      <c r="ABH498" s="36"/>
      <c r="ABI498" s="36"/>
      <c r="ABJ498" s="36"/>
      <c r="ABK498" s="36"/>
      <c r="ABL498" s="36"/>
      <c r="ABM498" s="36"/>
      <c r="ABN498" s="36"/>
      <c r="ABO498" s="36"/>
      <c r="ABP498" s="36"/>
      <c r="ABQ498" s="36"/>
      <c r="ABR498" s="36"/>
      <c r="ABS498" s="36"/>
      <c r="ABT498" s="36"/>
      <c r="ABU498" s="36"/>
      <c r="ABV498" s="36"/>
      <c r="ABW498" s="36"/>
      <c r="ABX498" s="36"/>
      <c r="ABY498" s="36"/>
      <c r="ABZ498" s="36"/>
      <c r="ACA498" s="36"/>
      <c r="ACB498" s="36"/>
      <c r="ACC498" s="36"/>
      <c r="ACD498" s="36"/>
      <c r="ACE498" s="36"/>
      <c r="ACF498" s="36"/>
      <c r="ACG498" s="36"/>
      <c r="ACH498" s="36"/>
      <c r="ACI498" s="36"/>
      <c r="ACJ498" s="36"/>
      <c r="ACK498" s="36"/>
      <c r="ACL498" s="36"/>
      <c r="ACM498" s="36"/>
      <c r="ACN498" s="36"/>
      <c r="ACO498" s="36"/>
      <c r="ACP498" s="36"/>
      <c r="ACQ498" s="36"/>
      <c r="ACR498" s="36"/>
      <c r="ACS498" s="36"/>
      <c r="ACT498" s="36"/>
      <c r="ACU498" s="36"/>
      <c r="ACV498" s="36"/>
      <c r="ACW498" s="36"/>
      <c r="ACX498" s="36"/>
      <c r="ACY498" s="36"/>
      <c r="ACZ498" s="36"/>
      <c r="ADA498" s="36"/>
      <c r="ADB498" s="36"/>
      <c r="ADC498" s="36"/>
      <c r="ADD498" s="36"/>
      <c r="ADE498" s="36"/>
      <c r="ADF498" s="36"/>
      <c r="ADG498" s="36"/>
      <c r="ADH498" s="36"/>
      <c r="ADI498" s="36"/>
      <c r="ADJ498" s="36"/>
      <c r="ADK498" s="36"/>
      <c r="ADL498" s="36"/>
      <c r="ADM498" s="36"/>
      <c r="ADN498" s="36"/>
      <c r="ADO498" s="36"/>
      <c r="ADP498" s="36"/>
      <c r="ADQ498" s="36"/>
      <c r="ADR498" s="36"/>
      <c r="ADS498" s="36"/>
      <c r="ADT498" s="36"/>
      <c r="ADU498" s="36"/>
      <c r="ADV498" s="36"/>
      <c r="ADW498" s="36"/>
      <c r="ADX498" s="36"/>
      <c r="ADY498" s="36"/>
      <c r="ADZ498" s="36"/>
      <c r="AEA498" s="36"/>
      <c r="AEB498" s="36"/>
      <c r="AEC498" s="36"/>
      <c r="AED498" s="36"/>
      <c r="AEE498" s="36"/>
      <c r="AEF498" s="36"/>
      <c r="AEG498" s="36"/>
      <c r="AEH498" s="36"/>
      <c r="AEI498" s="36"/>
      <c r="AEJ498" s="36"/>
      <c r="AEK498" s="36"/>
      <c r="AEL498" s="36"/>
      <c r="AEM498" s="36"/>
      <c r="AEN498" s="36"/>
      <c r="AEO498" s="36"/>
      <c r="AEP498" s="36"/>
      <c r="AEQ498" s="36"/>
      <c r="AER498" s="36"/>
      <c r="AES498" s="36"/>
      <c r="AET498" s="36"/>
      <c r="AEU498" s="36"/>
      <c r="AEV498" s="36"/>
      <c r="AEW498" s="36"/>
      <c r="AEX498" s="36"/>
      <c r="AEY498" s="36"/>
      <c r="AEZ498" s="36"/>
      <c r="AFA498" s="36"/>
      <c r="AFB498" s="36"/>
      <c r="AFC498" s="36"/>
      <c r="AFD498" s="36"/>
      <c r="AFE498" s="36"/>
      <c r="AFF498" s="36"/>
      <c r="AFG498" s="36"/>
      <c r="AFH498" s="36"/>
      <c r="AFI498" s="36"/>
      <c r="AFJ498" s="36"/>
      <c r="AFK498" s="36"/>
      <c r="AFL498" s="36"/>
      <c r="AFM498" s="36"/>
      <c r="AFN498" s="36"/>
      <c r="AFO498" s="36"/>
      <c r="AFP498" s="36"/>
      <c r="AFQ498" s="36"/>
      <c r="AFR498" s="36"/>
      <c r="AFS498" s="36"/>
      <c r="AFT498" s="36"/>
      <c r="AFU498" s="36"/>
      <c r="AFV498" s="36"/>
      <c r="AFW498" s="36"/>
      <c r="AFX498" s="36"/>
      <c r="AFY498" s="36"/>
      <c r="AFZ498" s="36"/>
      <c r="AGA498" s="36"/>
      <c r="AGB498" s="36"/>
      <c r="AGC498" s="36"/>
      <c r="AGD498" s="36"/>
      <c r="AGE498" s="36"/>
      <c r="AGF498" s="36"/>
      <c r="AGG498" s="36"/>
      <c r="AGH498" s="36"/>
      <c r="AGI498" s="36"/>
      <c r="AGJ498" s="36"/>
      <c r="AGK498" s="36"/>
      <c r="AGL498" s="36"/>
      <c r="AGM498" s="36"/>
      <c r="AGN498" s="36"/>
      <c r="AGO498" s="36"/>
      <c r="AGP498" s="36"/>
      <c r="AGQ498" s="36"/>
      <c r="AGR498" s="36"/>
      <c r="AGS498" s="36"/>
      <c r="AGT498" s="36"/>
      <c r="AGU498" s="36"/>
      <c r="AGV498" s="36"/>
      <c r="AGW498" s="36"/>
      <c r="AGX498" s="36"/>
      <c r="AGY498" s="36"/>
      <c r="AGZ498" s="36"/>
      <c r="AHA498" s="36"/>
      <c r="AHB498" s="36"/>
      <c r="AHC498" s="36"/>
      <c r="AHD498" s="36"/>
      <c r="AHE498" s="36"/>
      <c r="AHF498" s="36"/>
      <c r="AHG498" s="36"/>
      <c r="AHH498" s="36"/>
      <c r="AHI498" s="36"/>
      <c r="AHJ498" s="36"/>
      <c r="AHK498" s="36"/>
      <c r="AHL498" s="36"/>
      <c r="AHM498" s="36"/>
      <c r="AHN498" s="36"/>
      <c r="AHO498" s="36"/>
      <c r="AHP498" s="36"/>
      <c r="AHQ498" s="36"/>
      <c r="AHR498" s="36"/>
      <c r="AHS498" s="36"/>
      <c r="AHT498" s="36"/>
      <c r="AHU498" s="36"/>
      <c r="AHV498" s="36"/>
      <c r="AHW498" s="36"/>
      <c r="AHX498" s="36"/>
      <c r="AHY498" s="36"/>
      <c r="AHZ498" s="36"/>
      <c r="AIA498" s="36"/>
      <c r="AIB498" s="36"/>
      <c r="AIC498" s="36"/>
      <c r="AID498" s="36"/>
      <c r="AIE498" s="36"/>
      <c r="AIF498" s="36"/>
      <c r="AIG498" s="36"/>
      <c r="AIH498" s="36"/>
      <c r="AII498" s="36"/>
      <c r="AIJ498" s="36"/>
      <c r="AIK498" s="36"/>
      <c r="AIL498" s="36"/>
      <c r="AIM498" s="36"/>
      <c r="AIN498" s="36"/>
      <c r="AIO498" s="36"/>
      <c r="AIP498" s="36"/>
      <c r="AIQ498" s="36"/>
      <c r="AIR498" s="36"/>
      <c r="AIS498" s="36"/>
      <c r="AIT498" s="36"/>
      <c r="AIU498" s="36"/>
      <c r="AIV498" s="36"/>
      <c r="AIW498" s="36"/>
      <c r="AIX498" s="36"/>
      <c r="AIY498" s="36"/>
      <c r="AIZ498" s="36"/>
      <c r="AJA498" s="36"/>
      <c r="AJB498" s="36"/>
      <c r="AJC498" s="36"/>
      <c r="AJD498" s="36"/>
      <c r="AJE498" s="36"/>
      <c r="AJF498" s="36"/>
      <c r="AJG498" s="36"/>
      <c r="AJH498" s="36"/>
      <c r="AJI498" s="36"/>
      <c r="AJJ498" s="36"/>
      <c r="AJK498" s="36"/>
      <c r="AJL498" s="36"/>
      <c r="AJM498" s="36"/>
      <c r="AJN498" s="36"/>
      <c r="AJO498" s="36"/>
      <c r="AJP498" s="36"/>
      <c r="AJQ498" s="36"/>
      <c r="AJR498" s="36"/>
      <c r="AJS498" s="36"/>
      <c r="AJT498" s="36"/>
      <c r="AJU498" s="36"/>
      <c r="AJV498" s="36"/>
      <c r="AJW498" s="36"/>
      <c r="AJX498" s="36"/>
      <c r="AJY498" s="36"/>
      <c r="AJZ498" s="36"/>
      <c r="AKA498" s="36"/>
      <c r="AKB498" s="36"/>
      <c r="AKC498" s="36"/>
      <c r="AKD498" s="36"/>
      <c r="AKE498" s="36"/>
      <c r="AKF498" s="36"/>
      <c r="AKG498" s="36"/>
      <c r="AKH498" s="36"/>
      <c r="AKI498" s="36"/>
      <c r="AKJ498" s="36"/>
      <c r="AKK498" s="36"/>
      <c r="AKL498" s="36"/>
      <c r="AKM498" s="36"/>
      <c r="AKN498" s="36"/>
      <c r="AKO498" s="36"/>
      <c r="AKP498" s="36"/>
      <c r="AKQ498" s="36"/>
      <c r="AKR498" s="36"/>
      <c r="AKS498" s="36"/>
      <c r="AKT498" s="36"/>
      <c r="AKU498" s="36"/>
      <c r="AKV498" s="36"/>
      <c r="AKW498" s="36"/>
      <c r="AKX498" s="36"/>
      <c r="AKY498" s="36"/>
      <c r="AKZ498" s="36"/>
      <c r="ALA498" s="36"/>
      <c r="ALB498" s="36"/>
      <c r="ALC498" s="36"/>
      <c r="ALD498" s="36"/>
      <c r="ALE498" s="36"/>
      <c r="ALF498" s="36"/>
      <c r="ALG498" s="36"/>
      <c r="ALH498" s="36"/>
      <c r="ALI498" s="36"/>
      <c r="ALJ498" s="36"/>
      <c r="ALK498" s="36"/>
      <c r="ALL498" s="36"/>
      <c r="ALM498" s="36"/>
      <c r="ALN498" s="36"/>
      <c r="ALO498" s="36"/>
      <c r="ALP498" s="36"/>
      <c r="ALQ498" s="36"/>
      <c r="ALR498" s="36"/>
      <c r="ALS498" s="36"/>
      <c r="ALT498" s="36"/>
      <c r="ALU498" s="36"/>
      <c r="ALV498" s="36"/>
      <c r="ALW498" s="36"/>
      <c r="ALX498" s="36"/>
      <c r="ALY498" s="36"/>
      <c r="ALZ498" s="36"/>
      <c r="AMA498" s="36"/>
    </row>
    <row r="499" spans="1:1015" ht="12.75" customHeight="1">
      <c r="A499" s="9" t="s">
        <v>532</v>
      </c>
      <c r="B499" s="9" t="s">
        <v>533</v>
      </c>
      <c r="C499" s="9" t="s">
        <v>256</v>
      </c>
      <c r="D499" s="9" t="s">
        <v>36</v>
      </c>
      <c r="E499" s="9" t="s">
        <v>16</v>
      </c>
      <c r="F499" s="8" t="s">
        <v>17</v>
      </c>
      <c r="G499" s="8" t="s">
        <v>386</v>
      </c>
      <c r="H499" s="10">
        <v>854.85</v>
      </c>
      <c r="I499" s="10">
        <v>866.86</v>
      </c>
      <c r="J499" s="10">
        <v>1200</v>
      </c>
      <c r="K499" s="10">
        <v>1818.85</v>
      </c>
      <c r="L499" s="7">
        <v>1210</v>
      </c>
      <c r="M499" s="10">
        <f t="shared" ref="M499:N504" si="78">L499</f>
        <v>1210</v>
      </c>
      <c r="N499" s="10">
        <f t="shared" si="78"/>
        <v>1210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  <c r="AKS499" s="11"/>
      <c r="AKT499" s="11"/>
      <c r="AKU499" s="11"/>
      <c r="AKV499" s="11"/>
      <c r="AKW499" s="11"/>
      <c r="AKX499" s="11"/>
      <c r="AKY499" s="11"/>
      <c r="AKZ499" s="11"/>
      <c r="ALA499" s="11"/>
      <c r="ALB499" s="11"/>
      <c r="ALC499" s="11"/>
      <c r="ALD499" s="11"/>
      <c r="ALE499" s="11"/>
      <c r="ALF499" s="11"/>
      <c r="ALG499" s="11"/>
      <c r="ALH499" s="11"/>
      <c r="ALI499" s="11"/>
      <c r="ALJ499" s="11"/>
      <c r="ALK499" s="11"/>
      <c r="ALL499" s="11"/>
      <c r="ALM499" s="11"/>
      <c r="ALN499" s="11"/>
      <c r="ALO499" s="11"/>
      <c r="ALP499" s="11"/>
      <c r="ALQ499" s="11"/>
      <c r="ALR499" s="11"/>
      <c r="ALS499" s="11"/>
      <c r="ALT499" s="11"/>
      <c r="ALU499" s="11"/>
      <c r="ALV499" s="11"/>
      <c r="ALW499" s="11"/>
      <c r="ALX499" s="11"/>
      <c r="ALY499" s="11"/>
      <c r="ALZ499" s="11"/>
      <c r="AMA499" s="11"/>
    </row>
    <row r="500" spans="1:1015" ht="12.75" customHeight="1">
      <c r="A500" s="9" t="s">
        <v>532</v>
      </c>
      <c r="B500" s="9" t="s">
        <v>533</v>
      </c>
      <c r="C500" s="9" t="s">
        <v>256</v>
      </c>
      <c r="D500" s="9" t="s">
        <v>38</v>
      </c>
      <c r="E500" s="9" t="s">
        <v>16</v>
      </c>
      <c r="F500" s="8" t="s">
        <v>17</v>
      </c>
      <c r="G500" s="8" t="s">
        <v>352</v>
      </c>
      <c r="H500" s="10">
        <v>2005.55</v>
      </c>
      <c r="I500" s="10">
        <v>5223.01</v>
      </c>
      <c r="J500" s="10">
        <v>3900</v>
      </c>
      <c r="K500" s="10">
        <v>2280.16</v>
      </c>
      <c r="L500" s="7">
        <v>2928</v>
      </c>
      <c r="M500" s="10">
        <f t="shared" si="78"/>
        <v>2928</v>
      </c>
      <c r="N500" s="10">
        <f t="shared" si="78"/>
        <v>2928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  <c r="AKS500" s="11"/>
      <c r="AKT500" s="11"/>
      <c r="AKU500" s="11"/>
      <c r="AKV500" s="11"/>
      <c r="AKW500" s="11"/>
      <c r="AKX500" s="11"/>
      <c r="AKY500" s="11"/>
      <c r="AKZ500" s="11"/>
      <c r="ALA500" s="11"/>
      <c r="ALB500" s="11"/>
      <c r="ALC500" s="11"/>
      <c r="ALD500" s="11"/>
      <c r="ALE500" s="11"/>
      <c r="ALF500" s="11"/>
      <c r="ALG500" s="11"/>
      <c r="ALH500" s="11"/>
      <c r="ALI500" s="11"/>
      <c r="ALJ500" s="11"/>
      <c r="ALK500" s="11"/>
      <c r="ALL500" s="11"/>
      <c r="ALM500" s="11"/>
      <c r="ALN500" s="11"/>
      <c r="ALO500" s="11"/>
      <c r="ALP500" s="11"/>
      <c r="ALQ500" s="11"/>
      <c r="ALR500" s="11"/>
      <c r="ALS500" s="11"/>
      <c r="ALT500" s="11"/>
      <c r="ALU500" s="11"/>
      <c r="ALV500" s="11"/>
      <c r="ALW500" s="11"/>
      <c r="ALX500" s="11"/>
      <c r="ALY500" s="11"/>
      <c r="ALZ500" s="11"/>
      <c r="AMA500" s="11"/>
    </row>
    <row r="501" spans="1:1015" ht="12.75" customHeight="1">
      <c r="A501" s="9" t="s">
        <v>532</v>
      </c>
      <c r="B501" s="9" t="s">
        <v>533</v>
      </c>
      <c r="C501" s="9" t="s">
        <v>173</v>
      </c>
      <c r="D501" s="8"/>
      <c r="E501" s="9" t="s">
        <v>16</v>
      </c>
      <c r="F501" s="8" t="s">
        <v>17</v>
      </c>
      <c r="G501" s="8" t="s">
        <v>174</v>
      </c>
      <c r="H501" s="10">
        <v>31.73</v>
      </c>
      <c r="I501" s="10">
        <v>97.3</v>
      </c>
      <c r="J501" s="10">
        <v>100</v>
      </c>
      <c r="K501" s="10">
        <v>197.82</v>
      </c>
      <c r="L501" s="7">
        <v>200</v>
      </c>
      <c r="M501" s="10">
        <f t="shared" si="78"/>
        <v>200</v>
      </c>
      <c r="N501" s="10">
        <f t="shared" si="78"/>
        <v>200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  <c r="AKS501" s="11"/>
      <c r="AKT501" s="11"/>
      <c r="AKU501" s="11"/>
      <c r="AKV501" s="11"/>
      <c r="AKW501" s="11"/>
      <c r="AKX501" s="11"/>
      <c r="AKY501" s="11"/>
      <c r="AKZ501" s="11"/>
      <c r="ALA501" s="11"/>
      <c r="ALB501" s="11"/>
      <c r="ALC501" s="11"/>
      <c r="ALD501" s="11"/>
      <c r="ALE501" s="11"/>
      <c r="ALF501" s="11"/>
      <c r="ALG501" s="11"/>
      <c r="ALH501" s="11"/>
      <c r="ALI501" s="11"/>
      <c r="ALJ501" s="11"/>
      <c r="ALK501" s="11"/>
      <c r="ALL501" s="11"/>
      <c r="ALM501" s="11"/>
      <c r="ALN501" s="11"/>
      <c r="ALO501" s="11"/>
      <c r="ALP501" s="11"/>
      <c r="ALQ501" s="11"/>
      <c r="ALR501" s="11"/>
      <c r="ALS501" s="11"/>
      <c r="ALT501" s="11"/>
      <c r="ALU501" s="11"/>
      <c r="ALV501" s="11"/>
      <c r="ALW501" s="11"/>
      <c r="ALX501" s="11"/>
      <c r="ALY501" s="11"/>
      <c r="ALZ501" s="11"/>
      <c r="AMA501" s="11"/>
    </row>
    <row r="502" spans="1:1015" ht="12.75" customHeight="1">
      <c r="A502" s="9" t="s">
        <v>532</v>
      </c>
      <c r="B502" s="9" t="s">
        <v>533</v>
      </c>
      <c r="C502" s="9" t="s">
        <v>250</v>
      </c>
      <c r="D502" s="8"/>
      <c r="E502" s="9" t="s">
        <v>16</v>
      </c>
      <c r="F502" s="8" t="s">
        <v>17</v>
      </c>
      <c r="G502" s="8" t="s">
        <v>534</v>
      </c>
      <c r="H502" s="10">
        <v>440.27</v>
      </c>
      <c r="I502" s="10">
        <v>673.07</v>
      </c>
      <c r="J502" s="10">
        <v>800</v>
      </c>
      <c r="K502" s="10">
        <v>2408.8200000000002</v>
      </c>
      <c r="L502" s="7">
        <f>800-L505</f>
        <v>800</v>
      </c>
      <c r="M502" s="10">
        <f t="shared" si="78"/>
        <v>800</v>
      </c>
      <c r="N502" s="10">
        <f t="shared" si="78"/>
        <v>800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  <c r="AKS502" s="11"/>
      <c r="AKT502" s="11"/>
      <c r="AKU502" s="11"/>
      <c r="AKV502" s="11"/>
      <c r="AKW502" s="11"/>
      <c r="AKX502" s="11"/>
      <c r="AKY502" s="11"/>
      <c r="AKZ502" s="11"/>
      <c r="ALA502" s="11"/>
      <c r="ALB502" s="11"/>
      <c r="ALC502" s="11"/>
      <c r="ALD502" s="11"/>
      <c r="ALE502" s="11"/>
      <c r="ALF502" s="11"/>
      <c r="ALG502" s="11"/>
      <c r="ALH502" s="11"/>
      <c r="ALI502" s="11"/>
      <c r="ALJ502" s="11"/>
      <c r="ALK502" s="11"/>
      <c r="ALL502" s="11"/>
      <c r="ALM502" s="11"/>
      <c r="ALN502" s="11"/>
      <c r="ALO502" s="11"/>
      <c r="ALP502" s="11"/>
      <c r="ALQ502" s="11"/>
      <c r="ALR502" s="11"/>
      <c r="ALS502" s="11"/>
      <c r="ALT502" s="11"/>
      <c r="ALU502" s="11"/>
      <c r="ALV502" s="11"/>
      <c r="ALW502" s="11"/>
      <c r="ALX502" s="11"/>
      <c r="ALY502" s="11"/>
      <c r="ALZ502" s="11"/>
      <c r="AMA502" s="11"/>
    </row>
    <row r="503" spans="1:1015" ht="12.75" customHeight="1">
      <c r="A503" s="9" t="s">
        <v>532</v>
      </c>
      <c r="B503" s="9" t="s">
        <v>533</v>
      </c>
      <c r="C503" s="9" t="s">
        <v>333</v>
      </c>
      <c r="D503" s="8"/>
      <c r="E503" s="9" t="s">
        <v>16</v>
      </c>
      <c r="F503" s="8" t="s">
        <v>17</v>
      </c>
      <c r="G503" s="8" t="s">
        <v>535</v>
      </c>
      <c r="H503" s="10">
        <v>0</v>
      </c>
      <c r="I503" s="10">
        <v>0</v>
      </c>
      <c r="J503" s="10">
        <v>50</v>
      </c>
      <c r="K503" s="10">
        <v>115.26</v>
      </c>
      <c r="L503" s="7">
        <v>50</v>
      </c>
      <c r="M503" s="10">
        <f t="shared" si="78"/>
        <v>50</v>
      </c>
      <c r="N503" s="10">
        <f t="shared" si="78"/>
        <v>50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  <c r="AKS503" s="11"/>
      <c r="AKT503" s="11"/>
      <c r="AKU503" s="11"/>
      <c r="AKV503" s="11"/>
      <c r="AKW503" s="11"/>
      <c r="AKX503" s="11"/>
      <c r="AKY503" s="11"/>
      <c r="AKZ503" s="11"/>
      <c r="ALA503" s="11"/>
      <c r="ALB503" s="11"/>
      <c r="ALC503" s="11"/>
      <c r="ALD503" s="11"/>
      <c r="ALE503" s="11"/>
      <c r="ALF503" s="11"/>
      <c r="ALG503" s="11"/>
      <c r="ALH503" s="11"/>
      <c r="ALI503" s="11"/>
      <c r="ALJ503" s="11"/>
      <c r="ALK503" s="11"/>
      <c r="ALL503" s="11"/>
      <c r="ALM503" s="11"/>
      <c r="ALN503" s="11"/>
      <c r="ALO503" s="11"/>
      <c r="ALP503" s="11"/>
      <c r="ALQ503" s="11"/>
      <c r="ALR503" s="11"/>
      <c r="ALS503" s="11"/>
      <c r="ALT503" s="11"/>
      <c r="ALU503" s="11"/>
      <c r="ALV503" s="11"/>
      <c r="ALW503" s="11"/>
      <c r="ALX503" s="11"/>
      <c r="ALY503" s="11"/>
      <c r="ALZ503" s="11"/>
      <c r="AMA503" s="11"/>
    </row>
    <row r="504" spans="1:1015" ht="12.75" customHeight="1">
      <c r="A504" s="9" t="s">
        <v>532</v>
      </c>
      <c r="B504" s="9" t="s">
        <v>533</v>
      </c>
      <c r="C504" s="9" t="s">
        <v>210</v>
      </c>
      <c r="D504" s="8"/>
      <c r="E504" s="9" t="s">
        <v>16</v>
      </c>
      <c r="F504" s="8" t="s">
        <v>17</v>
      </c>
      <c r="G504" s="8" t="s">
        <v>211</v>
      </c>
      <c r="H504" s="10">
        <v>0</v>
      </c>
      <c r="I504" s="10">
        <v>0</v>
      </c>
      <c r="J504" s="10">
        <v>59</v>
      </c>
      <c r="K504" s="10">
        <v>31.34</v>
      </c>
      <c r="L504" s="7">
        <v>60</v>
      </c>
      <c r="M504" s="10">
        <f t="shared" si="78"/>
        <v>60</v>
      </c>
      <c r="N504" s="10">
        <f t="shared" si="78"/>
        <v>60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  <c r="AKS504" s="11"/>
      <c r="AKT504" s="11"/>
      <c r="AKU504" s="11"/>
      <c r="AKV504" s="11"/>
      <c r="AKW504" s="11"/>
      <c r="AKX504" s="11"/>
      <c r="AKY504" s="11"/>
      <c r="AKZ504" s="11"/>
      <c r="ALA504" s="11"/>
      <c r="ALB504" s="11"/>
      <c r="ALC504" s="11"/>
      <c r="ALD504" s="11"/>
      <c r="ALE504" s="11"/>
      <c r="ALF504" s="11"/>
      <c r="ALG504" s="11"/>
      <c r="ALH504" s="11"/>
      <c r="ALI504" s="11"/>
      <c r="ALJ504" s="11"/>
      <c r="ALK504" s="11"/>
      <c r="ALL504" s="11"/>
      <c r="ALM504" s="11"/>
      <c r="ALN504" s="11"/>
      <c r="ALO504" s="11"/>
      <c r="ALP504" s="11"/>
      <c r="ALQ504" s="11"/>
      <c r="ALR504" s="11"/>
      <c r="ALS504" s="11"/>
      <c r="ALT504" s="11"/>
      <c r="ALU504" s="11"/>
      <c r="ALV504" s="11"/>
      <c r="ALW504" s="11"/>
      <c r="ALX504" s="11"/>
      <c r="ALY504" s="11"/>
      <c r="ALZ504" s="11"/>
      <c r="AMA504" s="11"/>
    </row>
    <row r="505" spans="1:1015" s="11" customFormat="1" ht="12.75" customHeight="1">
      <c r="A505" s="9" t="s">
        <v>532</v>
      </c>
      <c r="B505" s="9" t="s">
        <v>533</v>
      </c>
      <c r="C505" s="9" t="s">
        <v>276</v>
      </c>
      <c r="D505" s="8"/>
      <c r="E505" s="9" t="s">
        <v>16</v>
      </c>
      <c r="F505" s="8" t="s">
        <v>17</v>
      </c>
      <c r="G505" s="8" t="s">
        <v>536</v>
      </c>
      <c r="H505" s="10">
        <v>0</v>
      </c>
      <c r="I505" s="10">
        <v>0</v>
      </c>
      <c r="J505" s="10">
        <v>0</v>
      </c>
      <c r="K505" s="10">
        <v>0</v>
      </c>
      <c r="L505" s="7">
        <v>0</v>
      </c>
      <c r="M505" s="10">
        <v>100</v>
      </c>
      <c r="N505" s="10">
        <v>100</v>
      </c>
    </row>
    <row r="506" spans="1:1015" ht="12.75" customHeight="1">
      <c r="A506" s="9" t="s">
        <v>532</v>
      </c>
      <c r="B506" s="9" t="s">
        <v>533</v>
      </c>
      <c r="C506" s="9" t="s">
        <v>202</v>
      </c>
      <c r="D506" s="8"/>
      <c r="E506" s="9" t="s">
        <v>16</v>
      </c>
      <c r="F506" s="8" t="s">
        <v>17</v>
      </c>
      <c r="G506" s="8" t="s">
        <v>203</v>
      </c>
      <c r="H506" s="10">
        <v>2.88</v>
      </c>
      <c r="I506" s="10">
        <v>0</v>
      </c>
      <c r="J506" s="10">
        <v>0</v>
      </c>
      <c r="K506" s="10">
        <v>0</v>
      </c>
      <c r="L506" s="7">
        <v>0</v>
      </c>
      <c r="M506" s="10">
        <v>0</v>
      </c>
      <c r="N506" s="10">
        <v>0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  <c r="AKS506" s="11"/>
      <c r="AKT506" s="11"/>
      <c r="AKU506" s="11"/>
      <c r="AKV506" s="11"/>
      <c r="AKW506" s="11"/>
      <c r="AKX506" s="11"/>
      <c r="AKY506" s="11"/>
      <c r="AKZ506" s="11"/>
      <c r="ALA506" s="11"/>
      <c r="ALB506" s="11"/>
      <c r="ALC506" s="11"/>
      <c r="ALD506" s="11"/>
      <c r="ALE506" s="11"/>
      <c r="ALF506" s="11"/>
      <c r="ALG506" s="11"/>
      <c r="ALH506" s="11"/>
      <c r="ALI506" s="11"/>
      <c r="ALJ506" s="11"/>
      <c r="ALK506" s="11"/>
      <c r="ALL506" s="11"/>
      <c r="ALM506" s="11"/>
      <c r="ALN506" s="11"/>
      <c r="ALO506" s="11"/>
      <c r="ALP506" s="11"/>
      <c r="ALQ506" s="11"/>
      <c r="ALR506" s="11"/>
      <c r="ALS506" s="11"/>
      <c r="ALT506" s="11"/>
      <c r="ALU506" s="11"/>
      <c r="ALV506" s="11"/>
      <c r="ALW506" s="11"/>
      <c r="ALX506" s="11"/>
      <c r="ALY506" s="11"/>
      <c r="ALZ506" s="11"/>
      <c r="AMA506" s="11"/>
    </row>
    <row r="507" spans="1:1015" ht="12.75" customHeight="1">
      <c r="A507" s="9" t="s">
        <v>532</v>
      </c>
      <c r="B507" s="9" t="s">
        <v>533</v>
      </c>
      <c r="C507" s="9" t="s">
        <v>214</v>
      </c>
      <c r="D507" s="8"/>
      <c r="E507" s="9" t="s">
        <v>16</v>
      </c>
      <c r="F507" s="8" t="s">
        <v>17</v>
      </c>
      <c r="G507" s="8" t="s">
        <v>215</v>
      </c>
      <c r="H507" s="10">
        <v>3200</v>
      </c>
      <c r="I507" s="10">
        <v>4830.5</v>
      </c>
      <c r="J507" s="10">
        <v>3840</v>
      </c>
      <c r="K507" s="10">
        <v>4586</v>
      </c>
      <c r="L507" s="7">
        <v>2570</v>
      </c>
      <c r="M507" s="10">
        <f>L507</f>
        <v>2570</v>
      </c>
      <c r="N507" s="10">
        <f>M507</f>
        <v>2570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  <c r="AKS507" s="11"/>
      <c r="AKT507" s="11"/>
      <c r="AKU507" s="11"/>
      <c r="AKV507" s="11"/>
      <c r="AKW507" s="11"/>
      <c r="AKX507" s="11"/>
      <c r="AKY507" s="11"/>
      <c r="AKZ507" s="11"/>
      <c r="ALA507" s="11"/>
      <c r="ALB507" s="11"/>
      <c r="ALC507" s="11"/>
      <c r="ALD507" s="11"/>
      <c r="ALE507" s="11"/>
      <c r="ALF507" s="11"/>
      <c r="ALG507" s="11"/>
      <c r="ALH507" s="11"/>
      <c r="ALI507" s="11"/>
      <c r="ALJ507" s="11"/>
      <c r="ALK507" s="11"/>
      <c r="ALL507" s="11"/>
      <c r="ALM507" s="11"/>
      <c r="ALN507" s="11"/>
      <c r="ALO507" s="11"/>
      <c r="ALP507" s="11"/>
      <c r="ALQ507" s="11"/>
      <c r="ALR507" s="11"/>
      <c r="ALS507" s="11"/>
      <c r="ALT507" s="11"/>
      <c r="ALU507" s="11"/>
      <c r="ALV507" s="11"/>
      <c r="ALW507" s="11"/>
      <c r="ALX507" s="11"/>
      <c r="ALY507" s="11"/>
      <c r="ALZ507" s="11"/>
      <c r="AMA507" s="11"/>
    </row>
    <row r="508" spans="1:1015" ht="12.75" customHeight="1">
      <c r="A508" s="9" t="s">
        <v>532</v>
      </c>
      <c r="B508" s="9" t="s">
        <v>533</v>
      </c>
      <c r="C508" s="9" t="s">
        <v>283</v>
      </c>
      <c r="D508" s="8"/>
      <c r="E508" s="9" t="s">
        <v>16</v>
      </c>
      <c r="F508" s="8" t="s">
        <v>99</v>
      </c>
      <c r="G508" s="8" t="s">
        <v>537</v>
      </c>
      <c r="H508" s="10">
        <v>0</v>
      </c>
      <c r="I508" s="10">
        <v>0</v>
      </c>
      <c r="J508" s="10">
        <v>2000</v>
      </c>
      <c r="K508" s="10">
        <v>0</v>
      </c>
      <c r="L508" s="7">
        <v>0</v>
      </c>
      <c r="M508" s="10">
        <v>0</v>
      </c>
      <c r="N508" s="10">
        <v>0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</row>
    <row r="509" spans="1:1015" ht="12.75" customHeight="1">
      <c r="A509" s="12" t="s">
        <v>538</v>
      </c>
      <c r="B509" s="12"/>
      <c r="C509" s="12"/>
      <c r="D509" s="12"/>
      <c r="E509" s="13" t="s">
        <v>31</v>
      </c>
      <c r="F509" s="13"/>
      <c r="G509" s="12" t="s">
        <v>539</v>
      </c>
      <c r="H509" s="14">
        <f t="shared" ref="H509:N509" si="79">H497+SUM(H498:H508)</f>
        <v>7991.78</v>
      </c>
      <c r="I509" s="14">
        <f t="shared" si="79"/>
        <v>12536.740000000002</v>
      </c>
      <c r="J509" s="14">
        <f t="shared" si="79"/>
        <v>12700</v>
      </c>
      <c r="K509" s="14">
        <f t="shared" si="79"/>
        <v>12334.8</v>
      </c>
      <c r="L509" s="3">
        <f t="shared" si="79"/>
        <v>8276</v>
      </c>
      <c r="M509" s="14">
        <f t="shared" si="79"/>
        <v>8153</v>
      </c>
      <c r="N509" s="14">
        <f t="shared" si="79"/>
        <v>8153</v>
      </c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  <c r="JO509" s="15"/>
      <c r="JP509" s="15"/>
      <c r="JQ509" s="15"/>
      <c r="JR509" s="15"/>
      <c r="JS509" s="15"/>
      <c r="JT509" s="15"/>
      <c r="JU509" s="15"/>
      <c r="JV509" s="15"/>
      <c r="JW509" s="15"/>
      <c r="JX509" s="15"/>
      <c r="JY509" s="15"/>
      <c r="JZ509" s="15"/>
      <c r="KA509" s="15"/>
      <c r="KB509" s="15"/>
      <c r="KC509" s="15"/>
      <c r="KD509" s="15"/>
      <c r="KE509" s="15"/>
      <c r="KF509" s="15"/>
      <c r="KG509" s="15"/>
      <c r="KH509" s="15"/>
      <c r="KI509" s="15"/>
      <c r="KJ509" s="15"/>
      <c r="KK509" s="15"/>
      <c r="KL509" s="15"/>
      <c r="KM509" s="15"/>
      <c r="KN509" s="15"/>
      <c r="KO509" s="15"/>
      <c r="KP509" s="15"/>
      <c r="KQ509" s="15"/>
      <c r="KR509" s="15"/>
      <c r="KS509" s="15"/>
      <c r="KT509" s="15"/>
      <c r="KU509" s="15"/>
      <c r="KV509" s="15"/>
      <c r="KW509" s="15"/>
      <c r="KX509" s="15"/>
      <c r="KY509" s="15"/>
      <c r="KZ509" s="15"/>
      <c r="LA509" s="15"/>
      <c r="LB509" s="15"/>
      <c r="LC509" s="15"/>
      <c r="LD509" s="15"/>
      <c r="LE509" s="15"/>
      <c r="LF509" s="15"/>
      <c r="LG509" s="15"/>
      <c r="LH509" s="15"/>
      <c r="LI509" s="15"/>
      <c r="LJ509" s="15"/>
      <c r="LK509" s="15"/>
      <c r="LL509" s="15"/>
      <c r="LM509" s="15"/>
      <c r="LN509" s="15"/>
      <c r="LO509" s="15"/>
      <c r="LP509" s="15"/>
      <c r="LQ509" s="15"/>
      <c r="LR509" s="15"/>
      <c r="LS509" s="15"/>
      <c r="LT509" s="15"/>
      <c r="LU509" s="15"/>
      <c r="LV509" s="15"/>
      <c r="LW509" s="15"/>
      <c r="LX509" s="15"/>
      <c r="LY509" s="15"/>
      <c r="LZ509" s="15"/>
      <c r="MA509" s="15"/>
      <c r="MB509" s="15"/>
      <c r="MC509" s="15"/>
      <c r="MD509" s="15"/>
      <c r="ME509" s="15"/>
      <c r="MF509" s="15"/>
      <c r="MG509" s="15"/>
      <c r="MH509" s="15"/>
      <c r="MI509" s="15"/>
      <c r="MJ509" s="15"/>
      <c r="MK509" s="15"/>
      <c r="ML509" s="15"/>
      <c r="MM509" s="15"/>
      <c r="MN509" s="15"/>
      <c r="MO509" s="15"/>
      <c r="MP509" s="15"/>
      <c r="MQ509" s="15"/>
      <c r="MR509" s="15"/>
      <c r="MS509" s="15"/>
      <c r="MT509" s="15"/>
      <c r="MU509" s="15"/>
      <c r="MV509" s="15"/>
      <c r="MW509" s="15"/>
      <c r="MX509" s="15"/>
      <c r="MY509" s="15"/>
      <c r="MZ509" s="15"/>
      <c r="NA509" s="15"/>
      <c r="NB509" s="15"/>
      <c r="NC509" s="15"/>
      <c r="ND509" s="15"/>
      <c r="NE509" s="15"/>
      <c r="NF509" s="15"/>
      <c r="NG509" s="15"/>
      <c r="NH509" s="15"/>
      <c r="NI509" s="15"/>
      <c r="NJ509" s="15"/>
      <c r="NK509" s="15"/>
      <c r="NL509" s="15"/>
      <c r="NM509" s="15"/>
      <c r="NN509" s="15"/>
      <c r="NO509" s="15"/>
      <c r="NP509" s="15"/>
      <c r="NQ509" s="15"/>
      <c r="NR509" s="15"/>
      <c r="NS509" s="15"/>
      <c r="NT509" s="15"/>
      <c r="NU509" s="15"/>
      <c r="NV509" s="15"/>
      <c r="NW509" s="15"/>
      <c r="NX509" s="15"/>
      <c r="NY509" s="15"/>
      <c r="NZ509" s="15"/>
      <c r="OA509" s="15"/>
      <c r="OB509" s="15"/>
      <c r="OC509" s="15"/>
      <c r="OD509" s="15"/>
      <c r="OE509" s="15"/>
      <c r="OF509" s="15"/>
      <c r="OG509" s="15"/>
      <c r="OH509" s="15"/>
      <c r="OI509" s="15"/>
      <c r="OJ509" s="15"/>
      <c r="OK509" s="15"/>
      <c r="OL509" s="15"/>
      <c r="OM509" s="15"/>
      <c r="ON509" s="15"/>
      <c r="OO509" s="15"/>
      <c r="OP509" s="15"/>
      <c r="OQ509" s="15"/>
      <c r="OR509" s="15"/>
      <c r="OS509" s="15"/>
      <c r="OT509" s="15"/>
      <c r="OU509" s="15"/>
      <c r="OV509" s="15"/>
      <c r="OW509" s="15"/>
      <c r="OX509" s="15"/>
      <c r="OY509" s="15"/>
      <c r="OZ509" s="15"/>
      <c r="PA509" s="15"/>
      <c r="PB509" s="15"/>
      <c r="PC509" s="15"/>
      <c r="PD509" s="15"/>
      <c r="PE509" s="15"/>
      <c r="PF509" s="15"/>
      <c r="PG509" s="15"/>
      <c r="PH509" s="15"/>
      <c r="PI509" s="15"/>
      <c r="PJ509" s="15"/>
      <c r="PK509" s="15"/>
      <c r="PL509" s="15"/>
      <c r="PM509" s="15"/>
      <c r="PN509" s="15"/>
      <c r="PO509" s="15"/>
      <c r="PP509" s="15"/>
      <c r="PQ509" s="15"/>
      <c r="PR509" s="15"/>
      <c r="PS509" s="15"/>
      <c r="PT509" s="15"/>
      <c r="PU509" s="15"/>
      <c r="PV509" s="15"/>
      <c r="PW509" s="15"/>
      <c r="PX509" s="15"/>
      <c r="PY509" s="15"/>
      <c r="PZ509" s="15"/>
      <c r="QA509" s="15"/>
      <c r="QB509" s="15"/>
      <c r="QC509" s="15"/>
      <c r="QD509" s="15"/>
      <c r="QE509" s="15"/>
      <c r="QF509" s="15"/>
      <c r="QG509" s="15"/>
      <c r="QH509" s="15"/>
      <c r="QI509" s="15"/>
      <c r="QJ509" s="15"/>
      <c r="QK509" s="15"/>
      <c r="QL509" s="15"/>
      <c r="QM509" s="15"/>
      <c r="QN509" s="15"/>
      <c r="QO509" s="15"/>
      <c r="QP509" s="15"/>
      <c r="QQ509" s="15"/>
      <c r="QR509" s="15"/>
      <c r="QS509" s="15"/>
      <c r="QT509" s="15"/>
      <c r="QU509" s="15"/>
      <c r="QV509" s="15"/>
      <c r="QW509" s="15"/>
      <c r="QX509" s="15"/>
      <c r="QY509" s="15"/>
      <c r="QZ509" s="15"/>
      <c r="RA509" s="15"/>
      <c r="RB509" s="15"/>
      <c r="RC509" s="15"/>
      <c r="RD509" s="15"/>
      <c r="RE509" s="15"/>
      <c r="RF509" s="15"/>
      <c r="RG509" s="15"/>
      <c r="RH509" s="15"/>
      <c r="RI509" s="15"/>
      <c r="RJ509" s="15"/>
      <c r="RK509" s="15"/>
      <c r="RL509" s="15"/>
      <c r="RM509" s="15"/>
      <c r="RN509" s="15"/>
      <c r="RO509" s="15"/>
      <c r="RP509" s="15"/>
      <c r="RQ509" s="15"/>
      <c r="RR509" s="15"/>
      <c r="RS509" s="15"/>
      <c r="RT509" s="15"/>
      <c r="RU509" s="15"/>
      <c r="RV509" s="15"/>
      <c r="RW509" s="15"/>
      <c r="RX509" s="15"/>
      <c r="RY509" s="15"/>
      <c r="RZ509" s="15"/>
      <c r="SA509" s="15"/>
      <c r="SB509" s="15"/>
      <c r="SC509" s="15"/>
      <c r="SD509" s="15"/>
      <c r="SE509" s="15"/>
      <c r="SF509" s="15"/>
      <c r="SG509" s="15"/>
      <c r="SH509" s="15"/>
      <c r="SI509" s="15"/>
      <c r="SJ509" s="15"/>
      <c r="SK509" s="15"/>
      <c r="SL509" s="15"/>
      <c r="SM509" s="15"/>
      <c r="SN509" s="15"/>
      <c r="SO509" s="15"/>
      <c r="SP509" s="15"/>
      <c r="SQ509" s="15"/>
      <c r="SR509" s="15"/>
      <c r="SS509" s="15"/>
      <c r="ST509" s="15"/>
      <c r="SU509" s="15"/>
      <c r="SV509" s="15"/>
      <c r="SW509" s="15"/>
      <c r="SX509" s="15"/>
      <c r="SY509" s="15"/>
      <c r="SZ509" s="15"/>
      <c r="TA509" s="15"/>
      <c r="TB509" s="15"/>
      <c r="TC509" s="15"/>
      <c r="TD509" s="15"/>
      <c r="TE509" s="15"/>
      <c r="TF509" s="15"/>
      <c r="TG509" s="15"/>
      <c r="TH509" s="15"/>
      <c r="TI509" s="15"/>
      <c r="TJ509" s="15"/>
      <c r="TK509" s="15"/>
      <c r="TL509" s="15"/>
      <c r="TM509" s="15"/>
      <c r="TN509" s="15"/>
      <c r="TO509" s="15"/>
      <c r="TP509" s="15"/>
      <c r="TQ509" s="15"/>
      <c r="TR509" s="15"/>
      <c r="TS509" s="15"/>
      <c r="TT509" s="15"/>
      <c r="TU509" s="15"/>
      <c r="TV509" s="15"/>
      <c r="TW509" s="15"/>
      <c r="TX509" s="15"/>
      <c r="TY509" s="15"/>
      <c r="TZ509" s="15"/>
      <c r="UA509" s="15"/>
      <c r="UB509" s="15"/>
      <c r="UC509" s="15"/>
      <c r="UD509" s="15"/>
      <c r="UE509" s="15"/>
      <c r="UF509" s="15"/>
      <c r="UG509" s="15"/>
      <c r="UH509" s="15"/>
      <c r="UI509" s="15"/>
      <c r="UJ509" s="15"/>
      <c r="UK509" s="15"/>
      <c r="UL509" s="15"/>
      <c r="UM509" s="15"/>
      <c r="UN509" s="15"/>
      <c r="UO509" s="15"/>
      <c r="UP509" s="15"/>
      <c r="UQ509" s="15"/>
      <c r="UR509" s="15"/>
      <c r="US509" s="15"/>
      <c r="UT509" s="15"/>
      <c r="UU509" s="15"/>
      <c r="UV509" s="15"/>
      <c r="UW509" s="15"/>
      <c r="UX509" s="15"/>
      <c r="UY509" s="15"/>
      <c r="UZ509" s="15"/>
      <c r="VA509" s="15"/>
      <c r="VB509" s="15"/>
      <c r="VC509" s="15"/>
      <c r="VD509" s="15"/>
      <c r="VE509" s="15"/>
      <c r="VF509" s="15"/>
      <c r="VG509" s="15"/>
      <c r="VH509" s="15"/>
      <c r="VI509" s="15"/>
      <c r="VJ509" s="15"/>
      <c r="VK509" s="15"/>
      <c r="VL509" s="15"/>
      <c r="VM509" s="15"/>
      <c r="VN509" s="15"/>
      <c r="VO509" s="15"/>
      <c r="VP509" s="15"/>
      <c r="VQ509" s="15"/>
      <c r="VR509" s="15"/>
      <c r="VS509" s="15"/>
      <c r="VT509" s="15"/>
      <c r="VU509" s="15"/>
      <c r="VV509" s="15"/>
      <c r="VW509" s="15"/>
      <c r="VX509" s="15"/>
      <c r="VY509" s="15"/>
      <c r="VZ509" s="15"/>
      <c r="WA509" s="15"/>
      <c r="WB509" s="15"/>
      <c r="WC509" s="15"/>
      <c r="WD509" s="15"/>
      <c r="WE509" s="15"/>
      <c r="WF509" s="15"/>
      <c r="WG509" s="15"/>
      <c r="WH509" s="15"/>
      <c r="WI509" s="15"/>
      <c r="WJ509" s="15"/>
      <c r="WK509" s="15"/>
      <c r="WL509" s="15"/>
      <c r="WM509" s="15"/>
      <c r="WN509" s="15"/>
      <c r="WO509" s="15"/>
      <c r="WP509" s="15"/>
      <c r="WQ509" s="15"/>
      <c r="WR509" s="15"/>
      <c r="WS509" s="15"/>
      <c r="WT509" s="15"/>
      <c r="WU509" s="15"/>
      <c r="WV509" s="15"/>
      <c r="WW509" s="15"/>
      <c r="WX509" s="15"/>
      <c r="WY509" s="15"/>
      <c r="WZ509" s="15"/>
      <c r="XA509" s="15"/>
      <c r="XB509" s="15"/>
      <c r="XC509" s="15"/>
      <c r="XD509" s="15"/>
      <c r="XE509" s="15"/>
      <c r="XF509" s="15"/>
      <c r="XG509" s="15"/>
      <c r="XH509" s="15"/>
      <c r="XI509" s="15"/>
      <c r="XJ509" s="15"/>
      <c r="XK509" s="15"/>
      <c r="XL509" s="15"/>
      <c r="XM509" s="15"/>
      <c r="XN509" s="15"/>
      <c r="XO509" s="15"/>
      <c r="XP509" s="15"/>
      <c r="XQ509" s="15"/>
      <c r="XR509" s="15"/>
      <c r="XS509" s="15"/>
      <c r="XT509" s="15"/>
      <c r="XU509" s="15"/>
      <c r="XV509" s="15"/>
      <c r="XW509" s="15"/>
      <c r="XX509" s="15"/>
      <c r="XY509" s="15"/>
      <c r="XZ509" s="15"/>
      <c r="YA509" s="15"/>
      <c r="YB509" s="15"/>
      <c r="YC509" s="15"/>
      <c r="YD509" s="15"/>
      <c r="YE509" s="15"/>
      <c r="YF509" s="15"/>
      <c r="YG509" s="15"/>
      <c r="YH509" s="15"/>
      <c r="YI509" s="15"/>
      <c r="YJ509" s="15"/>
      <c r="YK509" s="15"/>
      <c r="YL509" s="15"/>
      <c r="YM509" s="15"/>
      <c r="YN509" s="15"/>
      <c r="YO509" s="15"/>
      <c r="YP509" s="15"/>
      <c r="YQ509" s="15"/>
      <c r="YR509" s="15"/>
      <c r="YS509" s="15"/>
      <c r="YT509" s="15"/>
      <c r="YU509" s="15"/>
      <c r="YV509" s="15"/>
      <c r="YW509" s="15"/>
      <c r="YX509" s="15"/>
      <c r="YY509" s="15"/>
      <c r="YZ509" s="15"/>
      <c r="ZA509" s="15"/>
      <c r="ZB509" s="15"/>
      <c r="ZC509" s="15"/>
      <c r="ZD509" s="15"/>
      <c r="ZE509" s="15"/>
      <c r="ZF509" s="15"/>
      <c r="ZG509" s="15"/>
      <c r="ZH509" s="15"/>
      <c r="ZI509" s="15"/>
      <c r="ZJ509" s="15"/>
      <c r="ZK509" s="15"/>
      <c r="ZL509" s="15"/>
      <c r="ZM509" s="15"/>
      <c r="ZN509" s="15"/>
      <c r="ZO509" s="15"/>
      <c r="ZP509" s="15"/>
      <c r="ZQ509" s="15"/>
      <c r="ZR509" s="15"/>
      <c r="ZS509" s="15"/>
      <c r="ZT509" s="15"/>
      <c r="ZU509" s="15"/>
      <c r="ZV509" s="15"/>
      <c r="ZW509" s="15"/>
      <c r="ZX509" s="15"/>
      <c r="ZY509" s="15"/>
      <c r="ZZ509" s="15"/>
      <c r="AAA509" s="15"/>
      <c r="AAB509" s="15"/>
      <c r="AAC509" s="15"/>
      <c r="AAD509" s="15"/>
      <c r="AAE509" s="15"/>
      <c r="AAF509" s="15"/>
      <c r="AAG509" s="15"/>
      <c r="AAH509" s="15"/>
      <c r="AAI509" s="15"/>
      <c r="AAJ509" s="15"/>
      <c r="AAK509" s="15"/>
      <c r="AAL509" s="15"/>
      <c r="AAM509" s="15"/>
      <c r="AAN509" s="15"/>
      <c r="AAO509" s="15"/>
      <c r="AAP509" s="15"/>
      <c r="AAQ509" s="15"/>
      <c r="AAR509" s="15"/>
      <c r="AAS509" s="15"/>
      <c r="AAT509" s="15"/>
      <c r="AAU509" s="15"/>
      <c r="AAV509" s="15"/>
      <c r="AAW509" s="15"/>
      <c r="AAX509" s="15"/>
      <c r="AAY509" s="15"/>
      <c r="AAZ509" s="15"/>
      <c r="ABA509" s="15"/>
      <c r="ABB509" s="15"/>
      <c r="ABC509" s="15"/>
      <c r="ABD509" s="15"/>
      <c r="ABE509" s="15"/>
      <c r="ABF509" s="15"/>
      <c r="ABG509" s="15"/>
      <c r="ABH509" s="15"/>
      <c r="ABI509" s="15"/>
      <c r="ABJ509" s="15"/>
      <c r="ABK509" s="15"/>
      <c r="ABL509" s="15"/>
      <c r="ABM509" s="15"/>
      <c r="ABN509" s="15"/>
      <c r="ABO509" s="15"/>
      <c r="ABP509" s="15"/>
      <c r="ABQ509" s="15"/>
      <c r="ABR509" s="15"/>
      <c r="ABS509" s="15"/>
      <c r="ABT509" s="15"/>
      <c r="ABU509" s="15"/>
      <c r="ABV509" s="15"/>
      <c r="ABW509" s="15"/>
      <c r="ABX509" s="15"/>
      <c r="ABY509" s="15"/>
      <c r="ABZ509" s="15"/>
      <c r="ACA509" s="15"/>
      <c r="ACB509" s="15"/>
      <c r="ACC509" s="15"/>
      <c r="ACD509" s="15"/>
      <c r="ACE509" s="15"/>
      <c r="ACF509" s="15"/>
      <c r="ACG509" s="15"/>
      <c r="ACH509" s="15"/>
      <c r="ACI509" s="15"/>
      <c r="ACJ509" s="15"/>
      <c r="ACK509" s="15"/>
      <c r="ACL509" s="15"/>
      <c r="ACM509" s="15"/>
      <c r="ACN509" s="15"/>
      <c r="ACO509" s="15"/>
      <c r="ACP509" s="15"/>
      <c r="ACQ509" s="15"/>
      <c r="ACR509" s="15"/>
      <c r="ACS509" s="15"/>
      <c r="ACT509" s="15"/>
      <c r="ACU509" s="15"/>
      <c r="ACV509" s="15"/>
      <c r="ACW509" s="15"/>
      <c r="ACX509" s="15"/>
      <c r="ACY509" s="15"/>
      <c r="ACZ509" s="15"/>
      <c r="ADA509" s="15"/>
      <c r="ADB509" s="15"/>
      <c r="ADC509" s="15"/>
      <c r="ADD509" s="15"/>
      <c r="ADE509" s="15"/>
      <c r="ADF509" s="15"/>
      <c r="ADG509" s="15"/>
      <c r="ADH509" s="15"/>
      <c r="ADI509" s="15"/>
      <c r="ADJ509" s="15"/>
      <c r="ADK509" s="15"/>
      <c r="ADL509" s="15"/>
      <c r="ADM509" s="15"/>
      <c r="ADN509" s="15"/>
      <c r="ADO509" s="15"/>
      <c r="ADP509" s="15"/>
      <c r="ADQ509" s="15"/>
      <c r="ADR509" s="15"/>
      <c r="ADS509" s="15"/>
      <c r="ADT509" s="15"/>
      <c r="ADU509" s="15"/>
      <c r="ADV509" s="15"/>
      <c r="ADW509" s="15"/>
      <c r="ADX509" s="15"/>
      <c r="ADY509" s="15"/>
      <c r="ADZ509" s="15"/>
      <c r="AEA509" s="15"/>
      <c r="AEB509" s="15"/>
      <c r="AEC509" s="15"/>
      <c r="AED509" s="15"/>
      <c r="AEE509" s="15"/>
      <c r="AEF509" s="15"/>
      <c r="AEG509" s="15"/>
      <c r="AEH509" s="15"/>
      <c r="AEI509" s="15"/>
      <c r="AEJ509" s="15"/>
      <c r="AEK509" s="15"/>
      <c r="AEL509" s="15"/>
      <c r="AEM509" s="15"/>
      <c r="AEN509" s="15"/>
      <c r="AEO509" s="15"/>
      <c r="AEP509" s="15"/>
      <c r="AEQ509" s="15"/>
      <c r="AER509" s="15"/>
      <c r="AES509" s="15"/>
      <c r="AET509" s="15"/>
      <c r="AEU509" s="15"/>
      <c r="AEV509" s="15"/>
      <c r="AEW509" s="15"/>
      <c r="AEX509" s="15"/>
      <c r="AEY509" s="15"/>
      <c r="AEZ509" s="15"/>
      <c r="AFA509" s="15"/>
      <c r="AFB509" s="15"/>
      <c r="AFC509" s="15"/>
      <c r="AFD509" s="15"/>
      <c r="AFE509" s="15"/>
      <c r="AFF509" s="15"/>
      <c r="AFG509" s="15"/>
      <c r="AFH509" s="15"/>
      <c r="AFI509" s="15"/>
      <c r="AFJ509" s="15"/>
      <c r="AFK509" s="15"/>
      <c r="AFL509" s="15"/>
      <c r="AFM509" s="15"/>
      <c r="AFN509" s="15"/>
      <c r="AFO509" s="15"/>
      <c r="AFP509" s="15"/>
      <c r="AFQ509" s="15"/>
      <c r="AFR509" s="15"/>
      <c r="AFS509" s="15"/>
      <c r="AFT509" s="15"/>
      <c r="AFU509" s="15"/>
      <c r="AFV509" s="15"/>
      <c r="AFW509" s="15"/>
      <c r="AFX509" s="15"/>
      <c r="AFY509" s="15"/>
      <c r="AFZ509" s="15"/>
      <c r="AGA509" s="15"/>
      <c r="AGB509" s="15"/>
      <c r="AGC509" s="15"/>
      <c r="AGD509" s="15"/>
      <c r="AGE509" s="15"/>
      <c r="AGF509" s="15"/>
      <c r="AGG509" s="15"/>
      <c r="AGH509" s="15"/>
      <c r="AGI509" s="15"/>
      <c r="AGJ509" s="15"/>
      <c r="AGK509" s="15"/>
      <c r="AGL509" s="15"/>
      <c r="AGM509" s="15"/>
      <c r="AGN509" s="15"/>
      <c r="AGO509" s="15"/>
      <c r="AGP509" s="15"/>
      <c r="AGQ509" s="15"/>
      <c r="AGR509" s="15"/>
      <c r="AGS509" s="15"/>
      <c r="AGT509" s="15"/>
      <c r="AGU509" s="15"/>
      <c r="AGV509" s="15"/>
      <c r="AGW509" s="15"/>
      <c r="AGX509" s="15"/>
      <c r="AGY509" s="15"/>
      <c r="AGZ509" s="15"/>
      <c r="AHA509" s="15"/>
      <c r="AHB509" s="15"/>
      <c r="AHC509" s="15"/>
      <c r="AHD509" s="15"/>
      <c r="AHE509" s="15"/>
      <c r="AHF509" s="15"/>
      <c r="AHG509" s="15"/>
      <c r="AHH509" s="15"/>
      <c r="AHI509" s="15"/>
      <c r="AHJ509" s="15"/>
      <c r="AHK509" s="15"/>
      <c r="AHL509" s="15"/>
      <c r="AHM509" s="15"/>
      <c r="AHN509" s="15"/>
      <c r="AHO509" s="15"/>
      <c r="AHP509" s="15"/>
      <c r="AHQ509" s="15"/>
      <c r="AHR509" s="15"/>
      <c r="AHS509" s="15"/>
      <c r="AHT509" s="15"/>
      <c r="AHU509" s="15"/>
      <c r="AHV509" s="15"/>
      <c r="AHW509" s="15"/>
      <c r="AHX509" s="15"/>
      <c r="AHY509" s="15"/>
      <c r="AHZ509" s="15"/>
      <c r="AIA509" s="15"/>
      <c r="AIB509" s="15"/>
      <c r="AIC509" s="15"/>
      <c r="AID509" s="15"/>
      <c r="AIE509" s="15"/>
      <c r="AIF509" s="15"/>
      <c r="AIG509" s="15"/>
      <c r="AIH509" s="15"/>
      <c r="AII509" s="15"/>
      <c r="AIJ509" s="15"/>
      <c r="AIK509" s="15"/>
      <c r="AIL509" s="15"/>
      <c r="AIM509" s="15"/>
      <c r="AIN509" s="15"/>
      <c r="AIO509" s="15"/>
      <c r="AIP509" s="15"/>
      <c r="AIQ509" s="15"/>
      <c r="AIR509" s="15"/>
      <c r="AIS509" s="15"/>
      <c r="AIT509" s="15"/>
      <c r="AIU509" s="15"/>
      <c r="AIV509" s="15"/>
      <c r="AIW509" s="15"/>
      <c r="AIX509" s="15"/>
      <c r="AIY509" s="15"/>
      <c r="AIZ509" s="15"/>
      <c r="AJA509" s="15"/>
      <c r="AJB509" s="15"/>
      <c r="AJC509" s="15"/>
      <c r="AJD509" s="15"/>
      <c r="AJE509" s="15"/>
      <c r="AJF509" s="15"/>
      <c r="AJG509" s="15"/>
      <c r="AJH509" s="15"/>
      <c r="AJI509" s="15"/>
      <c r="AJJ509" s="15"/>
      <c r="AJK509" s="15"/>
      <c r="AJL509" s="15"/>
      <c r="AJM509" s="15"/>
      <c r="AJN509" s="15"/>
      <c r="AJO509" s="15"/>
      <c r="AJP509" s="15"/>
      <c r="AJQ509" s="15"/>
      <c r="AJR509" s="15"/>
      <c r="AJS509" s="15"/>
      <c r="AJT509" s="15"/>
      <c r="AJU509" s="15"/>
      <c r="AJV509" s="15"/>
      <c r="AJW509" s="15"/>
      <c r="AJX509" s="15"/>
      <c r="AJY509" s="15"/>
      <c r="AJZ509" s="15"/>
      <c r="AKA509" s="15"/>
      <c r="AKB509" s="15"/>
      <c r="AKC509" s="15"/>
      <c r="AKD509" s="15"/>
      <c r="AKE509" s="15"/>
      <c r="AKF509" s="15"/>
      <c r="AKG509" s="15"/>
      <c r="AKH509" s="15"/>
      <c r="AKI509" s="15"/>
      <c r="AKJ509" s="15"/>
      <c r="AKK509" s="15"/>
      <c r="AKL509" s="15"/>
      <c r="AKM509" s="15"/>
      <c r="AKN509" s="15"/>
      <c r="AKO509" s="15"/>
      <c r="AKP509" s="15"/>
      <c r="AKQ509" s="15"/>
      <c r="AKR509" s="15"/>
      <c r="AKS509" s="15"/>
      <c r="AKT509" s="15"/>
      <c r="AKU509" s="15"/>
      <c r="AKV509" s="15"/>
      <c r="AKW509" s="15"/>
      <c r="AKX509" s="15"/>
      <c r="AKY509" s="15"/>
      <c r="AKZ509" s="15"/>
      <c r="ALA509" s="15"/>
      <c r="ALB509" s="15"/>
      <c r="ALC509" s="15"/>
      <c r="ALD509" s="15"/>
      <c r="ALE509" s="15"/>
      <c r="ALF509" s="15"/>
      <c r="ALG509" s="15"/>
      <c r="ALH509" s="15"/>
      <c r="ALI509" s="15"/>
      <c r="ALJ509" s="15"/>
      <c r="ALK509" s="15"/>
      <c r="ALL509" s="15"/>
      <c r="ALM509" s="15"/>
      <c r="ALN509" s="15"/>
      <c r="ALO509" s="15"/>
      <c r="ALP509" s="15"/>
      <c r="ALQ509" s="15"/>
      <c r="ALR509" s="15"/>
      <c r="ALS509" s="15"/>
      <c r="ALT509" s="15"/>
      <c r="ALU509" s="15"/>
      <c r="ALV509" s="15"/>
      <c r="ALW509" s="15"/>
      <c r="ALX509" s="11"/>
      <c r="ALY509" s="11"/>
      <c r="ALZ509" s="11"/>
      <c r="AMA509" s="11"/>
    </row>
    <row r="510" spans="1:1015" ht="12.75" customHeight="1">
      <c r="A510" s="8" t="s">
        <v>540</v>
      </c>
      <c r="B510" s="9" t="s">
        <v>368</v>
      </c>
      <c r="C510" s="9" t="s">
        <v>541</v>
      </c>
      <c r="D510" s="8"/>
      <c r="E510" s="9" t="s">
        <v>16</v>
      </c>
      <c r="F510" s="8" t="s">
        <v>17</v>
      </c>
      <c r="G510" s="8" t="s">
        <v>542</v>
      </c>
      <c r="H510" s="10">
        <v>15479.2</v>
      </c>
      <c r="I510" s="10">
        <v>12031.22</v>
      </c>
      <c r="J510" s="10">
        <v>0</v>
      </c>
      <c r="K510" s="10">
        <v>0</v>
      </c>
      <c r="L510" s="7">
        <v>0</v>
      </c>
      <c r="M510" s="10">
        <v>0</v>
      </c>
      <c r="N510" s="10">
        <v>0</v>
      </c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  <c r="JO510" s="15"/>
      <c r="JP510" s="15"/>
      <c r="JQ510" s="15"/>
      <c r="JR510" s="15"/>
      <c r="JS510" s="15"/>
      <c r="JT510" s="15"/>
      <c r="JU510" s="15"/>
      <c r="JV510" s="15"/>
      <c r="JW510" s="15"/>
      <c r="JX510" s="15"/>
      <c r="JY510" s="15"/>
      <c r="JZ510" s="15"/>
      <c r="KA510" s="15"/>
      <c r="KB510" s="15"/>
      <c r="KC510" s="15"/>
      <c r="KD510" s="15"/>
      <c r="KE510" s="15"/>
      <c r="KF510" s="15"/>
      <c r="KG510" s="15"/>
      <c r="KH510" s="15"/>
      <c r="KI510" s="15"/>
      <c r="KJ510" s="15"/>
      <c r="KK510" s="15"/>
      <c r="KL510" s="15"/>
      <c r="KM510" s="15"/>
      <c r="KN510" s="15"/>
      <c r="KO510" s="15"/>
      <c r="KP510" s="15"/>
      <c r="KQ510" s="15"/>
      <c r="KR510" s="15"/>
      <c r="KS510" s="15"/>
      <c r="KT510" s="15"/>
      <c r="KU510" s="15"/>
      <c r="KV510" s="15"/>
      <c r="KW510" s="15"/>
      <c r="KX510" s="15"/>
      <c r="KY510" s="15"/>
      <c r="KZ510" s="15"/>
      <c r="LA510" s="15"/>
      <c r="LB510" s="15"/>
      <c r="LC510" s="15"/>
      <c r="LD510" s="15"/>
      <c r="LE510" s="15"/>
      <c r="LF510" s="15"/>
      <c r="LG510" s="15"/>
      <c r="LH510" s="15"/>
      <c r="LI510" s="15"/>
      <c r="LJ510" s="15"/>
      <c r="LK510" s="15"/>
      <c r="LL510" s="15"/>
      <c r="LM510" s="15"/>
      <c r="LN510" s="15"/>
      <c r="LO510" s="15"/>
      <c r="LP510" s="15"/>
      <c r="LQ510" s="15"/>
      <c r="LR510" s="15"/>
      <c r="LS510" s="15"/>
      <c r="LT510" s="15"/>
      <c r="LU510" s="15"/>
      <c r="LV510" s="15"/>
      <c r="LW510" s="15"/>
      <c r="LX510" s="15"/>
      <c r="LY510" s="15"/>
      <c r="LZ510" s="15"/>
      <c r="MA510" s="15"/>
      <c r="MB510" s="15"/>
      <c r="MC510" s="15"/>
      <c r="MD510" s="15"/>
      <c r="ME510" s="15"/>
      <c r="MF510" s="15"/>
      <c r="MG510" s="15"/>
      <c r="MH510" s="15"/>
      <c r="MI510" s="15"/>
      <c r="MJ510" s="15"/>
      <c r="MK510" s="15"/>
      <c r="ML510" s="15"/>
      <c r="MM510" s="15"/>
      <c r="MN510" s="15"/>
      <c r="MO510" s="15"/>
      <c r="MP510" s="15"/>
      <c r="MQ510" s="15"/>
      <c r="MR510" s="15"/>
      <c r="MS510" s="15"/>
      <c r="MT510" s="15"/>
      <c r="MU510" s="15"/>
      <c r="MV510" s="15"/>
      <c r="MW510" s="15"/>
      <c r="MX510" s="15"/>
      <c r="MY510" s="15"/>
      <c r="MZ510" s="15"/>
      <c r="NA510" s="15"/>
      <c r="NB510" s="15"/>
      <c r="NC510" s="15"/>
      <c r="ND510" s="15"/>
      <c r="NE510" s="15"/>
      <c r="NF510" s="15"/>
      <c r="NG510" s="15"/>
      <c r="NH510" s="15"/>
      <c r="NI510" s="15"/>
      <c r="NJ510" s="15"/>
      <c r="NK510" s="15"/>
      <c r="NL510" s="15"/>
      <c r="NM510" s="15"/>
      <c r="NN510" s="15"/>
      <c r="NO510" s="15"/>
      <c r="NP510" s="15"/>
      <c r="NQ510" s="15"/>
      <c r="NR510" s="15"/>
      <c r="NS510" s="15"/>
      <c r="NT510" s="15"/>
      <c r="NU510" s="15"/>
      <c r="NV510" s="15"/>
      <c r="NW510" s="15"/>
      <c r="NX510" s="15"/>
      <c r="NY510" s="15"/>
      <c r="NZ510" s="15"/>
      <c r="OA510" s="15"/>
      <c r="OB510" s="15"/>
      <c r="OC510" s="15"/>
      <c r="OD510" s="15"/>
      <c r="OE510" s="15"/>
      <c r="OF510" s="15"/>
      <c r="OG510" s="15"/>
      <c r="OH510" s="15"/>
      <c r="OI510" s="15"/>
      <c r="OJ510" s="15"/>
      <c r="OK510" s="15"/>
      <c r="OL510" s="15"/>
      <c r="OM510" s="15"/>
      <c r="ON510" s="15"/>
      <c r="OO510" s="15"/>
      <c r="OP510" s="15"/>
      <c r="OQ510" s="15"/>
      <c r="OR510" s="15"/>
      <c r="OS510" s="15"/>
      <c r="OT510" s="15"/>
      <c r="OU510" s="15"/>
      <c r="OV510" s="15"/>
      <c r="OW510" s="15"/>
      <c r="OX510" s="15"/>
      <c r="OY510" s="15"/>
      <c r="OZ510" s="15"/>
      <c r="PA510" s="15"/>
      <c r="PB510" s="15"/>
      <c r="PC510" s="15"/>
      <c r="PD510" s="15"/>
      <c r="PE510" s="15"/>
      <c r="PF510" s="15"/>
      <c r="PG510" s="15"/>
      <c r="PH510" s="15"/>
      <c r="PI510" s="15"/>
      <c r="PJ510" s="15"/>
      <c r="PK510" s="15"/>
      <c r="PL510" s="15"/>
      <c r="PM510" s="15"/>
      <c r="PN510" s="15"/>
      <c r="PO510" s="15"/>
      <c r="PP510" s="15"/>
      <c r="PQ510" s="15"/>
      <c r="PR510" s="15"/>
      <c r="PS510" s="15"/>
      <c r="PT510" s="15"/>
      <c r="PU510" s="15"/>
      <c r="PV510" s="15"/>
      <c r="PW510" s="15"/>
      <c r="PX510" s="15"/>
      <c r="PY510" s="15"/>
      <c r="PZ510" s="15"/>
      <c r="QA510" s="15"/>
      <c r="QB510" s="15"/>
      <c r="QC510" s="15"/>
      <c r="QD510" s="15"/>
      <c r="QE510" s="15"/>
      <c r="QF510" s="15"/>
      <c r="QG510" s="15"/>
      <c r="QH510" s="15"/>
      <c r="QI510" s="15"/>
      <c r="QJ510" s="15"/>
      <c r="QK510" s="15"/>
      <c r="QL510" s="15"/>
      <c r="QM510" s="15"/>
      <c r="QN510" s="15"/>
      <c r="QO510" s="15"/>
      <c r="QP510" s="15"/>
      <c r="QQ510" s="15"/>
      <c r="QR510" s="15"/>
      <c r="QS510" s="15"/>
      <c r="QT510" s="15"/>
      <c r="QU510" s="15"/>
      <c r="QV510" s="15"/>
      <c r="QW510" s="15"/>
      <c r="QX510" s="15"/>
      <c r="QY510" s="15"/>
      <c r="QZ510" s="15"/>
      <c r="RA510" s="15"/>
      <c r="RB510" s="15"/>
      <c r="RC510" s="15"/>
      <c r="RD510" s="15"/>
      <c r="RE510" s="15"/>
      <c r="RF510" s="15"/>
      <c r="RG510" s="15"/>
      <c r="RH510" s="15"/>
      <c r="RI510" s="15"/>
      <c r="RJ510" s="15"/>
      <c r="RK510" s="15"/>
      <c r="RL510" s="15"/>
      <c r="RM510" s="15"/>
      <c r="RN510" s="15"/>
      <c r="RO510" s="15"/>
      <c r="RP510" s="15"/>
      <c r="RQ510" s="15"/>
      <c r="RR510" s="15"/>
      <c r="RS510" s="15"/>
      <c r="RT510" s="15"/>
      <c r="RU510" s="15"/>
      <c r="RV510" s="15"/>
      <c r="RW510" s="15"/>
      <c r="RX510" s="15"/>
      <c r="RY510" s="15"/>
      <c r="RZ510" s="15"/>
      <c r="SA510" s="15"/>
      <c r="SB510" s="15"/>
      <c r="SC510" s="15"/>
      <c r="SD510" s="15"/>
      <c r="SE510" s="15"/>
      <c r="SF510" s="15"/>
      <c r="SG510" s="15"/>
      <c r="SH510" s="15"/>
      <c r="SI510" s="15"/>
      <c r="SJ510" s="15"/>
      <c r="SK510" s="15"/>
      <c r="SL510" s="15"/>
      <c r="SM510" s="15"/>
      <c r="SN510" s="15"/>
      <c r="SO510" s="15"/>
      <c r="SP510" s="15"/>
      <c r="SQ510" s="15"/>
      <c r="SR510" s="15"/>
      <c r="SS510" s="15"/>
      <c r="ST510" s="15"/>
      <c r="SU510" s="15"/>
      <c r="SV510" s="15"/>
      <c r="SW510" s="15"/>
      <c r="SX510" s="15"/>
      <c r="SY510" s="15"/>
      <c r="SZ510" s="15"/>
      <c r="TA510" s="15"/>
      <c r="TB510" s="15"/>
      <c r="TC510" s="15"/>
      <c r="TD510" s="15"/>
      <c r="TE510" s="15"/>
      <c r="TF510" s="15"/>
      <c r="TG510" s="15"/>
      <c r="TH510" s="15"/>
      <c r="TI510" s="15"/>
      <c r="TJ510" s="15"/>
      <c r="TK510" s="15"/>
      <c r="TL510" s="15"/>
      <c r="TM510" s="15"/>
      <c r="TN510" s="15"/>
      <c r="TO510" s="15"/>
      <c r="TP510" s="15"/>
      <c r="TQ510" s="15"/>
      <c r="TR510" s="15"/>
      <c r="TS510" s="15"/>
      <c r="TT510" s="15"/>
      <c r="TU510" s="15"/>
      <c r="TV510" s="15"/>
      <c r="TW510" s="15"/>
      <c r="TX510" s="15"/>
      <c r="TY510" s="15"/>
      <c r="TZ510" s="15"/>
      <c r="UA510" s="15"/>
      <c r="UB510" s="15"/>
      <c r="UC510" s="15"/>
      <c r="UD510" s="15"/>
      <c r="UE510" s="15"/>
      <c r="UF510" s="15"/>
      <c r="UG510" s="15"/>
      <c r="UH510" s="15"/>
      <c r="UI510" s="15"/>
      <c r="UJ510" s="15"/>
      <c r="UK510" s="15"/>
      <c r="UL510" s="15"/>
      <c r="UM510" s="15"/>
      <c r="UN510" s="15"/>
      <c r="UO510" s="15"/>
      <c r="UP510" s="15"/>
      <c r="UQ510" s="15"/>
      <c r="UR510" s="15"/>
      <c r="US510" s="15"/>
      <c r="UT510" s="15"/>
      <c r="UU510" s="15"/>
      <c r="UV510" s="15"/>
      <c r="UW510" s="15"/>
      <c r="UX510" s="15"/>
      <c r="UY510" s="15"/>
      <c r="UZ510" s="15"/>
      <c r="VA510" s="15"/>
      <c r="VB510" s="15"/>
      <c r="VC510" s="15"/>
      <c r="VD510" s="15"/>
      <c r="VE510" s="15"/>
      <c r="VF510" s="15"/>
      <c r="VG510" s="15"/>
      <c r="VH510" s="15"/>
      <c r="VI510" s="15"/>
      <c r="VJ510" s="15"/>
      <c r="VK510" s="15"/>
      <c r="VL510" s="15"/>
      <c r="VM510" s="15"/>
      <c r="VN510" s="15"/>
      <c r="VO510" s="15"/>
      <c r="VP510" s="15"/>
      <c r="VQ510" s="15"/>
      <c r="VR510" s="15"/>
      <c r="VS510" s="15"/>
      <c r="VT510" s="15"/>
      <c r="VU510" s="15"/>
      <c r="VV510" s="15"/>
      <c r="VW510" s="15"/>
      <c r="VX510" s="15"/>
      <c r="VY510" s="15"/>
      <c r="VZ510" s="15"/>
      <c r="WA510" s="15"/>
      <c r="WB510" s="15"/>
      <c r="WC510" s="15"/>
      <c r="WD510" s="15"/>
      <c r="WE510" s="15"/>
      <c r="WF510" s="15"/>
      <c r="WG510" s="15"/>
      <c r="WH510" s="15"/>
      <c r="WI510" s="15"/>
      <c r="WJ510" s="15"/>
      <c r="WK510" s="15"/>
      <c r="WL510" s="15"/>
      <c r="WM510" s="15"/>
      <c r="WN510" s="15"/>
      <c r="WO510" s="15"/>
      <c r="WP510" s="15"/>
      <c r="WQ510" s="15"/>
      <c r="WR510" s="15"/>
      <c r="WS510" s="15"/>
      <c r="WT510" s="15"/>
      <c r="WU510" s="15"/>
      <c r="WV510" s="15"/>
      <c r="WW510" s="15"/>
      <c r="WX510" s="15"/>
      <c r="WY510" s="15"/>
      <c r="WZ510" s="15"/>
      <c r="XA510" s="15"/>
      <c r="XB510" s="15"/>
      <c r="XC510" s="15"/>
      <c r="XD510" s="15"/>
      <c r="XE510" s="15"/>
      <c r="XF510" s="15"/>
      <c r="XG510" s="15"/>
      <c r="XH510" s="15"/>
      <c r="XI510" s="15"/>
      <c r="XJ510" s="15"/>
      <c r="XK510" s="15"/>
      <c r="XL510" s="15"/>
      <c r="XM510" s="15"/>
      <c r="XN510" s="15"/>
      <c r="XO510" s="15"/>
      <c r="XP510" s="15"/>
      <c r="XQ510" s="15"/>
      <c r="XR510" s="15"/>
      <c r="XS510" s="15"/>
      <c r="XT510" s="15"/>
      <c r="XU510" s="15"/>
      <c r="XV510" s="15"/>
      <c r="XW510" s="15"/>
      <c r="XX510" s="15"/>
      <c r="XY510" s="15"/>
      <c r="XZ510" s="15"/>
      <c r="YA510" s="15"/>
      <c r="YB510" s="15"/>
      <c r="YC510" s="15"/>
      <c r="YD510" s="15"/>
      <c r="YE510" s="15"/>
      <c r="YF510" s="15"/>
      <c r="YG510" s="15"/>
      <c r="YH510" s="15"/>
      <c r="YI510" s="15"/>
      <c r="YJ510" s="15"/>
      <c r="YK510" s="15"/>
      <c r="YL510" s="15"/>
      <c r="YM510" s="15"/>
      <c r="YN510" s="15"/>
      <c r="YO510" s="15"/>
      <c r="YP510" s="15"/>
      <c r="YQ510" s="15"/>
      <c r="YR510" s="15"/>
      <c r="YS510" s="15"/>
      <c r="YT510" s="15"/>
      <c r="YU510" s="15"/>
      <c r="YV510" s="15"/>
      <c r="YW510" s="15"/>
      <c r="YX510" s="15"/>
      <c r="YY510" s="15"/>
      <c r="YZ510" s="15"/>
      <c r="ZA510" s="15"/>
      <c r="ZB510" s="15"/>
      <c r="ZC510" s="15"/>
      <c r="ZD510" s="15"/>
      <c r="ZE510" s="15"/>
      <c r="ZF510" s="15"/>
      <c r="ZG510" s="15"/>
      <c r="ZH510" s="15"/>
      <c r="ZI510" s="15"/>
      <c r="ZJ510" s="15"/>
      <c r="ZK510" s="15"/>
      <c r="ZL510" s="15"/>
      <c r="ZM510" s="15"/>
      <c r="ZN510" s="15"/>
      <c r="ZO510" s="15"/>
      <c r="ZP510" s="15"/>
      <c r="ZQ510" s="15"/>
      <c r="ZR510" s="15"/>
      <c r="ZS510" s="15"/>
      <c r="ZT510" s="15"/>
      <c r="ZU510" s="15"/>
      <c r="ZV510" s="15"/>
      <c r="ZW510" s="15"/>
      <c r="ZX510" s="15"/>
      <c r="ZY510" s="15"/>
      <c r="ZZ510" s="15"/>
      <c r="AAA510" s="15"/>
      <c r="AAB510" s="15"/>
      <c r="AAC510" s="15"/>
      <c r="AAD510" s="15"/>
      <c r="AAE510" s="15"/>
      <c r="AAF510" s="15"/>
      <c r="AAG510" s="15"/>
      <c r="AAH510" s="15"/>
      <c r="AAI510" s="15"/>
      <c r="AAJ510" s="15"/>
      <c r="AAK510" s="15"/>
      <c r="AAL510" s="15"/>
      <c r="AAM510" s="15"/>
      <c r="AAN510" s="15"/>
      <c r="AAO510" s="15"/>
      <c r="AAP510" s="15"/>
      <c r="AAQ510" s="15"/>
      <c r="AAR510" s="15"/>
      <c r="AAS510" s="15"/>
      <c r="AAT510" s="15"/>
      <c r="AAU510" s="15"/>
      <c r="AAV510" s="15"/>
      <c r="AAW510" s="15"/>
      <c r="AAX510" s="15"/>
      <c r="AAY510" s="15"/>
      <c r="AAZ510" s="15"/>
      <c r="ABA510" s="15"/>
      <c r="ABB510" s="15"/>
      <c r="ABC510" s="15"/>
      <c r="ABD510" s="15"/>
      <c r="ABE510" s="15"/>
      <c r="ABF510" s="15"/>
      <c r="ABG510" s="15"/>
      <c r="ABH510" s="15"/>
      <c r="ABI510" s="15"/>
      <c r="ABJ510" s="15"/>
      <c r="ABK510" s="15"/>
      <c r="ABL510" s="15"/>
      <c r="ABM510" s="15"/>
      <c r="ABN510" s="15"/>
      <c r="ABO510" s="15"/>
      <c r="ABP510" s="15"/>
      <c r="ABQ510" s="15"/>
      <c r="ABR510" s="15"/>
      <c r="ABS510" s="15"/>
      <c r="ABT510" s="15"/>
      <c r="ABU510" s="15"/>
      <c r="ABV510" s="15"/>
      <c r="ABW510" s="15"/>
      <c r="ABX510" s="15"/>
      <c r="ABY510" s="15"/>
      <c r="ABZ510" s="15"/>
      <c r="ACA510" s="15"/>
      <c r="ACB510" s="15"/>
      <c r="ACC510" s="15"/>
      <c r="ACD510" s="15"/>
      <c r="ACE510" s="15"/>
      <c r="ACF510" s="15"/>
      <c r="ACG510" s="15"/>
      <c r="ACH510" s="15"/>
      <c r="ACI510" s="15"/>
      <c r="ACJ510" s="15"/>
      <c r="ACK510" s="15"/>
      <c r="ACL510" s="15"/>
      <c r="ACM510" s="15"/>
      <c r="ACN510" s="15"/>
      <c r="ACO510" s="15"/>
      <c r="ACP510" s="15"/>
      <c r="ACQ510" s="15"/>
      <c r="ACR510" s="15"/>
      <c r="ACS510" s="15"/>
      <c r="ACT510" s="15"/>
      <c r="ACU510" s="15"/>
      <c r="ACV510" s="15"/>
      <c r="ACW510" s="15"/>
      <c r="ACX510" s="15"/>
      <c r="ACY510" s="15"/>
      <c r="ACZ510" s="15"/>
      <c r="ADA510" s="15"/>
      <c r="ADB510" s="15"/>
      <c r="ADC510" s="15"/>
      <c r="ADD510" s="15"/>
      <c r="ADE510" s="15"/>
      <c r="ADF510" s="15"/>
      <c r="ADG510" s="15"/>
      <c r="ADH510" s="15"/>
      <c r="ADI510" s="15"/>
      <c r="ADJ510" s="15"/>
      <c r="ADK510" s="15"/>
      <c r="ADL510" s="15"/>
      <c r="ADM510" s="15"/>
      <c r="ADN510" s="15"/>
      <c r="ADO510" s="15"/>
      <c r="ADP510" s="15"/>
      <c r="ADQ510" s="15"/>
      <c r="ADR510" s="15"/>
      <c r="ADS510" s="15"/>
      <c r="ADT510" s="15"/>
      <c r="ADU510" s="15"/>
      <c r="ADV510" s="15"/>
      <c r="ADW510" s="15"/>
      <c r="ADX510" s="15"/>
      <c r="ADY510" s="15"/>
      <c r="ADZ510" s="15"/>
      <c r="AEA510" s="15"/>
      <c r="AEB510" s="15"/>
      <c r="AEC510" s="15"/>
      <c r="AED510" s="15"/>
      <c r="AEE510" s="15"/>
      <c r="AEF510" s="15"/>
      <c r="AEG510" s="15"/>
      <c r="AEH510" s="15"/>
      <c r="AEI510" s="15"/>
      <c r="AEJ510" s="15"/>
      <c r="AEK510" s="15"/>
      <c r="AEL510" s="15"/>
      <c r="AEM510" s="15"/>
      <c r="AEN510" s="15"/>
      <c r="AEO510" s="15"/>
      <c r="AEP510" s="15"/>
      <c r="AEQ510" s="15"/>
      <c r="AER510" s="15"/>
      <c r="AES510" s="15"/>
      <c r="AET510" s="15"/>
      <c r="AEU510" s="15"/>
      <c r="AEV510" s="15"/>
      <c r="AEW510" s="15"/>
      <c r="AEX510" s="15"/>
      <c r="AEY510" s="15"/>
      <c r="AEZ510" s="15"/>
      <c r="AFA510" s="15"/>
      <c r="AFB510" s="15"/>
      <c r="AFC510" s="15"/>
      <c r="AFD510" s="15"/>
      <c r="AFE510" s="15"/>
      <c r="AFF510" s="15"/>
      <c r="AFG510" s="15"/>
      <c r="AFH510" s="15"/>
      <c r="AFI510" s="15"/>
      <c r="AFJ510" s="15"/>
      <c r="AFK510" s="15"/>
      <c r="AFL510" s="15"/>
      <c r="AFM510" s="15"/>
      <c r="AFN510" s="15"/>
      <c r="AFO510" s="15"/>
      <c r="AFP510" s="15"/>
      <c r="AFQ510" s="15"/>
      <c r="AFR510" s="15"/>
      <c r="AFS510" s="15"/>
      <c r="AFT510" s="15"/>
      <c r="AFU510" s="15"/>
      <c r="AFV510" s="15"/>
      <c r="AFW510" s="15"/>
      <c r="AFX510" s="15"/>
      <c r="AFY510" s="15"/>
      <c r="AFZ510" s="15"/>
      <c r="AGA510" s="15"/>
      <c r="AGB510" s="15"/>
      <c r="AGC510" s="15"/>
      <c r="AGD510" s="15"/>
      <c r="AGE510" s="15"/>
      <c r="AGF510" s="15"/>
      <c r="AGG510" s="15"/>
      <c r="AGH510" s="15"/>
      <c r="AGI510" s="15"/>
      <c r="AGJ510" s="15"/>
      <c r="AGK510" s="15"/>
      <c r="AGL510" s="15"/>
      <c r="AGM510" s="15"/>
      <c r="AGN510" s="15"/>
      <c r="AGO510" s="15"/>
      <c r="AGP510" s="15"/>
      <c r="AGQ510" s="15"/>
      <c r="AGR510" s="15"/>
      <c r="AGS510" s="15"/>
      <c r="AGT510" s="15"/>
      <c r="AGU510" s="15"/>
      <c r="AGV510" s="15"/>
      <c r="AGW510" s="15"/>
      <c r="AGX510" s="15"/>
      <c r="AGY510" s="15"/>
      <c r="AGZ510" s="15"/>
      <c r="AHA510" s="15"/>
      <c r="AHB510" s="15"/>
      <c r="AHC510" s="15"/>
      <c r="AHD510" s="15"/>
      <c r="AHE510" s="15"/>
      <c r="AHF510" s="15"/>
      <c r="AHG510" s="15"/>
      <c r="AHH510" s="15"/>
      <c r="AHI510" s="15"/>
      <c r="AHJ510" s="15"/>
      <c r="AHK510" s="15"/>
      <c r="AHL510" s="15"/>
      <c r="AHM510" s="15"/>
      <c r="AHN510" s="15"/>
      <c r="AHO510" s="15"/>
      <c r="AHP510" s="15"/>
      <c r="AHQ510" s="15"/>
      <c r="AHR510" s="15"/>
      <c r="AHS510" s="15"/>
      <c r="AHT510" s="15"/>
      <c r="AHU510" s="15"/>
      <c r="AHV510" s="15"/>
      <c r="AHW510" s="15"/>
      <c r="AHX510" s="15"/>
      <c r="AHY510" s="15"/>
      <c r="AHZ510" s="15"/>
      <c r="AIA510" s="15"/>
      <c r="AIB510" s="15"/>
      <c r="AIC510" s="15"/>
      <c r="AID510" s="15"/>
      <c r="AIE510" s="15"/>
      <c r="AIF510" s="15"/>
      <c r="AIG510" s="15"/>
      <c r="AIH510" s="15"/>
      <c r="AII510" s="15"/>
      <c r="AIJ510" s="15"/>
      <c r="AIK510" s="15"/>
      <c r="AIL510" s="15"/>
      <c r="AIM510" s="15"/>
      <c r="AIN510" s="15"/>
      <c r="AIO510" s="15"/>
      <c r="AIP510" s="15"/>
      <c r="AIQ510" s="15"/>
      <c r="AIR510" s="15"/>
      <c r="AIS510" s="15"/>
      <c r="AIT510" s="15"/>
      <c r="AIU510" s="15"/>
      <c r="AIV510" s="15"/>
      <c r="AIW510" s="15"/>
      <c r="AIX510" s="15"/>
      <c r="AIY510" s="15"/>
      <c r="AIZ510" s="15"/>
      <c r="AJA510" s="15"/>
      <c r="AJB510" s="15"/>
      <c r="AJC510" s="15"/>
      <c r="AJD510" s="15"/>
      <c r="AJE510" s="15"/>
      <c r="AJF510" s="15"/>
      <c r="AJG510" s="15"/>
      <c r="AJH510" s="15"/>
      <c r="AJI510" s="15"/>
      <c r="AJJ510" s="15"/>
      <c r="AJK510" s="15"/>
      <c r="AJL510" s="15"/>
      <c r="AJM510" s="15"/>
      <c r="AJN510" s="15"/>
      <c r="AJO510" s="15"/>
      <c r="AJP510" s="15"/>
      <c r="AJQ510" s="15"/>
      <c r="AJR510" s="15"/>
      <c r="AJS510" s="15"/>
      <c r="AJT510" s="15"/>
      <c r="AJU510" s="15"/>
      <c r="AJV510" s="15"/>
      <c r="AJW510" s="15"/>
      <c r="AJX510" s="15"/>
      <c r="AJY510" s="15"/>
      <c r="AJZ510" s="15"/>
      <c r="AKA510" s="15"/>
      <c r="AKB510" s="15"/>
      <c r="AKC510" s="15"/>
      <c r="AKD510" s="15"/>
      <c r="AKE510" s="15"/>
      <c r="AKF510" s="15"/>
      <c r="AKG510" s="15"/>
      <c r="AKH510" s="15"/>
      <c r="AKI510" s="15"/>
      <c r="AKJ510" s="15"/>
      <c r="AKK510" s="15"/>
      <c r="AKL510" s="15"/>
      <c r="AKM510" s="15"/>
      <c r="AKN510" s="15"/>
      <c r="AKO510" s="15"/>
      <c r="AKP510" s="15"/>
      <c r="AKQ510" s="15"/>
      <c r="AKR510" s="15"/>
      <c r="AKS510" s="15"/>
      <c r="AKT510" s="15"/>
      <c r="AKU510" s="15"/>
      <c r="AKV510" s="15"/>
      <c r="AKW510" s="15"/>
      <c r="AKX510" s="15"/>
      <c r="AKY510" s="15"/>
      <c r="AKZ510" s="15"/>
      <c r="ALA510" s="15"/>
      <c r="ALB510" s="15"/>
      <c r="ALC510" s="15"/>
      <c r="ALD510" s="15"/>
      <c r="ALE510" s="15"/>
      <c r="ALF510" s="15"/>
      <c r="ALG510" s="15"/>
      <c r="ALH510" s="15"/>
      <c r="ALI510" s="15"/>
      <c r="ALJ510" s="15"/>
      <c r="ALK510" s="15"/>
      <c r="ALL510" s="15"/>
      <c r="ALM510" s="15"/>
      <c r="ALN510" s="15"/>
      <c r="ALO510" s="15"/>
      <c r="ALP510" s="15"/>
      <c r="ALQ510" s="15"/>
      <c r="ALR510" s="15"/>
      <c r="ALS510" s="15"/>
      <c r="ALT510" s="15"/>
      <c r="ALU510" s="15"/>
      <c r="ALV510" s="15"/>
      <c r="ALW510" s="15"/>
      <c r="ALX510" s="11"/>
      <c r="ALY510" s="11"/>
      <c r="ALZ510" s="11"/>
      <c r="AMA510" s="11"/>
    </row>
    <row r="511" spans="1:1015" ht="12.75" customHeight="1">
      <c r="A511" s="9" t="s">
        <v>532</v>
      </c>
      <c r="B511" s="9" t="s">
        <v>533</v>
      </c>
      <c r="C511" s="5" t="s">
        <v>169</v>
      </c>
      <c r="D511" s="4"/>
      <c r="E511" s="9" t="s">
        <v>16</v>
      </c>
      <c r="F511" s="4" t="s">
        <v>17</v>
      </c>
      <c r="G511" s="4" t="s">
        <v>170</v>
      </c>
      <c r="H511" s="6">
        <v>27.66</v>
      </c>
      <c r="I511" s="6">
        <v>170.96</v>
      </c>
      <c r="J511" s="6">
        <v>158</v>
      </c>
      <c r="K511" s="6">
        <v>274.58999999999997</v>
      </c>
      <c r="L511" s="7">
        <v>0</v>
      </c>
      <c r="M511" s="6">
        <v>0</v>
      </c>
      <c r="N511" s="6">
        <v>0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  <c r="SK511" s="11"/>
      <c r="SL511" s="11"/>
      <c r="SM511" s="11"/>
      <c r="SN511" s="11"/>
      <c r="SO511" s="11"/>
      <c r="SP511" s="11"/>
      <c r="SQ511" s="11"/>
      <c r="SR511" s="11"/>
      <c r="SS511" s="11"/>
      <c r="ST511" s="11"/>
      <c r="SU511" s="11"/>
      <c r="SV511" s="11"/>
      <c r="SW511" s="11"/>
      <c r="SX511" s="11"/>
      <c r="SY511" s="11"/>
      <c r="SZ511" s="11"/>
      <c r="TA511" s="11"/>
      <c r="TB511" s="11"/>
      <c r="TC511" s="11"/>
      <c r="TD511" s="11"/>
      <c r="TE511" s="11"/>
      <c r="TF511" s="11"/>
      <c r="TG511" s="11"/>
      <c r="TH511" s="11"/>
      <c r="TI511" s="11"/>
      <c r="TJ511" s="11"/>
      <c r="TK511" s="11"/>
      <c r="TL511" s="11"/>
      <c r="TM511" s="11"/>
      <c r="TN511" s="11"/>
      <c r="TO511" s="11"/>
      <c r="TP511" s="11"/>
      <c r="TQ511" s="11"/>
      <c r="TR511" s="11"/>
      <c r="TS511" s="11"/>
      <c r="TT511" s="11"/>
      <c r="TU511" s="11"/>
      <c r="TV511" s="11"/>
      <c r="TW511" s="11"/>
      <c r="TX511" s="11"/>
      <c r="TY511" s="11"/>
      <c r="TZ511" s="11"/>
      <c r="UA511" s="11"/>
      <c r="UB511" s="11"/>
      <c r="UC511" s="11"/>
      <c r="UD511" s="11"/>
      <c r="UE511" s="11"/>
      <c r="UF511" s="11"/>
      <c r="UG511" s="11"/>
      <c r="UH511" s="11"/>
      <c r="UI511" s="11"/>
      <c r="UJ511" s="11"/>
      <c r="UK511" s="11"/>
      <c r="UL511" s="11"/>
      <c r="UM511" s="11"/>
      <c r="UN511" s="11"/>
      <c r="UO511" s="11"/>
      <c r="UP511" s="11"/>
      <c r="UQ511" s="11"/>
      <c r="UR511" s="11"/>
      <c r="US511" s="11"/>
      <c r="UT511" s="11"/>
      <c r="UU511" s="11"/>
      <c r="UV511" s="11"/>
      <c r="UW511" s="11"/>
      <c r="UX511" s="11"/>
      <c r="UY511" s="11"/>
      <c r="UZ511" s="11"/>
      <c r="VA511" s="11"/>
      <c r="VB511" s="11"/>
      <c r="VC511" s="11"/>
      <c r="VD511" s="11"/>
      <c r="VE511" s="11"/>
      <c r="VF511" s="11"/>
      <c r="VG511" s="11"/>
      <c r="VH511" s="11"/>
      <c r="VI511" s="11"/>
      <c r="VJ511" s="11"/>
      <c r="VK511" s="11"/>
      <c r="VL511" s="11"/>
      <c r="VM511" s="11"/>
      <c r="VN511" s="11"/>
      <c r="VO511" s="11"/>
      <c r="VP511" s="11"/>
      <c r="VQ511" s="11"/>
      <c r="VR511" s="11"/>
      <c r="VS511" s="11"/>
      <c r="VT511" s="11"/>
      <c r="VU511" s="11"/>
      <c r="VV511" s="11"/>
      <c r="VW511" s="11"/>
      <c r="VX511" s="11"/>
      <c r="VY511" s="11"/>
      <c r="VZ511" s="11"/>
      <c r="WA511" s="11"/>
      <c r="WB511" s="11"/>
      <c r="WC511" s="11"/>
      <c r="WD511" s="11"/>
      <c r="WE511" s="11"/>
      <c r="WF511" s="11"/>
      <c r="WG511" s="11"/>
      <c r="WH511" s="11"/>
      <c r="WI511" s="11"/>
      <c r="WJ511" s="11"/>
      <c r="WK511" s="11"/>
      <c r="WL511" s="11"/>
      <c r="WM511" s="11"/>
      <c r="WN511" s="11"/>
      <c r="WO511" s="11"/>
      <c r="WP511" s="11"/>
      <c r="WQ511" s="11"/>
      <c r="WR511" s="11"/>
      <c r="WS511" s="11"/>
      <c r="WT511" s="11"/>
      <c r="WU511" s="11"/>
      <c r="WV511" s="11"/>
      <c r="WW511" s="11"/>
      <c r="WX511" s="11"/>
      <c r="WY511" s="11"/>
      <c r="WZ511" s="11"/>
      <c r="XA511" s="11"/>
      <c r="XB511" s="11"/>
      <c r="XC511" s="11"/>
      <c r="XD511" s="11"/>
      <c r="XE511" s="11"/>
      <c r="XF511" s="11"/>
      <c r="XG511" s="11"/>
      <c r="XH511" s="11"/>
      <c r="XI511" s="11"/>
      <c r="XJ511" s="11"/>
      <c r="XK511" s="11"/>
      <c r="XL511" s="11"/>
      <c r="XM511" s="11"/>
      <c r="XN511" s="11"/>
      <c r="XO511" s="11"/>
      <c r="XP511" s="11"/>
      <c r="XQ511" s="11"/>
      <c r="XR511" s="11"/>
      <c r="XS511" s="11"/>
      <c r="XT511" s="11"/>
      <c r="XU511" s="11"/>
      <c r="XV511" s="11"/>
      <c r="XW511" s="11"/>
      <c r="XX511" s="11"/>
      <c r="XY511" s="11"/>
      <c r="XZ511" s="11"/>
      <c r="YA511" s="11"/>
      <c r="YB511" s="11"/>
      <c r="YC511" s="11"/>
      <c r="YD511" s="11"/>
      <c r="YE511" s="11"/>
      <c r="YF511" s="11"/>
      <c r="YG511" s="11"/>
      <c r="YH511" s="11"/>
      <c r="YI511" s="11"/>
      <c r="YJ511" s="11"/>
      <c r="YK511" s="11"/>
      <c r="YL511" s="11"/>
      <c r="YM511" s="11"/>
      <c r="YN511" s="11"/>
      <c r="YO511" s="11"/>
      <c r="YP511" s="11"/>
      <c r="YQ511" s="11"/>
      <c r="YR511" s="11"/>
      <c r="YS511" s="11"/>
      <c r="YT511" s="11"/>
      <c r="YU511" s="11"/>
      <c r="YV511" s="11"/>
      <c r="YW511" s="11"/>
      <c r="YX511" s="11"/>
      <c r="YY511" s="11"/>
      <c r="YZ511" s="11"/>
      <c r="ZA511" s="11"/>
      <c r="ZB511" s="11"/>
      <c r="ZC511" s="11"/>
      <c r="ZD511" s="11"/>
      <c r="ZE511" s="11"/>
      <c r="ZF511" s="11"/>
      <c r="ZG511" s="11"/>
      <c r="ZH511" s="11"/>
      <c r="ZI511" s="11"/>
      <c r="ZJ511" s="11"/>
      <c r="ZK511" s="11"/>
      <c r="ZL511" s="11"/>
      <c r="ZM511" s="11"/>
      <c r="ZN511" s="11"/>
      <c r="ZO511" s="11"/>
      <c r="ZP511" s="11"/>
      <c r="ZQ511" s="11"/>
      <c r="ZR511" s="11"/>
      <c r="ZS511" s="11"/>
      <c r="ZT511" s="11"/>
      <c r="ZU511" s="11"/>
      <c r="ZV511" s="11"/>
      <c r="ZW511" s="11"/>
      <c r="ZX511" s="11"/>
      <c r="ZY511" s="11"/>
      <c r="ZZ511" s="11"/>
      <c r="AAA511" s="11"/>
      <c r="AAB511" s="11"/>
      <c r="AAC511" s="11"/>
      <c r="AAD511" s="11"/>
      <c r="AAE511" s="11"/>
      <c r="AAF511" s="11"/>
      <c r="AAG511" s="11"/>
      <c r="AAH511" s="11"/>
      <c r="AAI511" s="11"/>
      <c r="AAJ511" s="11"/>
      <c r="AAK511" s="11"/>
      <c r="AAL511" s="11"/>
      <c r="AAM511" s="11"/>
      <c r="AAN511" s="11"/>
      <c r="AAO511" s="11"/>
      <c r="AAP511" s="11"/>
      <c r="AAQ511" s="11"/>
      <c r="AAR511" s="11"/>
      <c r="AAS511" s="11"/>
      <c r="AAT511" s="11"/>
      <c r="AAU511" s="11"/>
      <c r="AAV511" s="11"/>
      <c r="AAW511" s="11"/>
      <c r="AAX511" s="11"/>
      <c r="AAY511" s="11"/>
      <c r="AAZ511" s="11"/>
      <c r="ABA511" s="11"/>
      <c r="ABB511" s="11"/>
      <c r="ABC511" s="11"/>
      <c r="ABD511" s="11"/>
      <c r="ABE511" s="11"/>
      <c r="ABF511" s="11"/>
      <c r="ABG511" s="11"/>
      <c r="ABH511" s="11"/>
      <c r="ABI511" s="11"/>
      <c r="ABJ511" s="11"/>
      <c r="ABK511" s="11"/>
      <c r="ABL511" s="11"/>
      <c r="ABM511" s="11"/>
      <c r="ABN511" s="11"/>
      <c r="ABO511" s="11"/>
      <c r="ABP511" s="11"/>
      <c r="ABQ511" s="11"/>
      <c r="ABR511" s="11"/>
      <c r="ABS511" s="11"/>
      <c r="ABT511" s="11"/>
      <c r="ABU511" s="11"/>
      <c r="ABV511" s="11"/>
      <c r="ABW511" s="11"/>
      <c r="ABX511" s="11"/>
      <c r="ABY511" s="11"/>
      <c r="ABZ511" s="11"/>
      <c r="ACA511" s="11"/>
      <c r="ACB511" s="11"/>
      <c r="ACC511" s="11"/>
      <c r="ACD511" s="11"/>
      <c r="ACE511" s="11"/>
      <c r="ACF511" s="11"/>
      <c r="ACG511" s="11"/>
      <c r="ACH511" s="11"/>
      <c r="ACI511" s="11"/>
      <c r="ACJ511" s="11"/>
      <c r="ACK511" s="11"/>
      <c r="ACL511" s="11"/>
      <c r="ACM511" s="11"/>
      <c r="ACN511" s="11"/>
      <c r="ACO511" s="11"/>
      <c r="ACP511" s="11"/>
      <c r="ACQ511" s="11"/>
      <c r="ACR511" s="11"/>
      <c r="ACS511" s="11"/>
      <c r="ACT511" s="11"/>
      <c r="ACU511" s="11"/>
      <c r="ACV511" s="11"/>
      <c r="ACW511" s="11"/>
      <c r="ACX511" s="11"/>
      <c r="ACY511" s="11"/>
      <c r="ACZ511" s="11"/>
      <c r="ADA511" s="11"/>
      <c r="ADB511" s="11"/>
      <c r="ADC511" s="11"/>
      <c r="ADD511" s="11"/>
      <c r="ADE511" s="11"/>
      <c r="ADF511" s="11"/>
      <c r="ADG511" s="11"/>
      <c r="ADH511" s="11"/>
      <c r="ADI511" s="11"/>
      <c r="ADJ511" s="11"/>
      <c r="ADK511" s="11"/>
      <c r="ADL511" s="11"/>
      <c r="ADM511" s="11"/>
      <c r="ADN511" s="11"/>
      <c r="ADO511" s="11"/>
      <c r="ADP511" s="11"/>
      <c r="ADQ511" s="11"/>
      <c r="ADR511" s="11"/>
      <c r="ADS511" s="11"/>
      <c r="ADT511" s="11"/>
      <c r="ADU511" s="11"/>
      <c r="ADV511" s="11"/>
      <c r="ADW511" s="11"/>
      <c r="ADX511" s="11"/>
      <c r="ADY511" s="11"/>
      <c r="ADZ511" s="11"/>
      <c r="AEA511" s="11"/>
      <c r="AEB511" s="11"/>
      <c r="AEC511" s="11"/>
      <c r="AED511" s="11"/>
      <c r="AEE511" s="11"/>
      <c r="AEF511" s="11"/>
      <c r="AEG511" s="11"/>
      <c r="AEH511" s="11"/>
      <c r="AEI511" s="11"/>
      <c r="AEJ511" s="11"/>
      <c r="AEK511" s="11"/>
      <c r="AEL511" s="11"/>
      <c r="AEM511" s="11"/>
      <c r="AEN511" s="11"/>
      <c r="AEO511" s="11"/>
      <c r="AEP511" s="11"/>
      <c r="AEQ511" s="11"/>
      <c r="AER511" s="11"/>
      <c r="AES511" s="11"/>
      <c r="AET511" s="11"/>
      <c r="AEU511" s="11"/>
      <c r="AEV511" s="11"/>
      <c r="AEW511" s="11"/>
      <c r="AEX511" s="11"/>
      <c r="AEY511" s="11"/>
      <c r="AEZ511" s="11"/>
      <c r="AFA511" s="11"/>
      <c r="AFB511" s="11"/>
      <c r="AFC511" s="11"/>
      <c r="AFD511" s="11"/>
      <c r="AFE511" s="11"/>
      <c r="AFF511" s="11"/>
      <c r="AFG511" s="11"/>
      <c r="AFH511" s="11"/>
      <c r="AFI511" s="11"/>
      <c r="AFJ511" s="11"/>
      <c r="AFK511" s="11"/>
      <c r="AFL511" s="11"/>
      <c r="AFM511" s="11"/>
      <c r="AFN511" s="11"/>
      <c r="AFO511" s="11"/>
      <c r="AFP511" s="11"/>
      <c r="AFQ511" s="11"/>
      <c r="AFR511" s="11"/>
      <c r="AFS511" s="11"/>
      <c r="AFT511" s="11"/>
      <c r="AFU511" s="11"/>
      <c r="AFV511" s="11"/>
      <c r="AFW511" s="11"/>
      <c r="AFX511" s="11"/>
      <c r="AFY511" s="11"/>
      <c r="AFZ511" s="11"/>
      <c r="AGA511" s="11"/>
      <c r="AGB511" s="11"/>
      <c r="AGC511" s="11"/>
      <c r="AGD511" s="11"/>
      <c r="AGE511" s="11"/>
      <c r="AGF511" s="11"/>
      <c r="AGG511" s="11"/>
      <c r="AGH511" s="11"/>
      <c r="AGI511" s="11"/>
      <c r="AGJ511" s="11"/>
      <c r="AGK511" s="11"/>
      <c r="AGL511" s="11"/>
      <c r="AGM511" s="11"/>
      <c r="AGN511" s="11"/>
      <c r="AGO511" s="11"/>
      <c r="AGP511" s="11"/>
      <c r="AGQ511" s="11"/>
      <c r="AGR511" s="11"/>
      <c r="AGS511" s="11"/>
      <c r="AGT511" s="11"/>
      <c r="AGU511" s="11"/>
      <c r="AGV511" s="11"/>
      <c r="AGW511" s="11"/>
      <c r="AGX511" s="11"/>
      <c r="AGY511" s="11"/>
      <c r="AGZ511" s="11"/>
      <c r="AHA511" s="11"/>
      <c r="AHB511" s="11"/>
      <c r="AHC511" s="11"/>
      <c r="AHD511" s="11"/>
      <c r="AHE511" s="11"/>
      <c r="AHF511" s="11"/>
      <c r="AHG511" s="11"/>
      <c r="AHH511" s="11"/>
      <c r="AHI511" s="11"/>
      <c r="AHJ511" s="11"/>
      <c r="AHK511" s="11"/>
      <c r="AHL511" s="11"/>
      <c r="AHM511" s="11"/>
      <c r="AHN511" s="11"/>
      <c r="AHO511" s="11"/>
      <c r="AHP511" s="11"/>
      <c r="AHQ511" s="11"/>
      <c r="AHR511" s="11"/>
      <c r="AHS511" s="11"/>
      <c r="AHT511" s="11"/>
      <c r="AHU511" s="11"/>
      <c r="AHV511" s="11"/>
      <c r="AHW511" s="11"/>
      <c r="AHX511" s="11"/>
      <c r="AHY511" s="11"/>
      <c r="AHZ511" s="11"/>
      <c r="AIA511" s="11"/>
      <c r="AIB511" s="11"/>
      <c r="AIC511" s="11"/>
      <c r="AID511" s="11"/>
      <c r="AIE511" s="11"/>
      <c r="AIF511" s="11"/>
      <c r="AIG511" s="11"/>
      <c r="AIH511" s="11"/>
      <c r="AII511" s="11"/>
      <c r="AIJ511" s="11"/>
      <c r="AIK511" s="11"/>
      <c r="AIL511" s="11"/>
      <c r="AIM511" s="11"/>
      <c r="AIN511" s="11"/>
      <c r="AIO511" s="11"/>
      <c r="AIP511" s="11"/>
      <c r="AIQ511" s="11"/>
      <c r="AIR511" s="11"/>
      <c r="AIS511" s="11"/>
      <c r="AIT511" s="11"/>
      <c r="AIU511" s="11"/>
      <c r="AIV511" s="11"/>
      <c r="AIW511" s="11"/>
      <c r="AIX511" s="11"/>
      <c r="AIY511" s="11"/>
      <c r="AIZ511" s="11"/>
      <c r="AJA511" s="11"/>
      <c r="AJB511" s="11"/>
      <c r="AJC511" s="11"/>
      <c r="AJD511" s="11"/>
      <c r="AJE511" s="11"/>
      <c r="AJF511" s="11"/>
      <c r="AJG511" s="11"/>
      <c r="AJH511" s="11"/>
      <c r="AJI511" s="11"/>
      <c r="AJJ511" s="11"/>
      <c r="AJK511" s="11"/>
      <c r="AJL511" s="11"/>
      <c r="AJM511" s="11"/>
      <c r="AJN511" s="11"/>
      <c r="AJO511" s="11"/>
      <c r="AJP511" s="11"/>
      <c r="AJQ511" s="11"/>
      <c r="AJR511" s="11"/>
      <c r="AJS511" s="11"/>
      <c r="AJT511" s="11"/>
      <c r="AJU511" s="11"/>
      <c r="AJV511" s="11"/>
      <c r="AJW511" s="11"/>
      <c r="AJX511" s="11"/>
      <c r="AJY511" s="11"/>
      <c r="AJZ511" s="11"/>
      <c r="AKA511" s="11"/>
      <c r="AKB511" s="11"/>
      <c r="AKC511" s="11"/>
      <c r="AKD511" s="11"/>
      <c r="AKE511" s="11"/>
      <c r="AKF511" s="11"/>
      <c r="AKG511" s="11"/>
      <c r="AKH511" s="11"/>
      <c r="AKI511" s="11"/>
      <c r="AKJ511" s="11"/>
      <c r="AKK511" s="11"/>
      <c r="AKL511" s="11"/>
      <c r="AKM511" s="11"/>
      <c r="AKN511" s="11"/>
      <c r="AKO511" s="11"/>
      <c r="AKP511" s="11"/>
      <c r="AKQ511" s="11"/>
      <c r="AKR511" s="11"/>
      <c r="AKS511" s="11"/>
      <c r="AKT511" s="11"/>
      <c r="AKU511" s="11"/>
      <c r="AKV511" s="11"/>
      <c r="AKW511" s="11"/>
      <c r="AKX511" s="11"/>
      <c r="AKY511" s="11"/>
      <c r="AKZ511" s="11"/>
      <c r="ALA511" s="11"/>
      <c r="ALB511" s="11"/>
      <c r="ALC511" s="11"/>
      <c r="ALD511" s="11"/>
      <c r="ALE511" s="11"/>
      <c r="ALF511" s="11"/>
      <c r="ALG511" s="11"/>
      <c r="ALH511" s="11"/>
      <c r="ALI511" s="11"/>
      <c r="ALJ511" s="11"/>
      <c r="ALK511" s="11"/>
      <c r="ALL511" s="11"/>
      <c r="ALM511" s="11"/>
      <c r="ALN511" s="11"/>
      <c r="ALO511" s="11"/>
      <c r="ALP511" s="11"/>
      <c r="ALQ511" s="11"/>
      <c r="ALR511" s="11"/>
      <c r="ALS511" s="11"/>
      <c r="ALT511" s="11"/>
      <c r="ALU511" s="11"/>
      <c r="ALV511" s="11"/>
      <c r="ALW511" s="11"/>
      <c r="ALX511" s="11"/>
      <c r="ALY511" s="11"/>
      <c r="ALZ511" s="11"/>
      <c r="AMA511" s="11"/>
    </row>
    <row r="512" spans="1:1015" ht="12.75" customHeight="1">
      <c r="A512" s="8" t="s">
        <v>532</v>
      </c>
      <c r="B512" s="9" t="s">
        <v>533</v>
      </c>
      <c r="C512" s="9" t="s">
        <v>173</v>
      </c>
      <c r="D512" s="8"/>
      <c r="E512" s="9" t="s">
        <v>16</v>
      </c>
      <c r="F512" s="8" t="s">
        <v>17</v>
      </c>
      <c r="G512" s="8" t="s">
        <v>174</v>
      </c>
      <c r="H512" s="10">
        <v>220.85</v>
      </c>
      <c r="I512" s="10">
        <v>0</v>
      </c>
      <c r="J512" s="10">
        <v>100</v>
      </c>
      <c r="K512" s="10">
        <v>491.82</v>
      </c>
      <c r="L512" s="7">
        <v>0</v>
      </c>
      <c r="M512" s="10">
        <f>L512</f>
        <v>0</v>
      </c>
      <c r="N512" s="10">
        <f>M512</f>
        <v>0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  <c r="ABM512" s="11"/>
      <c r="ABN512" s="11"/>
      <c r="ABO512" s="11"/>
      <c r="ABP512" s="11"/>
      <c r="ABQ512" s="11"/>
      <c r="ABR512" s="11"/>
      <c r="ABS512" s="11"/>
      <c r="ABT512" s="11"/>
      <c r="ABU512" s="11"/>
      <c r="ABV512" s="11"/>
      <c r="ABW512" s="11"/>
      <c r="ABX512" s="11"/>
      <c r="ABY512" s="11"/>
      <c r="ABZ512" s="11"/>
      <c r="ACA512" s="11"/>
      <c r="ACB512" s="11"/>
      <c r="ACC512" s="11"/>
      <c r="ACD512" s="11"/>
      <c r="ACE512" s="11"/>
      <c r="ACF512" s="11"/>
      <c r="ACG512" s="11"/>
      <c r="ACH512" s="11"/>
      <c r="ACI512" s="11"/>
      <c r="ACJ512" s="11"/>
      <c r="ACK512" s="11"/>
      <c r="ACL512" s="11"/>
      <c r="ACM512" s="11"/>
      <c r="ACN512" s="11"/>
      <c r="ACO512" s="11"/>
      <c r="ACP512" s="11"/>
      <c r="ACQ512" s="11"/>
      <c r="ACR512" s="11"/>
      <c r="ACS512" s="11"/>
      <c r="ACT512" s="11"/>
      <c r="ACU512" s="11"/>
      <c r="ACV512" s="11"/>
      <c r="ACW512" s="11"/>
      <c r="ACX512" s="11"/>
      <c r="ACY512" s="11"/>
      <c r="ACZ512" s="11"/>
      <c r="ADA512" s="11"/>
      <c r="ADB512" s="11"/>
      <c r="ADC512" s="11"/>
      <c r="ADD512" s="11"/>
      <c r="ADE512" s="11"/>
      <c r="ADF512" s="11"/>
      <c r="ADG512" s="11"/>
      <c r="ADH512" s="11"/>
      <c r="ADI512" s="11"/>
      <c r="ADJ512" s="11"/>
      <c r="ADK512" s="11"/>
      <c r="ADL512" s="11"/>
      <c r="ADM512" s="11"/>
      <c r="ADN512" s="11"/>
      <c r="ADO512" s="11"/>
      <c r="ADP512" s="11"/>
      <c r="ADQ512" s="11"/>
      <c r="ADR512" s="11"/>
      <c r="ADS512" s="11"/>
      <c r="ADT512" s="11"/>
      <c r="ADU512" s="11"/>
      <c r="ADV512" s="11"/>
      <c r="ADW512" s="11"/>
      <c r="ADX512" s="11"/>
      <c r="ADY512" s="11"/>
      <c r="ADZ512" s="11"/>
      <c r="AEA512" s="11"/>
      <c r="AEB512" s="11"/>
      <c r="AEC512" s="11"/>
      <c r="AED512" s="11"/>
      <c r="AEE512" s="11"/>
      <c r="AEF512" s="11"/>
      <c r="AEG512" s="11"/>
      <c r="AEH512" s="11"/>
      <c r="AEI512" s="11"/>
      <c r="AEJ512" s="11"/>
      <c r="AEK512" s="11"/>
      <c r="AEL512" s="11"/>
      <c r="AEM512" s="11"/>
      <c r="AEN512" s="11"/>
      <c r="AEO512" s="11"/>
      <c r="AEP512" s="11"/>
      <c r="AEQ512" s="11"/>
      <c r="AER512" s="11"/>
      <c r="AES512" s="11"/>
      <c r="AET512" s="11"/>
      <c r="AEU512" s="11"/>
      <c r="AEV512" s="11"/>
      <c r="AEW512" s="11"/>
      <c r="AEX512" s="11"/>
      <c r="AEY512" s="11"/>
      <c r="AEZ512" s="11"/>
      <c r="AFA512" s="11"/>
      <c r="AFB512" s="11"/>
      <c r="AFC512" s="11"/>
      <c r="AFD512" s="11"/>
      <c r="AFE512" s="11"/>
      <c r="AFF512" s="11"/>
      <c r="AFG512" s="11"/>
      <c r="AFH512" s="11"/>
      <c r="AFI512" s="11"/>
      <c r="AFJ512" s="11"/>
      <c r="AFK512" s="11"/>
      <c r="AFL512" s="11"/>
      <c r="AFM512" s="11"/>
      <c r="AFN512" s="11"/>
      <c r="AFO512" s="11"/>
      <c r="AFP512" s="11"/>
      <c r="AFQ512" s="11"/>
      <c r="AFR512" s="11"/>
      <c r="AFS512" s="11"/>
      <c r="AFT512" s="11"/>
      <c r="AFU512" s="11"/>
      <c r="AFV512" s="11"/>
      <c r="AFW512" s="11"/>
      <c r="AFX512" s="11"/>
      <c r="AFY512" s="11"/>
      <c r="AFZ512" s="11"/>
      <c r="AGA512" s="11"/>
      <c r="AGB512" s="11"/>
      <c r="AGC512" s="11"/>
      <c r="AGD512" s="11"/>
      <c r="AGE512" s="11"/>
      <c r="AGF512" s="11"/>
      <c r="AGG512" s="11"/>
      <c r="AGH512" s="11"/>
      <c r="AGI512" s="11"/>
      <c r="AGJ512" s="11"/>
      <c r="AGK512" s="11"/>
      <c r="AGL512" s="11"/>
      <c r="AGM512" s="11"/>
      <c r="AGN512" s="11"/>
      <c r="AGO512" s="11"/>
      <c r="AGP512" s="11"/>
      <c r="AGQ512" s="11"/>
      <c r="AGR512" s="11"/>
      <c r="AGS512" s="11"/>
      <c r="AGT512" s="11"/>
      <c r="AGU512" s="11"/>
      <c r="AGV512" s="11"/>
      <c r="AGW512" s="11"/>
      <c r="AGX512" s="11"/>
      <c r="AGY512" s="11"/>
      <c r="AGZ512" s="11"/>
      <c r="AHA512" s="11"/>
      <c r="AHB512" s="11"/>
      <c r="AHC512" s="11"/>
      <c r="AHD512" s="11"/>
      <c r="AHE512" s="11"/>
      <c r="AHF512" s="11"/>
      <c r="AHG512" s="11"/>
      <c r="AHH512" s="11"/>
      <c r="AHI512" s="11"/>
      <c r="AHJ512" s="11"/>
      <c r="AHK512" s="11"/>
      <c r="AHL512" s="11"/>
      <c r="AHM512" s="11"/>
      <c r="AHN512" s="11"/>
      <c r="AHO512" s="11"/>
      <c r="AHP512" s="11"/>
      <c r="AHQ512" s="11"/>
      <c r="AHR512" s="11"/>
      <c r="AHS512" s="11"/>
      <c r="AHT512" s="11"/>
      <c r="AHU512" s="11"/>
      <c r="AHV512" s="11"/>
      <c r="AHW512" s="11"/>
      <c r="AHX512" s="11"/>
      <c r="AHY512" s="11"/>
      <c r="AHZ512" s="11"/>
      <c r="AIA512" s="11"/>
      <c r="AIB512" s="11"/>
      <c r="AIC512" s="11"/>
      <c r="AID512" s="11"/>
      <c r="AIE512" s="11"/>
      <c r="AIF512" s="11"/>
      <c r="AIG512" s="11"/>
      <c r="AIH512" s="11"/>
      <c r="AII512" s="11"/>
      <c r="AIJ512" s="11"/>
      <c r="AIK512" s="11"/>
      <c r="AIL512" s="11"/>
      <c r="AIM512" s="11"/>
      <c r="AIN512" s="11"/>
      <c r="AIO512" s="11"/>
      <c r="AIP512" s="11"/>
      <c r="AIQ512" s="11"/>
      <c r="AIR512" s="11"/>
      <c r="AIS512" s="11"/>
      <c r="AIT512" s="11"/>
      <c r="AIU512" s="11"/>
      <c r="AIV512" s="11"/>
      <c r="AIW512" s="11"/>
      <c r="AIX512" s="11"/>
      <c r="AIY512" s="11"/>
      <c r="AIZ512" s="11"/>
      <c r="AJA512" s="11"/>
      <c r="AJB512" s="11"/>
      <c r="AJC512" s="11"/>
      <c r="AJD512" s="11"/>
      <c r="AJE512" s="11"/>
      <c r="AJF512" s="11"/>
      <c r="AJG512" s="11"/>
      <c r="AJH512" s="11"/>
      <c r="AJI512" s="11"/>
      <c r="AJJ512" s="11"/>
      <c r="AJK512" s="11"/>
      <c r="AJL512" s="11"/>
      <c r="AJM512" s="11"/>
      <c r="AJN512" s="11"/>
      <c r="AJO512" s="11"/>
      <c r="AJP512" s="11"/>
      <c r="AJQ512" s="11"/>
      <c r="AJR512" s="11"/>
      <c r="AJS512" s="11"/>
      <c r="AJT512" s="11"/>
      <c r="AJU512" s="11"/>
      <c r="AJV512" s="11"/>
      <c r="AJW512" s="11"/>
      <c r="AJX512" s="11"/>
      <c r="AJY512" s="11"/>
      <c r="AJZ512" s="11"/>
      <c r="AKA512" s="11"/>
      <c r="AKB512" s="11"/>
      <c r="AKC512" s="11"/>
      <c r="AKD512" s="11"/>
      <c r="AKE512" s="11"/>
      <c r="AKF512" s="11"/>
      <c r="AKG512" s="11"/>
      <c r="AKH512" s="11"/>
      <c r="AKI512" s="11"/>
      <c r="AKJ512" s="11"/>
      <c r="AKK512" s="11"/>
      <c r="AKL512" s="11"/>
      <c r="AKM512" s="11"/>
      <c r="AKN512" s="11"/>
      <c r="AKO512" s="11"/>
      <c r="AKP512" s="11"/>
      <c r="AKQ512" s="11"/>
      <c r="AKR512" s="11"/>
      <c r="AKS512" s="11"/>
      <c r="AKT512" s="11"/>
      <c r="AKU512" s="11"/>
      <c r="AKV512" s="11"/>
      <c r="AKW512" s="11"/>
      <c r="AKX512" s="11"/>
      <c r="AKY512" s="11"/>
      <c r="AKZ512" s="11"/>
      <c r="ALA512" s="11"/>
      <c r="ALB512" s="11"/>
      <c r="ALC512" s="11"/>
      <c r="ALD512" s="11"/>
      <c r="ALE512" s="11"/>
      <c r="ALF512" s="11"/>
      <c r="ALG512" s="11"/>
      <c r="ALH512" s="11"/>
      <c r="ALI512" s="11"/>
      <c r="ALJ512" s="11"/>
      <c r="ALK512" s="11"/>
      <c r="ALL512" s="11"/>
      <c r="ALM512" s="11"/>
      <c r="ALN512" s="11"/>
      <c r="ALO512" s="11"/>
      <c r="ALP512" s="11"/>
      <c r="ALQ512" s="11"/>
      <c r="ALR512" s="11"/>
      <c r="ALS512" s="11"/>
      <c r="ALT512" s="11"/>
      <c r="ALU512" s="11"/>
      <c r="ALV512" s="11"/>
      <c r="ALW512" s="11"/>
      <c r="ALX512" s="11"/>
      <c r="ALY512" s="11"/>
      <c r="ALZ512" s="11"/>
      <c r="AMA512" s="11"/>
    </row>
    <row r="513" spans="1:1015" ht="12.75" customHeight="1">
      <c r="A513" s="8" t="s">
        <v>532</v>
      </c>
      <c r="B513" s="9" t="s">
        <v>533</v>
      </c>
      <c r="C513" s="9" t="s">
        <v>198</v>
      </c>
      <c r="D513" s="8"/>
      <c r="E513" s="9" t="s">
        <v>16</v>
      </c>
      <c r="F513" s="8" t="s">
        <v>17</v>
      </c>
      <c r="G513" s="8" t="s">
        <v>543</v>
      </c>
      <c r="H513" s="10">
        <v>2310</v>
      </c>
      <c r="I513" s="10">
        <f>1212.75+1270.5</f>
        <v>2483.25</v>
      </c>
      <c r="J513" s="10">
        <v>0</v>
      </c>
      <c r="K513" s="10">
        <v>4620.26</v>
      </c>
      <c r="L513" s="7">
        <v>0</v>
      </c>
      <c r="M513" s="10">
        <v>0</v>
      </c>
      <c r="N513" s="10">
        <v>0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  <c r="ABM513" s="11"/>
      <c r="ABN513" s="11"/>
      <c r="ABO513" s="11"/>
      <c r="ABP513" s="11"/>
      <c r="ABQ513" s="11"/>
      <c r="ABR513" s="11"/>
      <c r="ABS513" s="11"/>
      <c r="ABT513" s="11"/>
      <c r="ABU513" s="11"/>
      <c r="ABV513" s="11"/>
      <c r="ABW513" s="11"/>
      <c r="ABX513" s="11"/>
      <c r="ABY513" s="11"/>
      <c r="ABZ513" s="11"/>
      <c r="ACA513" s="11"/>
      <c r="ACB513" s="11"/>
      <c r="ACC513" s="11"/>
      <c r="ACD513" s="11"/>
      <c r="ACE513" s="11"/>
      <c r="ACF513" s="11"/>
      <c r="ACG513" s="11"/>
      <c r="ACH513" s="11"/>
      <c r="ACI513" s="11"/>
      <c r="ACJ513" s="11"/>
      <c r="ACK513" s="11"/>
      <c r="ACL513" s="11"/>
      <c r="ACM513" s="11"/>
      <c r="ACN513" s="11"/>
      <c r="ACO513" s="11"/>
      <c r="ACP513" s="11"/>
      <c r="ACQ513" s="11"/>
      <c r="ACR513" s="11"/>
      <c r="ACS513" s="11"/>
      <c r="ACT513" s="11"/>
      <c r="ACU513" s="11"/>
      <c r="ACV513" s="11"/>
      <c r="ACW513" s="11"/>
      <c r="ACX513" s="11"/>
      <c r="ACY513" s="11"/>
      <c r="ACZ513" s="11"/>
      <c r="ADA513" s="11"/>
      <c r="ADB513" s="11"/>
      <c r="ADC513" s="11"/>
      <c r="ADD513" s="11"/>
      <c r="ADE513" s="11"/>
      <c r="ADF513" s="11"/>
      <c r="ADG513" s="11"/>
      <c r="ADH513" s="11"/>
      <c r="ADI513" s="11"/>
      <c r="ADJ513" s="11"/>
      <c r="ADK513" s="11"/>
      <c r="ADL513" s="11"/>
      <c r="ADM513" s="11"/>
      <c r="ADN513" s="11"/>
      <c r="ADO513" s="11"/>
      <c r="ADP513" s="11"/>
      <c r="ADQ513" s="11"/>
      <c r="ADR513" s="11"/>
      <c r="ADS513" s="11"/>
      <c r="ADT513" s="11"/>
      <c r="ADU513" s="11"/>
      <c r="ADV513" s="11"/>
      <c r="ADW513" s="11"/>
      <c r="ADX513" s="11"/>
      <c r="ADY513" s="11"/>
      <c r="ADZ513" s="11"/>
      <c r="AEA513" s="11"/>
      <c r="AEB513" s="11"/>
      <c r="AEC513" s="11"/>
      <c r="AED513" s="11"/>
      <c r="AEE513" s="11"/>
      <c r="AEF513" s="11"/>
      <c r="AEG513" s="11"/>
      <c r="AEH513" s="11"/>
      <c r="AEI513" s="11"/>
      <c r="AEJ513" s="11"/>
      <c r="AEK513" s="11"/>
      <c r="AEL513" s="11"/>
      <c r="AEM513" s="11"/>
      <c r="AEN513" s="11"/>
      <c r="AEO513" s="11"/>
      <c r="AEP513" s="11"/>
      <c r="AEQ513" s="11"/>
      <c r="AER513" s="11"/>
      <c r="AES513" s="11"/>
      <c r="AET513" s="11"/>
      <c r="AEU513" s="11"/>
      <c r="AEV513" s="11"/>
      <c r="AEW513" s="11"/>
      <c r="AEX513" s="11"/>
      <c r="AEY513" s="11"/>
      <c r="AEZ513" s="11"/>
      <c r="AFA513" s="11"/>
      <c r="AFB513" s="11"/>
      <c r="AFC513" s="11"/>
      <c r="AFD513" s="11"/>
      <c r="AFE513" s="11"/>
      <c r="AFF513" s="11"/>
      <c r="AFG513" s="11"/>
      <c r="AFH513" s="11"/>
      <c r="AFI513" s="11"/>
      <c r="AFJ513" s="11"/>
      <c r="AFK513" s="11"/>
      <c r="AFL513" s="11"/>
      <c r="AFM513" s="11"/>
      <c r="AFN513" s="11"/>
      <c r="AFO513" s="11"/>
      <c r="AFP513" s="11"/>
      <c r="AFQ513" s="11"/>
      <c r="AFR513" s="11"/>
      <c r="AFS513" s="11"/>
      <c r="AFT513" s="11"/>
      <c r="AFU513" s="11"/>
      <c r="AFV513" s="11"/>
      <c r="AFW513" s="11"/>
      <c r="AFX513" s="11"/>
      <c r="AFY513" s="11"/>
      <c r="AFZ513" s="11"/>
      <c r="AGA513" s="11"/>
      <c r="AGB513" s="11"/>
      <c r="AGC513" s="11"/>
      <c r="AGD513" s="11"/>
      <c r="AGE513" s="11"/>
      <c r="AGF513" s="11"/>
      <c r="AGG513" s="11"/>
      <c r="AGH513" s="11"/>
      <c r="AGI513" s="11"/>
      <c r="AGJ513" s="11"/>
      <c r="AGK513" s="11"/>
      <c r="AGL513" s="11"/>
      <c r="AGM513" s="11"/>
      <c r="AGN513" s="11"/>
      <c r="AGO513" s="11"/>
      <c r="AGP513" s="11"/>
      <c r="AGQ513" s="11"/>
      <c r="AGR513" s="11"/>
      <c r="AGS513" s="11"/>
      <c r="AGT513" s="11"/>
      <c r="AGU513" s="11"/>
      <c r="AGV513" s="11"/>
      <c r="AGW513" s="11"/>
      <c r="AGX513" s="11"/>
      <c r="AGY513" s="11"/>
      <c r="AGZ513" s="11"/>
      <c r="AHA513" s="11"/>
      <c r="AHB513" s="11"/>
      <c r="AHC513" s="11"/>
      <c r="AHD513" s="11"/>
      <c r="AHE513" s="11"/>
      <c r="AHF513" s="11"/>
      <c r="AHG513" s="11"/>
      <c r="AHH513" s="11"/>
      <c r="AHI513" s="11"/>
      <c r="AHJ513" s="11"/>
      <c r="AHK513" s="11"/>
      <c r="AHL513" s="11"/>
      <c r="AHM513" s="11"/>
      <c r="AHN513" s="11"/>
      <c r="AHO513" s="11"/>
      <c r="AHP513" s="11"/>
      <c r="AHQ513" s="11"/>
      <c r="AHR513" s="11"/>
      <c r="AHS513" s="11"/>
      <c r="AHT513" s="11"/>
      <c r="AHU513" s="11"/>
      <c r="AHV513" s="11"/>
      <c r="AHW513" s="11"/>
      <c r="AHX513" s="11"/>
      <c r="AHY513" s="11"/>
      <c r="AHZ513" s="11"/>
      <c r="AIA513" s="11"/>
      <c r="AIB513" s="11"/>
      <c r="AIC513" s="11"/>
      <c r="AID513" s="11"/>
      <c r="AIE513" s="11"/>
      <c r="AIF513" s="11"/>
      <c r="AIG513" s="11"/>
      <c r="AIH513" s="11"/>
      <c r="AII513" s="11"/>
      <c r="AIJ513" s="11"/>
      <c r="AIK513" s="11"/>
      <c r="AIL513" s="11"/>
      <c r="AIM513" s="11"/>
      <c r="AIN513" s="11"/>
      <c r="AIO513" s="11"/>
      <c r="AIP513" s="11"/>
      <c r="AIQ513" s="11"/>
      <c r="AIR513" s="11"/>
      <c r="AIS513" s="11"/>
      <c r="AIT513" s="11"/>
      <c r="AIU513" s="11"/>
      <c r="AIV513" s="11"/>
      <c r="AIW513" s="11"/>
      <c r="AIX513" s="11"/>
      <c r="AIY513" s="11"/>
      <c r="AIZ513" s="11"/>
      <c r="AJA513" s="11"/>
      <c r="AJB513" s="11"/>
      <c r="AJC513" s="11"/>
      <c r="AJD513" s="11"/>
      <c r="AJE513" s="11"/>
      <c r="AJF513" s="11"/>
      <c r="AJG513" s="11"/>
      <c r="AJH513" s="11"/>
      <c r="AJI513" s="11"/>
      <c r="AJJ513" s="11"/>
      <c r="AJK513" s="11"/>
      <c r="AJL513" s="11"/>
      <c r="AJM513" s="11"/>
      <c r="AJN513" s="11"/>
      <c r="AJO513" s="11"/>
      <c r="AJP513" s="11"/>
      <c r="AJQ513" s="11"/>
      <c r="AJR513" s="11"/>
      <c r="AJS513" s="11"/>
      <c r="AJT513" s="11"/>
      <c r="AJU513" s="11"/>
      <c r="AJV513" s="11"/>
      <c r="AJW513" s="11"/>
      <c r="AJX513" s="11"/>
      <c r="AJY513" s="11"/>
      <c r="AJZ513" s="11"/>
      <c r="AKA513" s="11"/>
      <c r="AKB513" s="11"/>
      <c r="AKC513" s="11"/>
      <c r="AKD513" s="11"/>
      <c r="AKE513" s="11"/>
      <c r="AKF513" s="11"/>
      <c r="AKG513" s="11"/>
      <c r="AKH513" s="11"/>
      <c r="AKI513" s="11"/>
      <c r="AKJ513" s="11"/>
      <c r="AKK513" s="11"/>
      <c r="AKL513" s="11"/>
      <c r="AKM513" s="11"/>
      <c r="AKN513" s="11"/>
      <c r="AKO513" s="11"/>
      <c r="AKP513" s="11"/>
      <c r="AKQ513" s="11"/>
      <c r="AKR513" s="11"/>
      <c r="AKS513" s="11"/>
      <c r="AKT513" s="11"/>
      <c r="AKU513" s="11"/>
      <c r="AKV513" s="11"/>
      <c r="AKW513" s="11"/>
      <c r="AKX513" s="11"/>
      <c r="AKY513" s="11"/>
      <c r="AKZ513" s="11"/>
      <c r="ALA513" s="11"/>
      <c r="ALB513" s="11"/>
      <c r="ALC513" s="11"/>
      <c r="ALD513" s="11"/>
      <c r="ALE513" s="11"/>
      <c r="ALF513" s="11"/>
      <c r="ALG513" s="11"/>
      <c r="ALH513" s="11"/>
      <c r="ALI513" s="11"/>
      <c r="ALJ513" s="11"/>
      <c r="ALK513" s="11"/>
      <c r="ALL513" s="11"/>
      <c r="ALM513" s="11"/>
      <c r="ALN513" s="11"/>
      <c r="ALO513" s="11"/>
      <c r="ALP513" s="11"/>
      <c r="ALQ513" s="11"/>
      <c r="ALR513" s="11"/>
      <c r="ALS513" s="11"/>
      <c r="ALT513" s="11"/>
      <c r="ALU513" s="11"/>
      <c r="ALV513" s="11"/>
      <c r="ALW513" s="11"/>
      <c r="ALX513" s="11"/>
      <c r="ALY513" s="11"/>
      <c r="ALZ513" s="11"/>
      <c r="AMA513" s="11"/>
    </row>
    <row r="514" spans="1:1015" s="11" customFormat="1" ht="12.75" customHeight="1">
      <c r="A514" s="9" t="s">
        <v>532</v>
      </c>
      <c r="B514" s="9" t="s">
        <v>533</v>
      </c>
      <c r="C514" s="9" t="s">
        <v>240</v>
      </c>
      <c r="D514" s="8"/>
      <c r="E514" s="9" t="s">
        <v>16</v>
      </c>
      <c r="F514" s="8" t="s">
        <v>17</v>
      </c>
      <c r="G514" s="8" t="s">
        <v>544</v>
      </c>
      <c r="H514" s="10">
        <v>0</v>
      </c>
      <c r="I514" s="10">
        <v>0</v>
      </c>
      <c r="J514" s="10">
        <v>150</v>
      </c>
      <c r="K514" s="10">
        <v>0</v>
      </c>
      <c r="L514" s="7">
        <v>1000</v>
      </c>
      <c r="M514" s="10">
        <v>500</v>
      </c>
      <c r="N514" s="10">
        <f>M514</f>
        <v>500</v>
      </c>
    </row>
    <row r="515" spans="1:1015" ht="12.75" customHeight="1">
      <c r="A515" s="8" t="s">
        <v>532</v>
      </c>
      <c r="B515" s="9" t="s">
        <v>533</v>
      </c>
      <c r="C515" s="9" t="s">
        <v>175</v>
      </c>
      <c r="D515" s="8"/>
      <c r="E515" s="9" t="s">
        <v>16</v>
      </c>
      <c r="F515" s="8" t="s">
        <v>17</v>
      </c>
      <c r="G515" s="8" t="s">
        <v>176</v>
      </c>
      <c r="H515" s="10">
        <v>357.96</v>
      </c>
      <c r="I515" s="10">
        <v>935.26</v>
      </c>
      <c r="J515" s="10">
        <v>800</v>
      </c>
      <c r="K515" s="10">
        <v>523.33000000000004</v>
      </c>
      <c r="L515" s="7">
        <v>0</v>
      </c>
      <c r="M515" s="10">
        <f>L515</f>
        <v>0</v>
      </c>
      <c r="N515" s="10">
        <f>M515</f>
        <v>0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  <c r="AFS515" s="11"/>
      <c r="AFT515" s="11"/>
      <c r="AFU515" s="11"/>
      <c r="AFV515" s="11"/>
      <c r="AFW515" s="11"/>
      <c r="AFX515" s="11"/>
      <c r="AFY515" s="11"/>
      <c r="AFZ515" s="11"/>
      <c r="AGA515" s="11"/>
      <c r="AGB515" s="11"/>
      <c r="AGC515" s="11"/>
      <c r="AGD515" s="11"/>
      <c r="AGE515" s="11"/>
      <c r="AGF515" s="11"/>
      <c r="AGG515" s="11"/>
      <c r="AGH515" s="11"/>
      <c r="AGI515" s="11"/>
      <c r="AGJ515" s="11"/>
      <c r="AGK515" s="11"/>
      <c r="AGL515" s="11"/>
      <c r="AGM515" s="11"/>
      <c r="AGN515" s="11"/>
      <c r="AGO515" s="11"/>
      <c r="AGP515" s="11"/>
      <c r="AGQ515" s="11"/>
      <c r="AGR515" s="11"/>
      <c r="AGS515" s="11"/>
      <c r="AGT515" s="11"/>
      <c r="AGU515" s="11"/>
      <c r="AGV515" s="11"/>
      <c r="AGW515" s="11"/>
      <c r="AGX515" s="11"/>
      <c r="AGY515" s="11"/>
      <c r="AGZ515" s="11"/>
      <c r="AHA515" s="11"/>
      <c r="AHB515" s="11"/>
      <c r="AHC515" s="11"/>
      <c r="AHD515" s="11"/>
      <c r="AHE515" s="11"/>
      <c r="AHF515" s="11"/>
      <c r="AHG515" s="11"/>
      <c r="AHH515" s="11"/>
      <c r="AHI515" s="11"/>
      <c r="AHJ515" s="11"/>
      <c r="AHK515" s="11"/>
      <c r="AHL515" s="11"/>
      <c r="AHM515" s="11"/>
      <c r="AHN515" s="11"/>
      <c r="AHO515" s="11"/>
      <c r="AHP515" s="11"/>
      <c r="AHQ515" s="11"/>
      <c r="AHR515" s="11"/>
      <c r="AHS515" s="11"/>
      <c r="AHT515" s="11"/>
      <c r="AHU515" s="11"/>
      <c r="AHV515" s="11"/>
      <c r="AHW515" s="11"/>
      <c r="AHX515" s="11"/>
      <c r="AHY515" s="11"/>
      <c r="AHZ515" s="11"/>
      <c r="AIA515" s="11"/>
      <c r="AIB515" s="11"/>
      <c r="AIC515" s="11"/>
      <c r="AID515" s="11"/>
      <c r="AIE515" s="11"/>
      <c r="AIF515" s="11"/>
      <c r="AIG515" s="11"/>
      <c r="AIH515" s="11"/>
      <c r="AII515" s="11"/>
      <c r="AIJ515" s="11"/>
      <c r="AIK515" s="11"/>
      <c r="AIL515" s="11"/>
      <c r="AIM515" s="11"/>
      <c r="AIN515" s="11"/>
      <c r="AIO515" s="11"/>
      <c r="AIP515" s="11"/>
      <c r="AIQ515" s="11"/>
      <c r="AIR515" s="11"/>
      <c r="AIS515" s="11"/>
      <c r="AIT515" s="11"/>
      <c r="AIU515" s="11"/>
      <c r="AIV515" s="11"/>
      <c r="AIW515" s="11"/>
      <c r="AIX515" s="11"/>
      <c r="AIY515" s="11"/>
      <c r="AIZ515" s="11"/>
      <c r="AJA515" s="11"/>
      <c r="AJB515" s="11"/>
      <c r="AJC515" s="11"/>
      <c r="AJD515" s="11"/>
      <c r="AJE515" s="11"/>
      <c r="AJF515" s="11"/>
      <c r="AJG515" s="11"/>
      <c r="AJH515" s="11"/>
      <c r="AJI515" s="11"/>
      <c r="AJJ515" s="11"/>
      <c r="AJK515" s="11"/>
      <c r="AJL515" s="11"/>
      <c r="AJM515" s="11"/>
      <c r="AJN515" s="11"/>
      <c r="AJO515" s="11"/>
      <c r="AJP515" s="11"/>
      <c r="AJQ515" s="11"/>
      <c r="AJR515" s="11"/>
      <c r="AJS515" s="11"/>
      <c r="AJT515" s="11"/>
      <c r="AJU515" s="11"/>
      <c r="AJV515" s="11"/>
      <c r="AJW515" s="11"/>
      <c r="AJX515" s="11"/>
      <c r="AJY515" s="11"/>
      <c r="AJZ515" s="11"/>
      <c r="AKA515" s="11"/>
      <c r="AKB515" s="11"/>
      <c r="AKC515" s="11"/>
      <c r="AKD515" s="11"/>
      <c r="AKE515" s="11"/>
      <c r="AKF515" s="11"/>
      <c r="AKG515" s="11"/>
      <c r="AKH515" s="11"/>
      <c r="AKI515" s="11"/>
      <c r="AKJ515" s="11"/>
      <c r="AKK515" s="11"/>
      <c r="AKL515" s="11"/>
      <c r="AKM515" s="11"/>
      <c r="AKN515" s="11"/>
      <c r="AKO515" s="11"/>
      <c r="AKP515" s="11"/>
      <c r="AKQ515" s="11"/>
      <c r="AKR515" s="11"/>
      <c r="AKS515" s="11"/>
      <c r="AKT515" s="11"/>
      <c r="AKU515" s="11"/>
      <c r="AKV515" s="11"/>
      <c r="AKW515" s="11"/>
      <c r="AKX515" s="11"/>
      <c r="AKY515" s="11"/>
      <c r="AKZ515" s="11"/>
      <c r="ALA515" s="11"/>
      <c r="ALB515" s="11"/>
      <c r="ALC515" s="11"/>
      <c r="ALD515" s="11"/>
      <c r="ALE515" s="11"/>
      <c r="ALF515" s="11"/>
      <c r="ALG515" s="11"/>
      <c r="ALH515" s="11"/>
      <c r="ALI515" s="11"/>
      <c r="ALJ515" s="11"/>
      <c r="ALK515" s="11"/>
      <c r="ALL515" s="11"/>
      <c r="ALM515" s="11"/>
      <c r="ALN515" s="11"/>
      <c r="ALO515" s="11"/>
      <c r="ALP515" s="11"/>
      <c r="ALQ515" s="11"/>
      <c r="ALR515" s="11"/>
      <c r="ALS515" s="11"/>
      <c r="ALT515" s="11"/>
      <c r="ALU515" s="11"/>
      <c r="ALV515" s="11"/>
      <c r="ALW515" s="11"/>
      <c r="ALX515" s="11"/>
      <c r="ALY515" s="11"/>
      <c r="ALZ515" s="11"/>
      <c r="AMA515" s="11"/>
    </row>
    <row r="516" spans="1:1015" s="11" customFormat="1" ht="12.75" customHeight="1">
      <c r="A516" s="8" t="s">
        <v>532</v>
      </c>
      <c r="B516" s="9" t="s">
        <v>533</v>
      </c>
      <c r="C516" s="9" t="s">
        <v>301</v>
      </c>
      <c r="D516" s="9" t="s">
        <v>36</v>
      </c>
      <c r="E516" s="9" t="s">
        <v>16</v>
      </c>
      <c r="F516" s="8" t="s">
        <v>17</v>
      </c>
      <c r="G516" s="8" t="s">
        <v>545</v>
      </c>
      <c r="H516" s="10">
        <f>1791.51+2421+657.13</f>
        <v>4869.6400000000003</v>
      </c>
      <c r="I516" s="10">
        <f>1850.38+2936</f>
        <v>4786.38</v>
      </c>
      <c r="J516" s="10">
        <v>4000</v>
      </c>
      <c r="K516" s="10">
        <f>2646.33+2970</f>
        <v>5616.33</v>
      </c>
      <c r="L516" s="7">
        <v>2500</v>
      </c>
      <c r="M516" s="10">
        <f>L516</f>
        <v>2500</v>
      </c>
      <c r="N516" s="10">
        <f>M516</f>
        <v>2500</v>
      </c>
    </row>
    <row r="517" spans="1:1015" s="11" customFormat="1" ht="12.75" customHeight="1">
      <c r="A517" s="8" t="s">
        <v>532</v>
      </c>
      <c r="B517" s="9" t="s">
        <v>533</v>
      </c>
      <c r="C517" s="9" t="s">
        <v>301</v>
      </c>
      <c r="D517" s="9" t="s">
        <v>38</v>
      </c>
      <c r="E517" s="9" t="s">
        <v>16</v>
      </c>
      <c r="F517" s="8" t="s">
        <v>17</v>
      </c>
      <c r="G517" s="8" t="s">
        <v>546</v>
      </c>
      <c r="H517" s="10">
        <f>3574.12+1654.28</f>
        <v>5228.3999999999996</v>
      </c>
      <c r="I517" s="10">
        <f>6370.16</f>
        <v>6370.16</v>
      </c>
      <c r="J517" s="10">
        <v>4000</v>
      </c>
      <c r="K517" s="10">
        <v>7798.66</v>
      </c>
      <c r="L517" s="7">
        <v>4000</v>
      </c>
      <c r="M517" s="10">
        <f>L517</f>
        <v>4000</v>
      </c>
      <c r="N517" s="10">
        <f>M517</f>
        <v>4000</v>
      </c>
    </row>
    <row r="518" spans="1:1015" ht="12.75" customHeight="1">
      <c r="A518" s="8" t="s">
        <v>532</v>
      </c>
      <c r="B518" s="9" t="s">
        <v>533</v>
      </c>
      <c r="C518" s="9" t="s">
        <v>333</v>
      </c>
      <c r="D518" s="9" t="s">
        <v>50</v>
      </c>
      <c r="E518" s="9" t="s">
        <v>16</v>
      </c>
      <c r="F518" s="8" t="s">
        <v>17</v>
      </c>
      <c r="G518" s="8" t="s">
        <v>547</v>
      </c>
      <c r="H518" s="10">
        <f>1946.17+787.28</f>
        <v>2733.45</v>
      </c>
      <c r="I518" s="10">
        <f>2705.53+139</f>
        <v>2844.53</v>
      </c>
      <c r="J518" s="10">
        <v>3000</v>
      </c>
      <c r="K518" s="10">
        <f>3068.14+139</f>
        <v>3207.14</v>
      </c>
      <c r="L518" s="7">
        <v>0</v>
      </c>
      <c r="M518" s="10">
        <f>L520</f>
        <v>250</v>
      </c>
      <c r="N518" s="10">
        <v>4000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  <c r="ABM518" s="11"/>
      <c r="ABN518" s="11"/>
      <c r="ABO518" s="11"/>
      <c r="ABP518" s="11"/>
      <c r="ABQ518" s="11"/>
      <c r="ABR518" s="11"/>
      <c r="ABS518" s="11"/>
      <c r="ABT518" s="11"/>
      <c r="ABU518" s="11"/>
      <c r="ABV518" s="11"/>
      <c r="ABW518" s="11"/>
      <c r="ABX518" s="11"/>
      <c r="ABY518" s="11"/>
      <c r="ABZ518" s="11"/>
      <c r="ACA518" s="11"/>
      <c r="ACB518" s="11"/>
      <c r="ACC518" s="11"/>
      <c r="ACD518" s="11"/>
      <c r="ACE518" s="11"/>
      <c r="ACF518" s="11"/>
      <c r="ACG518" s="11"/>
      <c r="ACH518" s="11"/>
      <c r="ACI518" s="11"/>
      <c r="ACJ518" s="11"/>
      <c r="ACK518" s="11"/>
      <c r="ACL518" s="11"/>
      <c r="ACM518" s="11"/>
      <c r="ACN518" s="11"/>
      <c r="ACO518" s="11"/>
      <c r="ACP518" s="11"/>
      <c r="ACQ518" s="11"/>
      <c r="ACR518" s="11"/>
      <c r="ACS518" s="11"/>
      <c r="ACT518" s="11"/>
      <c r="ACU518" s="11"/>
      <c r="ACV518" s="11"/>
      <c r="ACW518" s="11"/>
      <c r="ACX518" s="11"/>
      <c r="ACY518" s="11"/>
      <c r="ACZ518" s="11"/>
      <c r="ADA518" s="11"/>
      <c r="ADB518" s="11"/>
      <c r="ADC518" s="11"/>
      <c r="ADD518" s="11"/>
      <c r="ADE518" s="11"/>
      <c r="ADF518" s="11"/>
      <c r="ADG518" s="11"/>
      <c r="ADH518" s="11"/>
      <c r="ADI518" s="11"/>
      <c r="ADJ518" s="11"/>
      <c r="ADK518" s="11"/>
      <c r="ADL518" s="11"/>
      <c r="ADM518" s="11"/>
      <c r="ADN518" s="11"/>
      <c r="ADO518" s="11"/>
      <c r="ADP518" s="11"/>
      <c r="ADQ518" s="11"/>
      <c r="ADR518" s="11"/>
      <c r="ADS518" s="11"/>
      <c r="ADT518" s="11"/>
      <c r="ADU518" s="11"/>
      <c r="ADV518" s="11"/>
      <c r="ADW518" s="11"/>
      <c r="ADX518" s="11"/>
      <c r="ADY518" s="11"/>
      <c r="ADZ518" s="11"/>
      <c r="AEA518" s="11"/>
      <c r="AEB518" s="11"/>
      <c r="AEC518" s="11"/>
      <c r="AED518" s="11"/>
      <c r="AEE518" s="11"/>
      <c r="AEF518" s="11"/>
      <c r="AEG518" s="11"/>
      <c r="AEH518" s="11"/>
      <c r="AEI518" s="11"/>
      <c r="AEJ518" s="11"/>
      <c r="AEK518" s="11"/>
      <c r="AEL518" s="11"/>
      <c r="AEM518" s="11"/>
      <c r="AEN518" s="11"/>
      <c r="AEO518" s="11"/>
      <c r="AEP518" s="11"/>
      <c r="AEQ518" s="11"/>
      <c r="AER518" s="11"/>
      <c r="AES518" s="11"/>
      <c r="AET518" s="11"/>
      <c r="AEU518" s="11"/>
      <c r="AEV518" s="11"/>
      <c r="AEW518" s="11"/>
      <c r="AEX518" s="11"/>
      <c r="AEY518" s="11"/>
      <c r="AEZ518" s="11"/>
      <c r="AFA518" s="11"/>
      <c r="AFB518" s="11"/>
      <c r="AFC518" s="11"/>
      <c r="AFD518" s="11"/>
      <c r="AFE518" s="11"/>
      <c r="AFF518" s="11"/>
      <c r="AFG518" s="11"/>
      <c r="AFH518" s="11"/>
      <c r="AFI518" s="11"/>
      <c r="AFJ518" s="11"/>
      <c r="AFK518" s="11"/>
      <c r="AFL518" s="11"/>
      <c r="AFM518" s="11"/>
      <c r="AFN518" s="11"/>
      <c r="AFO518" s="11"/>
      <c r="AFP518" s="11"/>
      <c r="AFQ518" s="11"/>
      <c r="AFR518" s="11"/>
      <c r="AFS518" s="11"/>
      <c r="AFT518" s="11"/>
      <c r="AFU518" s="11"/>
      <c r="AFV518" s="11"/>
      <c r="AFW518" s="11"/>
      <c r="AFX518" s="11"/>
      <c r="AFY518" s="11"/>
      <c r="AFZ518" s="11"/>
      <c r="AGA518" s="11"/>
      <c r="AGB518" s="11"/>
      <c r="AGC518" s="11"/>
      <c r="AGD518" s="11"/>
      <c r="AGE518" s="11"/>
      <c r="AGF518" s="11"/>
      <c r="AGG518" s="11"/>
      <c r="AGH518" s="11"/>
      <c r="AGI518" s="11"/>
      <c r="AGJ518" s="11"/>
      <c r="AGK518" s="11"/>
      <c r="AGL518" s="11"/>
      <c r="AGM518" s="11"/>
      <c r="AGN518" s="11"/>
      <c r="AGO518" s="11"/>
      <c r="AGP518" s="11"/>
      <c r="AGQ518" s="11"/>
      <c r="AGR518" s="11"/>
      <c r="AGS518" s="11"/>
      <c r="AGT518" s="11"/>
      <c r="AGU518" s="11"/>
      <c r="AGV518" s="11"/>
      <c r="AGW518" s="11"/>
      <c r="AGX518" s="11"/>
      <c r="AGY518" s="11"/>
      <c r="AGZ518" s="11"/>
      <c r="AHA518" s="11"/>
      <c r="AHB518" s="11"/>
      <c r="AHC518" s="11"/>
      <c r="AHD518" s="11"/>
      <c r="AHE518" s="11"/>
      <c r="AHF518" s="11"/>
      <c r="AHG518" s="11"/>
      <c r="AHH518" s="11"/>
      <c r="AHI518" s="11"/>
      <c r="AHJ518" s="11"/>
      <c r="AHK518" s="11"/>
      <c r="AHL518" s="11"/>
      <c r="AHM518" s="11"/>
      <c r="AHN518" s="11"/>
      <c r="AHO518" s="11"/>
      <c r="AHP518" s="11"/>
      <c r="AHQ518" s="11"/>
      <c r="AHR518" s="11"/>
      <c r="AHS518" s="11"/>
      <c r="AHT518" s="11"/>
      <c r="AHU518" s="11"/>
      <c r="AHV518" s="11"/>
      <c r="AHW518" s="11"/>
      <c r="AHX518" s="11"/>
      <c r="AHY518" s="11"/>
      <c r="AHZ518" s="11"/>
      <c r="AIA518" s="11"/>
      <c r="AIB518" s="11"/>
      <c r="AIC518" s="11"/>
      <c r="AID518" s="11"/>
      <c r="AIE518" s="11"/>
      <c r="AIF518" s="11"/>
      <c r="AIG518" s="11"/>
      <c r="AIH518" s="11"/>
      <c r="AII518" s="11"/>
      <c r="AIJ518" s="11"/>
      <c r="AIK518" s="11"/>
      <c r="AIL518" s="11"/>
      <c r="AIM518" s="11"/>
      <c r="AIN518" s="11"/>
      <c r="AIO518" s="11"/>
      <c r="AIP518" s="11"/>
      <c r="AIQ518" s="11"/>
      <c r="AIR518" s="11"/>
      <c r="AIS518" s="11"/>
      <c r="AIT518" s="11"/>
      <c r="AIU518" s="11"/>
      <c r="AIV518" s="11"/>
      <c r="AIW518" s="11"/>
      <c r="AIX518" s="11"/>
      <c r="AIY518" s="11"/>
      <c r="AIZ518" s="11"/>
      <c r="AJA518" s="11"/>
      <c r="AJB518" s="11"/>
      <c r="AJC518" s="11"/>
      <c r="AJD518" s="11"/>
      <c r="AJE518" s="11"/>
      <c r="AJF518" s="11"/>
      <c r="AJG518" s="11"/>
      <c r="AJH518" s="11"/>
      <c r="AJI518" s="11"/>
      <c r="AJJ518" s="11"/>
      <c r="AJK518" s="11"/>
      <c r="AJL518" s="11"/>
      <c r="AJM518" s="11"/>
      <c r="AJN518" s="11"/>
      <c r="AJO518" s="11"/>
      <c r="AJP518" s="11"/>
      <c r="AJQ518" s="11"/>
      <c r="AJR518" s="11"/>
      <c r="AJS518" s="11"/>
      <c r="AJT518" s="11"/>
      <c r="AJU518" s="11"/>
      <c r="AJV518" s="11"/>
      <c r="AJW518" s="11"/>
      <c r="AJX518" s="11"/>
      <c r="AJY518" s="11"/>
      <c r="AJZ518" s="11"/>
      <c r="AKA518" s="11"/>
      <c r="AKB518" s="11"/>
      <c r="AKC518" s="11"/>
      <c r="AKD518" s="11"/>
      <c r="AKE518" s="11"/>
      <c r="AKF518" s="11"/>
      <c r="AKG518" s="11"/>
      <c r="AKH518" s="11"/>
      <c r="AKI518" s="11"/>
      <c r="AKJ518" s="11"/>
      <c r="AKK518" s="11"/>
      <c r="AKL518" s="11"/>
      <c r="AKM518" s="11"/>
      <c r="AKN518" s="11"/>
      <c r="AKO518" s="11"/>
      <c r="AKP518" s="11"/>
      <c r="AKQ518" s="11"/>
      <c r="AKR518" s="11"/>
      <c r="AKS518" s="11"/>
      <c r="AKT518" s="11"/>
      <c r="AKU518" s="11"/>
      <c r="AKV518" s="11"/>
      <c r="AKW518" s="11"/>
      <c r="AKX518" s="11"/>
      <c r="AKY518" s="11"/>
      <c r="AKZ518" s="11"/>
      <c r="ALA518" s="11"/>
      <c r="ALB518" s="11"/>
      <c r="ALC518" s="11"/>
      <c r="ALD518" s="11"/>
      <c r="ALE518" s="11"/>
      <c r="ALF518" s="11"/>
      <c r="ALG518" s="11"/>
      <c r="ALH518" s="11"/>
      <c r="ALI518" s="11"/>
      <c r="ALJ518" s="11"/>
      <c r="ALK518" s="11"/>
      <c r="ALL518" s="11"/>
      <c r="ALM518" s="11"/>
      <c r="ALN518" s="11"/>
      <c r="ALO518" s="11"/>
      <c r="ALP518" s="11"/>
      <c r="ALQ518" s="11"/>
      <c r="ALR518" s="11"/>
      <c r="ALS518" s="11"/>
      <c r="ALT518" s="11"/>
      <c r="ALU518" s="11"/>
      <c r="ALV518" s="11"/>
      <c r="ALW518" s="11"/>
      <c r="ALX518" s="11"/>
      <c r="ALY518" s="11"/>
      <c r="ALZ518" s="11"/>
      <c r="AMA518" s="11"/>
    </row>
    <row r="519" spans="1:1015" s="11" customFormat="1" ht="12.75" customHeight="1">
      <c r="A519" s="8" t="s">
        <v>532</v>
      </c>
      <c r="B519" s="9" t="s">
        <v>533</v>
      </c>
      <c r="C519" s="9" t="s">
        <v>333</v>
      </c>
      <c r="D519" s="9" t="s">
        <v>52</v>
      </c>
      <c r="E519" s="9" t="s">
        <v>16</v>
      </c>
      <c r="F519" s="8" t="s">
        <v>17</v>
      </c>
      <c r="G519" s="8" t="s">
        <v>548</v>
      </c>
      <c r="H519" s="10">
        <v>270.33999999999997</v>
      </c>
      <c r="I519" s="10">
        <f>504.61+5446.61</f>
        <v>5951.2199999999993</v>
      </c>
      <c r="J519" s="10">
        <v>800</v>
      </c>
      <c r="K519" s="10">
        <f>37.44+590.16</f>
        <v>627.59999999999991</v>
      </c>
      <c r="L519" s="7">
        <v>1500</v>
      </c>
      <c r="M519" s="10">
        <f>L519</f>
        <v>1500</v>
      </c>
      <c r="N519" s="10">
        <f>M519</f>
        <v>1500</v>
      </c>
    </row>
    <row r="520" spans="1:1015" s="11" customFormat="1" ht="12.75" customHeight="1">
      <c r="A520" s="8" t="s">
        <v>532</v>
      </c>
      <c r="B520" s="9" t="s">
        <v>533</v>
      </c>
      <c r="C520" s="9" t="s">
        <v>210</v>
      </c>
      <c r="D520" s="8"/>
      <c r="E520" s="9" t="s">
        <v>16</v>
      </c>
      <c r="F520" s="8" t="s">
        <v>17</v>
      </c>
      <c r="G520" s="8" t="s">
        <v>549</v>
      </c>
      <c r="H520" s="10">
        <v>0</v>
      </c>
      <c r="I520" s="10">
        <v>0</v>
      </c>
      <c r="J520" s="10">
        <v>42</v>
      </c>
      <c r="K520" s="10">
        <v>19.97</v>
      </c>
      <c r="L520" s="7">
        <v>250</v>
      </c>
      <c r="M520" s="10">
        <f>L520</f>
        <v>250</v>
      </c>
      <c r="N520" s="10">
        <f>L520</f>
        <v>250</v>
      </c>
    </row>
    <row r="521" spans="1:1015" ht="12.75" customHeight="1">
      <c r="A521" s="8" t="s">
        <v>532</v>
      </c>
      <c r="B521" s="9" t="s">
        <v>533</v>
      </c>
      <c r="C521" s="9" t="s">
        <v>181</v>
      </c>
      <c r="D521" s="8"/>
      <c r="E521" s="9" t="s">
        <v>16</v>
      </c>
      <c r="F521" s="8" t="s">
        <v>17</v>
      </c>
      <c r="G521" s="8" t="s">
        <v>550</v>
      </c>
      <c r="H521" s="10">
        <v>0</v>
      </c>
      <c r="I521" s="10">
        <v>0</v>
      </c>
      <c r="J521" s="10">
        <v>0</v>
      </c>
      <c r="K521" s="10">
        <v>75</v>
      </c>
      <c r="L521" s="7">
        <v>0</v>
      </c>
      <c r="M521" s="10">
        <f>L523</f>
        <v>0</v>
      </c>
      <c r="N521" s="10">
        <f>M523</f>
        <v>0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  <c r="AKS521" s="11"/>
      <c r="AKT521" s="11"/>
      <c r="AKU521" s="11"/>
      <c r="AKV521" s="11"/>
      <c r="AKW521" s="11"/>
      <c r="AKX521" s="11"/>
      <c r="AKY521" s="11"/>
      <c r="AKZ521" s="11"/>
      <c r="ALA521" s="11"/>
      <c r="ALB521" s="11"/>
      <c r="ALC521" s="11"/>
      <c r="ALD521" s="11"/>
      <c r="ALE521" s="11"/>
      <c r="ALF521" s="11"/>
      <c r="ALG521" s="11"/>
      <c r="ALH521" s="11"/>
      <c r="ALI521" s="11"/>
      <c r="ALJ521" s="11"/>
      <c r="ALK521" s="11"/>
      <c r="ALL521" s="11"/>
      <c r="ALM521" s="11"/>
      <c r="ALN521" s="11"/>
      <c r="ALO521" s="11"/>
      <c r="ALP521" s="11"/>
      <c r="ALQ521" s="11"/>
      <c r="ALR521" s="11"/>
      <c r="ALS521" s="11"/>
      <c r="ALT521" s="11"/>
      <c r="ALU521" s="11"/>
      <c r="ALV521" s="11"/>
      <c r="ALW521" s="11"/>
      <c r="ALX521" s="11"/>
      <c r="ALY521" s="11"/>
      <c r="ALZ521" s="11"/>
      <c r="AMA521" s="11"/>
    </row>
    <row r="522" spans="1:1015" ht="12.75" customHeight="1">
      <c r="A522" s="8" t="s">
        <v>532</v>
      </c>
      <c r="B522" s="9" t="s">
        <v>533</v>
      </c>
      <c r="C522" s="9" t="s">
        <v>214</v>
      </c>
      <c r="D522" s="9" t="s">
        <v>54</v>
      </c>
      <c r="E522" s="9" t="s">
        <v>16</v>
      </c>
      <c r="F522" s="8" t="s">
        <v>17</v>
      </c>
      <c r="G522" s="8" t="s">
        <v>551</v>
      </c>
      <c r="H522" s="10">
        <v>100</v>
      </c>
      <c r="I522" s="10">
        <v>0</v>
      </c>
      <c r="J522" s="10">
        <v>450</v>
      </c>
      <c r="K522" s="10">
        <v>0</v>
      </c>
      <c r="L522" s="7">
        <v>0</v>
      </c>
      <c r="M522" s="10">
        <f>L522</f>
        <v>0</v>
      </c>
      <c r="N522" s="10">
        <f>M522</f>
        <v>0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  <c r="ABM522" s="11"/>
      <c r="ABN522" s="11"/>
      <c r="ABO522" s="11"/>
      <c r="ABP522" s="11"/>
      <c r="ABQ522" s="11"/>
      <c r="ABR522" s="11"/>
      <c r="ABS522" s="11"/>
      <c r="ABT522" s="11"/>
      <c r="ABU522" s="11"/>
      <c r="ABV522" s="11"/>
      <c r="ABW522" s="11"/>
      <c r="ABX522" s="11"/>
      <c r="ABY522" s="11"/>
      <c r="ABZ522" s="11"/>
      <c r="ACA522" s="11"/>
      <c r="ACB522" s="11"/>
      <c r="ACC522" s="11"/>
      <c r="ACD522" s="11"/>
      <c r="ACE522" s="11"/>
      <c r="ACF522" s="11"/>
      <c r="ACG522" s="11"/>
      <c r="ACH522" s="11"/>
      <c r="ACI522" s="11"/>
      <c r="ACJ522" s="11"/>
      <c r="ACK522" s="11"/>
      <c r="ACL522" s="11"/>
      <c r="ACM522" s="11"/>
      <c r="ACN522" s="11"/>
      <c r="ACO522" s="11"/>
      <c r="ACP522" s="11"/>
      <c r="ACQ522" s="11"/>
      <c r="ACR522" s="11"/>
      <c r="ACS522" s="11"/>
      <c r="ACT522" s="11"/>
      <c r="ACU522" s="11"/>
      <c r="ACV522" s="11"/>
      <c r="ACW522" s="11"/>
      <c r="ACX522" s="11"/>
      <c r="ACY522" s="11"/>
      <c r="ACZ522" s="11"/>
      <c r="ADA522" s="11"/>
      <c r="ADB522" s="11"/>
      <c r="ADC522" s="11"/>
      <c r="ADD522" s="11"/>
      <c r="ADE522" s="11"/>
      <c r="ADF522" s="11"/>
      <c r="ADG522" s="11"/>
      <c r="ADH522" s="11"/>
      <c r="ADI522" s="11"/>
      <c r="ADJ522" s="11"/>
      <c r="ADK522" s="11"/>
      <c r="ADL522" s="11"/>
      <c r="ADM522" s="11"/>
      <c r="ADN522" s="11"/>
      <c r="ADO522" s="11"/>
      <c r="ADP522" s="11"/>
      <c r="ADQ522" s="11"/>
      <c r="ADR522" s="11"/>
      <c r="ADS522" s="11"/>
      <c r="ADT522" s="11"/>
      <c r="ADU522" s="11"/>
      <c r="ADV522" s="11"/>
      <c r="ADW522" s="11"/>
      <c r="ADX522" s="11"/>
      <c r="ADY522" s="11"/>
      <c r="ADZ522" s="11"/>
      <c r="AEA522" s="11"/>
      <c r="AEB522" s="11"/>
      <c r="AEC522" s="11"/>
      <c r="AED522" s="11"/>
      <c r="AEE522" s="11"/>
      <c r="AEF522" s="11"/>
      <c r="AEG522" s="11"/>
      <c r="AEH522" s="11"/>
      <c r="AEI522" s="11"/>
      <c r="AEJ522" s="11"/>
      <c r="AEK522" s="11"/>
      <c r="AEL522" s="11"/>
      <c r="AEM522" s="11"/>
      <c r="AEN522" s="11"/>
      <c r="AEO522" s="11"/>
      <c r="AEP522" s="11"/>
      <c r="AEQ522" s="11"/>
      <c r="AER522" s="11"/>
      <c r="AES522" s="11"/>
      <c r="AET522" s="11"/>
      <c r="AEU522" s="11"/>
      <c r="AEV522" s="11"/>
      <c r="AEW522" s="11"/>
      <c r="AEX522" s="11"/>
      <c r="AEY522" s="11"/>
      <c r="AEZ522" s="11"/>
      <c r="AFA522" s="11"/>
      <c r="AFB522" s="11"/>
      <c r="AFC522" s="11"/>
      <c r="AFD522" s="11"/>
      <c r="AFE522" s="11"/>
      <c r="AFF522" s="11"/>
      <c r="AFG522" s="11"/>
      <c r="AFH522" s="11"/>
      <c r="AFI522" s="11"/>
      <c r="AFJ522" s="11"/>
      <c r="AFK522" s="11"/>
      <c r="AFL522" s="11"/>
      <c r="AFM522" s="11"/>
      <c r="AFN522" s="11"/>
      <c r="AFO522" s="11"/>
      <c r="AFP522" s="11"/>
      <c r="AFQ522" s="11"/>
      <c r="AFR522" s="11"/>
      <c r="AFS522" s="11"/>
      <c r="AFT522" s="11"/>
      <c r="AFU522" s="11"/>
      <c r="AFV522" s="11"/>
      <c r="AFW522" s="11"/>
      <c r="AFX522" s="11"/>
      <c r="AFY522" s="11"/>
      <c r="AFZ522" s="11"/>
      <c r="AGA522" s="11"/>
      <c r="AGB522" s="11"/>
      <c r="AGC522" s="11"/>
      <c r="AGD522" s="11"/>
      <c r="AGE522" s="11"/>
      <c r="AGF522" s="11"/>
      <c r="AGG522" s="11"/>
      <c r="AGH522" s="11"/>
      <c r="AGI522" s="11"/>
      <c r="AGJ522" s="11"/>
      <c r="AGK522" s="11"/>
      <c r="AGL522" s="11"/>
      <c r="AGM522" s="11"/>
      <c r="AGN522" s="11"/>
      <c r="AGO522" s="11"/>
      <c r="AGP522" s="11"/>
      <c r="AGQ522" s="11"/>
      <c r="AGR522" s="11"/>
      <c r="AGS522" s="11"/>
      <c r="AGT522" s="11"/>
      <c r="AGU522" s="11"/>
      <c r="AGV522" s="11"/>
      <c r="AGW522" s="11"/>
      <c r="AGX522" s="11"/>
      <c r="AGY522" s="11"/>
      <c r="AGZ522" s="11"/>
      <c r="AHA522" s="11"/>
      <c r="AHB522" s="11"/>
      <c r="AHC522" s="11"/>
      <c r="AHD522" s="11"/>
      <c r="AHE522" s="11"/>
      <c r="AHF522" s="11"/>
      <c r="AHG522" s="11"/>
      <c r="AHH522" s="11"/>
      <c r="AHI522" s="11"/>
      <c r="AHJ522" s="11"/>
      <c r="AHK522" s="11"/>
      <c r="AHL522" s="11"/>
      <c r="AHM522" s="11"/>
      <c r="AHN522" s="11"/>
      <c r="AHO522" s="11"/>
      <c r="AHP522" s="11"/>
      <c r="AHQ522" s="11"/>
      <c r="AHR522" s="11"/>
      <c r="AHS522" s="11"/>
      <c r="AHT522" s="11"/>
      <c r="AHU522" s="11"/>
      <c r="AHV522" s="11"/>
      <c r="AHW522" s="11"/>
      <c r="AHX522" s="11"/>
      <c r="AHY522" s="11"/>
      <c r="AHZ522" s="11"/>
      <c r="AIA522" s="11"/>
      <c r="AIB522" s="11"/>
      <c r="AIC522" s="11"/>
      <c r="AID522" s="11"/>
      <c r="AIE522" s="11"/>
      <c r="AIF522" s="11"/>
      <c r="AIG522" s="11"/>
      <c r="AIH522" s="11"/>
      <c r="AII522" s="11"/>
      <c r="AIJ522" s="11"/>
      <c r="AIK522" s="11"/>
      <c r="AIL522" s="11"/>
      <c r="AIM522" s="11"/>
      <c r="AIN522" s="11"/>
      <c r="AIO522" s="11"/>
      <c r="AIP522" s="11"/>
      <c r="AIQ522" s="11"/>
      <c r="AIR522" s="11"/>
      <c r="AIS522" s="11"/>
      <c r="AIT522" s="11"/>
      <c r="AIU522" s="11"/>
      <c r="AIV522" s="11"/>
      <c r="AIW522" s="11"/>
      <c r="AIX522" s="11"/>
      <c r="AIY522" s="11"/>
      <c r="AIZ522" s="11"/>
      <c r="AJA522" s="11"/>
      <c r="AJB522" s="11"/>
      <c r="AJC522" s="11"/>
      <c r="AJD522" s="11"/>
      <c r="AJE522" s="11"/>
      <c r="AJF522" s="11"/>
      <c r="AJG522" s="11"/>
      <c r="AJH522" s="11"/>
      <c r="AJI522" s="11"/>
      <c r="AJJ522" s="11"/>
      <c r="AJK522" s="11"/>
      <c r="AJL522" s="11"/>
      <c r="AJM522" s="11"/>
      <c r="AJN522" s="11"/>
      <c r="AJO522" s="11"/>
      <c r="AJP522" s="11"/>
      <c r="AJQ522" s="11"/>
      <c r="AJR522" s="11"/>
      <c r="AJS522" s="11"/>
      <c r="AJT522" s="11"/>
      <c r="AJU522" s="11"/>
      <c r="AJV522" s="11"/>
      <c r="AJW522" s="11"/>
      <c r="AJX522" s="11"/>
      <c r="AJY522" s="11"/>
      <c r="AJZ522" s="11"/>
      <c r="AKA522" s="11"/>
      <c r="AKB522" s="11"/>
      <c r="AKC522" s="11"/>
      <c r="AKD522" s="11"/>
      <c r="AKE522" s="11"/>
      <c r="AKF522" s="11"/>
      <c r="AKG522" s="11"/>
      <c r="AKH522" s="11"/>
      <c r="AKI522" s="11"/>
      <c r="AKJ522" s="11"/>
      <c r="AKK522" s="11"/>
      <c r="AKL522" s="11"/>
      <c r="AKM522" s="11"/>
      <c r="AKN522" s="11"/>
      <c r="AKO522" s="11"/>
      <c r="AKP522" s="11"/>
      <c r="AKQ522" s="11"/>
      <c r="AKR522" s="11"/>
      <c r="AKS522" s="11"/>
      <c r="AKT522" s="11"/>
      <c r="AKU522" s="11"/>
      <c r="AKV522" s="11"/>
      <c r="AKW522" s="11"/>
      <c r="AKX522" s="11"/>
      <c r="AKY522" s="11"/>
      <c r="AKZ522" s="11"/>
      <c r="ALA522" s="11"/>
      <c r="ALB522" s="11"/>
      <c r="ALC522" s="11"/>
      <c r="ALD522" s="11"/>
      <c r="ALE522" s="11"/>
      <c r="ALF522" s="11"/>
      <c r="ALG522" s="11"/>
      <c r="ALH522" s="11"/>
      <c r="ALI522" s="11"/>
      <c r="ALJ522" s="11"/>
      <c r="ALK522" s="11"/>
      <c r="ALL522" s="11"/>
      <c r="ALM522" s="11"/>
      <c r="ALN522" s="11"/>
      <c r="ALO522" s="11"/>
      <c r="ALP522" s="11"/>
      <c r="ALQ522" s="11"/>
      <c r="ALR522" s="11"/>
      <c r="ALS522" s="11"/>
      <c r="ALT522" s="11"/>
      <c r="ALU522" s="11"/>
      <c r="ALV522" s="11"/>
      <c r="ALW522" s="11"/>
      <c r="ALX522" s="11"/>
      <c r="ALY522" s="11"/>
      <c r="ALZ522" s="11"/>
      <c r="AMA522" s="11"/>
    </row>
    <row r="523" spans="1:1015" ht="12.75" customHeight="1">
      <c r="A523" s="8" t="s">
        <v>532</v>
      </c>
      <c r="B523" s="9" t="s">
        <v>533</v>
      </c>
      <c r="C523" s="9" t="s">
        <v>214</v>
      </c>
      <c r="D523" s="9" t="s">
        <v>56</v>
      </c>
      <c r="E523" s="9" t="s">
        <v>16</v>
      </c>
      <c r="F523" s="8" t="s">
        <v>17</v>
      </c>
      <c r="G523" s="8" t="s">
        <v>552</v>
      </c>
      <c r="H523" s="10">
        <v>0</v>
      </c>
      <c r="I523" s="10">
        <v>0</v>
      </c>
      <c r="J523" s="10">
        <v>0</v>
      </c>
      <c r="K523" s="10">
        <v>339</v>
      </c>
      <c r="L523" s="7">
        <v>0</v>
      </c>
      <c r="M523" s="10">
        <f>L525</f>
        <v>0</v>
      </c>
      <c r="N523" s="10">
        <f>M525</f>
        <v>0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  <c r="ABM523" s="11"/>
      <c r="ABN523" s="11"/>
      <c r="ABO523" s="11"/>
      <c r="ABP523" s="11"/>
      <c r="ABQ523" s="11"/>
      <c r="ABR523" s="11"/>
      <c r="ABS523" s="11"/>
      <c r="ABT523" s="11"/>
      <c r="ABU523" s="11"/>
      <c r="ABV523" s="11"/>
      <c r="ABW523" s="11"/>
      <c r="ABX523" s="11"/>
      <c r="ABY523" s="11"/>
      <c r="ABZ523" s="11"/>
      <c r="ACA523" s="11"/>
      <c r="ACB523" s="11"/>
      <c r="ACC523" s="11"/>
      <c r="ACD523" s="11"/>
      <c r="ACE523" s="11"/>
      <c r="ACF523" s="11"/>
      <c r="ACG523" s="11"/>
      <c r="ACH523" s="11"/>
      <c r="ACI523" s="11"/>
      <c r="ACJ523" s="11"/>
      <c r="ACK523" s="11"/>
      <c r="ACL523" s="11"/>
      <c r="ACM523" s="11"/>
      <c r="ACN523" s="11"/>
      <c r="ACO523" s="11"/>
      <c r="ACP523" s="11"/>
      <c r="ACQ523" s="11"/>
      <c r="ACR523" s="11"/>
      <c r="ACS523" s="11"/>
      <c r="ACT523" s="11"/>
      <c r="ACU523" s="11"/>
      <c r="ACV523" s="11"/>
      <c r="ACW523" s="11"/>
      <c r="ACX523" s="11"/>
      <c r="ACY523" s="11"/>
      <c r="ACZ523" s="11"/>
      <c r="ADA523" s="11"/>
      <c r="ADB523" s="11"/>
      <c r="ADC523" s="11"/>
      <c r="ADD523" s="11"/>
      <c r="ADE523" s="11"/>
      <c r="ADF523" s="11"/>
      <c r="ADG523" s="11"/>
      <c r="ADH523" s="11"/>
      <c r="ADI523" s="11"/>
      <c r="ADJ523" s="11"/>
      <c r="ADK523" s="11"/>
      <c r="ADL523" s="11"/>
      <c r="ADM523" s="11"/>
      <c r="ADN523" s="11"/>
      <c r="ADO523" s="11"/>
      <c r="ADP523" s="11"/>
      <c r="ADQ523" s="11"/>
      <c r="ADR523" s="11"/>
      <c r="ADS523" s="11"/>
      <c r="ADT523" s="11"/>
      <c r="ADU523" s="11"/>
      <c r="ADV523" s="11"/>
      <c r="ADW523" s="11"/>
      <c r="ADX523" s="11"/>
      <c r="ADY523" s="11"/>
      <c r="ADZ523" s="11"/>
      <c r="AEA523" s="11"/>
      <c r="AEB523" s="11"/>
      <c r="AEC523" s="11"/>
      <c r="AED523" s="11"/>
      <c r="AEE523" s="11"/>
      <c r="AEF523" s="11"/>
      <c r="AEG523" s="11"/>
      <c r="AEH523" s="11"/>
      <c r="AEI523" s="11"/>
      <c r="AEJ523" s="11"/>
      <c r="AEK523" s="11"/>
      <c r="AEL523" s="11"/>
      <c r="AEM523" s="11"/>
      <c r="AEN523" s="11"/>
      <c r="AEO523" s="11"/>
      <c r="AEP523" s="11"/>
      <c r="AEQ523" s="11"/>
      <c r="AER523" s="11"/>
      <c r="AES523" s="11"/>
      <c r="AET523" s="11"/>
      <c r="AEU523" s="11"/>
      <c r="AEV523" s="11"/>
      <c r="AEW523" s="11"/>
      <c r="AEX523" s="11"/>
      <c r="AEY523" s="11"/>
      <c r="AEZ523" s="11"/>
      <c r="AFA523" s="11"/>
      <c r="AFB523" s="11"/>
      <c r="AFC523" s="11"/>
      <c r="AFD523" s="11"/>
      <c r="AFE523" s="11"/>
      <c r="AFF523" s="11"/>
      <c r="AFG523" s="11"/>
      <c r="AFH523" s="11"/>
      <c r="AFI523" s="11"/>
      <c r="AFJ523" s="11"/>
      <c r="AFK523" s="11"/>
      <c r="AFL523" s="11"/>
      <c r="AFM523" s="11"/>
      <c r="AFN523" s="11"/>
      <c r="AFO523" s="11"/>
      <c r="AFP523" s="11"/>
      <c r="AFQ523" s="11"/>
      <c r="AFR523" s="11"/>
      <c r="AFS523" s="11"/>
      <c r="AFT523" s="11"/>
      <c r="AFU523" s="11"/>
      <c r="AFV523" s="11"/>
      <c r="AFW523" s="11"/>
      <c r="AFX523" s="11"/>
      <c r="AFY523" s="11"/>
      <c r="AFZ523" s="11"/>
      <c r="AGA523" s="11"/>
      <c r="AGB523" s="11"/>
      <c r="AGC523" s="11"/>
      <c r="AGD523" s="11"/>
      <c r="AGE523" s="11"/>
      <c r="AGF523" s="11"/>
      <c r="AGG523" s="11"/>
      <c r="AGH523" s="11"/>
      <c r="AGI523" s="11"/>
      <c r="AGJ523" s="11"/>
      <c r="AGK523" s="11"/>
      <c r="AGL523" s="11"/>
      <c r="AGM523" s="11"/>
      <c r="AGN523" s="11"/>
      <c r="AGO523" s="11"/>
      <c r="AGP523" s="11"/>
      <c r="AGQ523" s="11"/>
      <c r="AGR523" s="11"/>
      <c r="AGS523" s="11"/>
      <c r="AGT523" s="11"/>
      <c r="AGU523" s="11"/>
      <c r="AGV523" s="11"/>
      <c r="AGW523" s="11"/>
      <c r="AGX523" s="11"/>
      <c r="AGY523" s="11"/>
      <c r="AGZ523" s="11"/>
      <c r="AHA523" s="11"/>
      <c r="AHB523" s="11"/>
      <c r="AHC523" s="11"/>
      <c r="AHD523" s="11"/>
      <c r="AHE523" s="11"/>
      <c r="AHF523" s="11"/>
      <c r="AHG523" s="11"/>
      <c r="AHH523" s="11"/>
      <c r="AHI523" s="11"/>
      <c r="AHJ523" s="11"/>
      <c r="AHK523" s="11"/>
      <c r="AHL523" s="11"/>
      <c r="AHM523" s="11"/>
      <c r="AHN523" s="11"/>
      <c r="AHO523" s="11"/>
      <c r="AHP523" s="11"/>
      <c r="AHQ523" s="11"/>
      <c r="AHR523" s="11"/>
      <c r="AHS523" s="11"/>
      <c r="AHT523" s="11"/>
      <c r="AHU523" s="11"/>
      <c r="AHV523" s="11"/>
      <c r="AHW523" s="11"/>
      <c r="AHX523" s="11"/>
      <c r="AHY523" s="11"/>
      <c r="AHZ523" s="11"/>
      <c r="AIA523" s="11"/>
      <c r="AIB523" s="11"/>
      <c r="AIC523" s="11"/>
      <c r="AID523" s="11"/>
      <c r="AIE523" s="11"/>
      <c r="AIF523" s="11"/>
      <c r="AIG523" s="11"/>
      <c r="AIH523" s="11"/>
      <c r="AII523" s="11"/>
      <c r="AIJ523" s="11"/>
      <c r="AIK523" s="11"/>
      <c r="AIL523" s="11"/>
      <c r="AIM523" s="11"/>
      <c r="AIN523" s="11"/>
      <c r="AIO523" s="11"/>
      <c r="AIP523" s="11"/>
      <c r="AIQ523" s="11"/>
      <c r="AIR523" s="11"/>
      <c r="AIS523" s="11"/>
      <c r="AIT523" s="11"/>
      <c r="AIU523" s="11"/>
      <c r="AIV523" s="11"/>
      <c r="AIW523" s="11"/>
      <c r="AIX523" s="11"/>
      <c r="AIY523" s="11"/>
      <c r="AIZ523" s="11"/>
      <c r="AJA523" s="11"/>
      <c r="AJB523" s="11"/>
      <c r="AJC523" s="11"/>
      <c r="AJD523" s="11"/>
      <c r="AJE523" s="11"/>
      <c r="AJF523" s="11"/>
      <c r="AJG523" s="11"/>
      <c r="AJH523" s="11"/>
      <c r="AJI523" s="11"/>
      <c r="AJJ523" s="11"/>
      <c r="AJK523" s="11"/>
      <c r="AJL523" s="11"/>
      <c r="AJM523" s="11"/>
      <c r="AJN523" s="11"/>
      <c r="AJO523" s="11"/>
      <c r="AJP523" s="11"/>
      <c r="AJQ523" s="11"/>
      <c r="AJR523" s="11"/>
      <c r="AJS523" s="11"/>
      <c r="AJT523" s="11"/>
      <c r="AJU523" s="11"/>
      <c r="AJV523" s="11"/>
      <c r="AJW523" s="11"/>
      <c r="AJX523" s="11"/>
      <c r="AJY523" s="11"/>
      <c r="AJZ523" s="11"/>
      <c r="AKA523" s="11"/>
      <c r="AKB523" s="11"/>
      <c r="AKC523" s="11"/>
      <c r="AKD523" s="11"/>
      <c r="AKE523" s="11"/>
      <c r="AKF523" s="11"/>
      <c r="AKG523" s="11"/>
      <c r="AKH523" s="11"/>
      <c r="AKI523" s="11"/>
      <c r="AKJ523" s="11"/>
      <c r="AKK523" s="11"/>
      <c r="AKL523" s="11"/>
      <c r="AKM523" s="11"/>
      <c r="AKN523" s="11"/>
      <c r="AKO523" s="11"/>
      <c r="AKP523" s="11"/>
      <c r="AKQ523" s="11"/>
      <c r="AKR523" s="11"/>
      <c r="AKS523" s="11"/>
      <c r="AKT523" s="11"/>
      <c r="AKU523" s="11"/>
      <c r="AKV523" s="11"/>
      <c r="AKW523" s="11"/>
      <c r="AKX523" s="11"/>
      <c r="AKY523" s="11"/>
      <c r="AKZ523" s="11"/>
      <c r="ALA523" s="11"/>
      <c r="ALB523" s="11"/>
      <c r="ALC523" s="11"/>
      <c r="ALD523" s="11"/>
      <c r="ALE523" s="11"/>
      <c r="ALF523" s="11"/>
      <c r="ALG523" s="11"/>
      <c r="ALH523" s="11"/>
      <c r="ALI523" s="11"/>
      <c r="ALJ523" s="11"/>
      <c r="ALK523" s="11"/>
      <c r="ALL523" s="11"/>
      <c r="ALM523" s="11"/>
      <c r="ALN523" s="11"/>
      <c r="ALO523" s="11"/>
      <c r="ALP523" s="11"/>
      <c r="ALQ523" s="11"/>
      <c r="ALR523" s="11"/>
      <c r="ALS523" s="11"/>
      <c r="ALT523" s="11"/>
      <c r="ALU523" s="11"/>
      <c r="ALV523" s="11"/>
      <c r="ALW523" s="11"/>
      <c r="ALX523" s="11"/>
      <c r="ALY523" s="11"/>
      <c r="ALZ523" s="11"/>
      <c r="AMA523" s="11"/>
    </row>
    <row r="524" spans="1:1015" ht="12.75" customHeight="1">
      <c r="A524" s="12" t="s">
        <v>553</v>
      </c>
      <c r="B524" s="12"/>
      <c r="C524" s="12"/>
      <c r="D524" s="12"/>
      <c r="E524" s="13" t="s">
        <v>31</v>
      </c>
      <c r="F524" s="13"/>
      <c r="G524" s="12" t="s">
        <v>554</v>
      </c>
      <c r="H524" s="14">
        <f t="shared" ref="H524:N524" si="80">H510+SUM(H511:H523)</f>
        <v>31597.5</v>
      </c>
      <c r="I524" s="14">
        <f t="shared" si="80"/>
        <v>35572.980000000003</v>
      </c>
      <c r="J524" s="14">
        <f t="shared" si="80"/>
        <v>13500</v>
      </c>
      <c r="K524" s="14">
        <f t="shared" si="80"/>
        <v>23593.699999999997</v>
      </c>
      <c r="L524" s="3">
        <f t="shared" si="80"/>
        <v>9250</v>
      </c>
      <c r="M524" s="14">
        <f t="shared" si="80"/>
        <v>9000</v>
      </c>
      <c r="N524" s="14">
        <f t="shared" si="80"/>
        <v>12750</v>
      </c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  <c r="IW524" s="15"/>
      <c r="IX524" s="15"/>
      <c r="IY524" s="15"/>
      <c r="IZ524" s="15"/>
      <c r="JA524" s="15"/>
      <c r="JB524" s="15"/>
      <c r="JC524" s="15"/>
      <c r="JD524" s="15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  <c r="JO524" s="15"/>
      <c r="JP524" s="15"/>
      <c r="JQ524" s="15"/>
      <c r="JR524" s="15"/>
      <c r="JS524" s="15"/>
      <c r="JT524" s="15"/>
      <c r="JU524" s="15"/>
      <c r="JV524" s="15"/>
      <c r="JW524" s="15"/>
      <c r="JX524" s="15"/>
      <c r="JY524" s="15"/>
      <c r="JZ524" s="15"/>
      <c r="KA524" s="15"/>
      <c r="KB524" s="15"/>
      <c r="KC524" s="15"/>
      <c r="KD524" s="15"/>
      <c r="KE524" s="15"/>
      <c r="KF524" s="15"/>
      <c r="KG524" s="15"/>
      <c r="KH524" s="15"/>
      <c r="KI524" s="15"/>
      <c r="KJ524" s="15"/>
      <c r="KK524" s="15"/>
      <c r="KL524" s="15"/>
      <c r="KM524" s="15"/>
      <c r="KN524" s="15"/>
      <c r="KO524" s="15"/>
      <c r="KP524" s="15"/>
      <c r="KQ524" s="15"/>
      <c r="KR524" s="15"/>
      <c r="KS524" s="15"/>
      <c r="KT524" s="15"/>
      <c r="KU524" s="15"/>
      <c r="KV524" s="15"/>
      <c r="KW524" s="15"/>
      <c r="KX524" s="15"/>
      <c r="KY524" s="15"/>
      <c r="KZ524" s="15"/>
      <c r="LA524" s="15"/>
      <c r="LB524" s="15"/>
      <c r="LC524" s="15"/>
      <c r="LD524" s="15"/>
      <c r="LE524" s="15"/>
      <c r="LF524" s="15"/>
      <c r="LG524" s="15"/>
      <c r="LH524" s="15"/>
      <c r="LI524" s="15"/>
      <c r="LJ524" s="15"/>
      <c r="LK524" s="15"/>
      <c r="LL524" s="15"/>
      <c r="LM524" s="15"/>
      <c r="LN524" s="15"/>
      <c r="LO524" s="15"/>
      <c r="LP524" s="15"/>
      <c r="LQ524" s="15"/>
      <c r="LR524" s="15"/>
      <c r="LS524" s="15"/>
      <c r="LT524" s="15"/>
      <c r="LU524" s="15"/>
      <c r="LV524" s="15"/>
      <c r="LW524" s="15"/>
      <c r="LX524" s="15"/>
      <c r="LY524" s="15"/>
      <c r="LZ524" s="15"/>
      <c r="MA524" s="15"/>
      <c r="MB524" s="15"/>
      <c r="MC524" s="15"/>
      <c r="MD524" s="15"/>
      <c r="ME524" s="15"/>
      <c r="MF524" s="15"/>
      <c r="MG524" s="15"/>
      <c r="MH524" s="15"/>
      <c r="MI524" s="15"/>
      <c r="MJ524" s="15"/>
      <c r="MK524" s="15"/>
      <c r="ML524" s="15"/>
      <c r="MM524" s="15"/>
      <c r="MN524" s="15"/>
      <c r="MO524" s="15"/>
      <c r="MP524" s="15"/>
      <c r="MQ524" s="15"/>
      <c r="MR524" s="15"/>
      <c r="MS524" s="15"/>
      <c r="MT524" s="15"/>
      <c r="MU524" s="15"/>
      <c r="MV524" s="15"/>
      <c r="MW524" s="15"/>
      <c r="MX524" s="15"/>
      <c r="MY524" s="15"/>
      <c r="MZ524" s="15"/>
      <c r="NA524" s="15"/>
      <c r="NB524" s="15"/>
      <c r="NC524" s="15"/>
      <c r="ND524" s="15"/>
      <c r="NE524" s="15"/>
      <c r="NF524" s="15"/>
      <c r="NG524" s="15"/>
      <c r="NH524" s="15"/>
      <c r="NI524" s="15"/>
      <c r="NJ524" s="15"/>
      <c r="NK524" s="15"/>
      <c r="NL524" s="15"/>
      <c r="NM524" s="15"/>
      <c r="NN524" s="15"/>
      <c r="NO524" s="15"/>
      <c r="NP524" s="15"/>
      <c r="NQ524" s="15"/>
      <c r="NR524" s="15"/>
      <c r="NS524" s="15"/>
      <c r="NT524" s="15"/>
      <c r="NU524" s="15"/>
      <c r="NV524" s="15"/>
      <c r="NW524" s="15"/>
      <c r="NX524" s="15"/>
      <c r="NY524" s="15"/>
      <c r="NZ524" s="15"/>
      <c r="OA524" s="15"/>
      <c r="OB524" s="15"/>
      <c r="OC524" s="15"/>
      <c r="OD524" s="15"/>
      <c r="OE524" s="15"/>
      <c r="OF524" s="15"/>
      <c r="OG524" s="15"/>
      <c r="OH524" s="15"/>
      <c r="OI524" s="15"/>
      <c r="OJ524" s="15"/>
      <c r="OK524" s="15"/>
      <c r="OL524" s="15"/>
      <c r="OM524" s="15"/>
      <c r="ON524" s="15"/>
      <c r="OO524" s="15"/>
      <c r="OP524" s="15"/>
      <c r="OQ524" s="15"/>
      <c r="OR524" s="15"/>
      <c r="OS524" s="15"/>
      <c r="OT524" s="15"/>
      <c r="OU524" s="15"/>
      <c r="OV524" s="15"/>
      <c r="OW524" s="15"/>
      <c r="OX524" s="15"/>
      <c r="OY524" s="15"/>
      <c r="OZ524" s="15"/>
      <c r="PA524" s="15"/>
      <c r="PB524" s="15"/>
      <c r="PC524" s="15"/>
      <c r="PD524" s="15"/>
      <c r="PE524" s="15"/>
      <c r="PF524" s="15"/>
      <c r="PG524" s="15"/>
      <c r="PH524" s="15"/>
      <c r="PI524" s="15"/>
      <c r="PJ524" s="15"/>
      <c r="PK524" s="15"/>
      <c r="PL524" s="15"/>
      <c r="PM524" s="15"/>
      <c r="PN524" s="15"/>
      <c r="PO524" s="15"/>
      <c r="PP524" s="15"/>
      <c r="PQ524" s="15"/>
      <c r="PR524" s="15"/>
      <c r="PS524" s="15"/>
      <c r="PT524" s="15"/>
      <c r="PU524" s="15"/>
      <c r="PV524" s="15"/>
      <c r="PW524" s="15"/>
      <c r="PX524" s="15"/>
      <c r="PY524" s="15"/>
      <c r="PZ524" s="15"/>
      <c r="QA524" s="15"/>
      <c r="QB524" s="15"/>
      <c r="QC524" s="15"/>
      <c r="QD524" s="15"/>
      <c r="QE524" s="15"/>
      <c r="QF524" s="15"/>
      <c r="QG524" s="15"/>
      <c r="QH524" s="15"/>
      <c r="QI524" s="15"/>
      <c r="QJ524" s="15"/>
      <c r="QK524" s="15"/>
      <c r="QL524" s="15"/>
      <c r="QM524" s="15"/>
      <c r="QN524" s="15"/>
      <c r="QO524" s="15"/>
      <c r="QP524" s="15"/>
      <c r="QQ524" s="15"/>
      <c r="QR524" s="15"/>
      <c r="QS524" s="15"/>
      <c r="QT524" s="15"/>
      <c r="QU524" s="15"/>
      <c r="QV524" s="15"/>
      <c r="QW524" s="15"/>
      <c r="QX524" s="15"/>
      <c r="QY524" s="15"/>
      <c r="QZ524" s="15"/>
      <c r="RA524" s="15"/>
      <c r="RB524" s="15"/>
      <c r="RC524" s="15"/>
      <c r="RD524" s="15"/>
      <c r="RE524" s="15"/>
      <c r="RF524" s="15"/>
      <c r="RG524" s="15"/>
      <c r="RH524" s="15"/>
      <c r="RI524" s="15"/>
      <c r="RJ524" s="15"/>
      <c r="RK524" s="15"/>
      <c r="RL524" s="15"/>
      <c r="RM524" s="15"/>
      <c r="RN524" s="15"/>
      <c r="RO524" s="15"/>
      <c r="RP524" s="15"/>
      <c r="RQ524" s="15"/>
      <c r="RR524" s="15"/>
      <c r="RS524" s="15"/>
      <c r="RT524" s="15"/>
      <c r="RU524" s="15"/>
      <c r="RV524" s="15"/>
      <c r="RW524" s="15"/>
      <c r="RX524" s="15"/>
      <c r="RY524" s="15"/>
      <c r="RZ524" s="15"/>
      <c r="SA524" s="15"/>
      <c r="SB524" s="15"/>
      <c r="SC524" s="15"/>
      <c r="SD524" s="15"/>
      <c r="SE524" s="15"/>
      <c r="SF524" s="15"/>
      <c r="SG524" s="15"/>
      <c r="SH524" s="15"/>
      <c r="SI524" s="15"/>
      <c r="SJ524" s="15"/>
      <c r="SK524" s="15"/>
      <c r="SL524" s="15"/>
      <c r="SM524" s="15"/>
      <c r="SN524" s="15"/>
      <c r="SO524" s="15"/>
      <c r="SP524" s="15"/>
      <c r="SQ524" s="15"/>
      <c r="SR524" s="15"/>
      <c r="SS524" s="15"/>
      <c r="ST524" s="15"/>
      <c r="SU524" s="15"/>
      <c r="SV524" s="15"/>
      <c r="SW524" s="15"/>
      <c r="SX524" s="15"/>
      <c r="SY524" s="15"/>
      <c r="SZ524" s="15"/>
      <c r="TA524" s="15"/>
      <c r="TB524" s="15"/>
      <c r="TC524" s="15"/>
      <c r="TD524" s="15"/>
      <c r="TE524" s="15"/>
      <c r="TF524" s="15"/>
      <c r="TG524" s="15"/>
      <c r="TH524" s="15"/>
      <c r="TI524" s="15"/>
      <c r="TJ524" s="15"/>
      <c r="TK524" s="15"/>
      <c r="TL524" s="15"/>
      <c r="TM524" s="15"/>
      <c r="TN524" s="15"/>
      <c r="TO524" s="15"/>
      <c r="TP524" s="15"/>
      <c r="TQ524" s="15"/>
      <c r="TR524" s="15"/>
      <c r="TS524" s="15"/>
      <c r="TT524" s="15"/>
      <c r="TU524" s="15"/>
      <c r="TV524" s="15"/>
      <c r="TW524" s="15"/>
      <c r="TX524" s="15"/>
      <c r="TY524" s="15"/>
      <c r="TZ524" s="15"/>
      <c r="UA524" s="15"/>
      <c r="UB524" s="15"/>
      <c r="UC524" s="15"/>
      <c r="UD524" s="15"/>
      <c r="UE524" s="15"/>
      <c r="UF524" s="15"/>
      <c r="UG524" s="15"/>
      <c r="UH524" s="15"/>
      <c r="UI524" s="15"/>
      <c r="UJ524" s="15"/>
      <c r="UK524" s="15"/>
      <c r="UL524" s="15"/>
      <c r="UM524" s="15"/>
      <c r="UN524" s="15"/>
      <c r="UO524" s="15"/>
      <c r="UP524" s="15"/>
      <c r="UQ524" s="15"/>
      <c r="UR524" s="15"/>
      <c r="US524" s="15"/>
      <c r="UT524" s="15"/>
      <c r="UU524" s="15"/>
      <c r="UV524" s="15"/>
      <c r="UW524" s="15"/>
      <c r="UX524" s="15"/>
      <c r="UY524" s="15"/>
      <c r="UZ524" s="15"/>
      <c r="VA524" s="15"/>
      <c r="VB524" s="15"/>
      <c r="VC524" s="15"/>
      <c r="VD524" s="15"/>
      <c r="VE524" s="15"/>
      <c r="VF524" s="15"/>
      <c r="VG524" s="15"/>
      <c r="VH524" s="15"/>
      <c r="VI524" s="15"/>
      <c r="VJ524" s="15"/>
      <c r="VK524" s="15"/>
      <c r="VL524" s="15"/>
      <c r="VM524" s="15"/>
      <c r="VN524" s="15"/>
      <c r="VO524" s="15"/>
      <c r="VP524" s="15"/>
      <c r="VQ524" s="15"/>
      <c r="VR524" s="15"/>
      <c r="VS524" s="15"/>
      <c r="VT524" s="15"/>
      <c r="VU524" s="15"/>
      <c r="VV524" s="15"/>
      <c r="VW524" s="15"/>
      <c r="VX524" s="15"/>
      <c r="VY524" s="15"/>
      <c r="VZ524" s="15"/>
      <c r="WA524" s="15"/>
      <c r="WB524" s="15"/>
      <c r="WC524" s="15"/>
      <c r="WD524" s="15"/>
      <c r="WE524" s="15"/>
      <c r="WF524" s="15"/>
      <c r="WG524" s="15"/>
      <c r="WH524" s="15"/>
      <c r="WI524" s="15"/>
      <c r="WJ524" s="15"/>
      <c r="WK524" s="15"/>
      <c r="WL524" s="15"/>
      <c r="WM524" s="15"/>
      <c r="WN524" s="15"/>
      <c r="WO524" s="15"/>
      <c r="WP524" s="15"/>
      <c r="WQ524" s="15"/>
      <c r="WR524" s="15"/>
      <c r="WS524" s="15"/>
      <c r="WT524" s="15"/>
      <c r="WU524" s="15"/>
      <c r="WV524" s="15"/>
      <c r="WW524" s="15"/>
      <c r="WX524" s="15"/>
      <c r="WY524" s="15"/>
      <c r="WZ524" s="15"/>
      <c r="XA524" s="15"/>
      <c r="XB524" s="15"/>
      <c r="XC524" s="15"/>
      <c r="XD524" s="15"/>
      <c r="XE524" s="15"/>
      <c r="XF524" s="15"/>
      <c r="XG524" s="15"/>
      <c r="XH524" s="15"/>
      <c r="XI524" s="15"/>
      <c r="XJ524" s="15"/>
      <c r="XK524" s="15"/>
      <c r="XL524" s="15"/>
      <c r="XM524" s="15"/>
      <c r="XN524" s="15"/>
      <c r="XO524" s="15"/>
      <c r="XP524" s="15"/>
      <c r="XQ524" s="15"/>
      <c r="XR524" s="15"/>
      <c r="XS524" s="15"/>
      <c r="XT524" s="15"/>
      <c r="XU524" s="15"/>
      <c r="XV524" s="15"/>
      <c r="XW524" s="15"/>
      <c r="XX524" s="15"/>
      <c r="XY524" s="15"/>
      <c r="XZ524" s="15"/>
      <c r="YA524" s="15"/>
      <c r="YB524" s="15"/>
      <c r="YC524" s="15"/>
      <c r="YD524" s="15"/>
      <c r="YE524" s="15"/>
      <c r="YF524" s="15"/>
      <c r="YG524" s="15"/>
      <c r="YH524" s="15"/>
      <c r="YI524" s="15"/>
      <c r="YJ524" s="15"/>
      <c r="YK524" s="15"/>
      <c r="YL524" s="15"/>
      <c r="YM524" s="15"/>
      <c r="YN524" s="15"/>
      <c r="YO524" s="15"/>
      <c r="YP524" s="15"/>
      <c r="YQ524" s="15"/>
      <c r="YR524" s="15"/>
      <c r="YS524" s="15"/>
      <c r="YT524" s="15"/>
      <c r="YU524" s="15"/>
      <c r="YV524" s="15"/>
      <c r="YW524" s="15"/>
      <c r="YX524" s="15"/>
      <c r="YY524" s="15"/>
      <c r="YZ524" s="15"/>
      <c r="ZA524" s="15"/>
      <c r="ZB524" s="15"/>
      <c r="ZC524" s="15"/>
      <c r="ZD524" s="15"/>
      <c r="ZE524" s="15"/>
      <c r="ZF524" s="15"/>
      <c r="ZG524" s="15"/>
      <c r="ZH524" s="15"/>
      <c r="ZI524" s="15"/>
      <c r="ZJ524" s="15"/>
      <c r="ZK524" s="15"/>
      <c r="ZL524" s="15"/>
      <c r="ZM524" s="15"/>
      <c r="ZN524" s="15"/>
      <c r="ZO524" s="15"/>
      <c r="ZP524" s="15"/>
      <c r="ZQ524" s="15"/>
      <c r="ZR524" s="15"/>
      <c r="ZS524" s="15"/>
      <c r="ZT524" s="15"/>
      <c r="ZU524" s="15"/>
      <c r="ZV524" s="15"/>
      <c r="ZW524" s="15"/>
      <c r="ZX524" s="15"/>
      <c r="ZY524" s="15"/>
      <c r="ZZ524" s="15"/>
      <c r="AAA524" s="15"/>
      <c r="AAB524" s="15"/>
      <c r="AAC524" s="15"/>
      <c r="AAD524" s="15"/>
      <c r="AAE524" s="15"/>
      <c r="AAF524" s="15"/>
      <c r="AAG524" s="15"/>
      <c r="AAH524" s="15"/>
      <c r="AAI524" s="15"/>
      <c r="AAJ524" s="15"/>
      <c r="AAK524" s="15"/>
      <c r="AAL524" s="15"/>
      <c r="AAM524" s="15"/>
      <c r="AAN524" s="15"/>
      <c r="AAO524" s="15"/>
      <c r="AAP524" s="15"/>
      <c r="AAQ524" s="15"/>
      <c r="AAR524" s="15"/>
      <c r="AAS524" s="15"/>
      <c r="AAT524" s="15"/>
      <c r="AAU524" s="15"/>
      <c r="AAV524" s="15"/>
      <c r="AAW524" s="15"/>
      <c r="AAX524" s="15"/>
      <c r="AAY524" s="15"/>
      <c r="AAZ524" s="15"/>
      <c r="ABA524" s="15"/>
      <c r="ABB524" s="15"/>
      <c r="ABC524" s="15"/>
      <c r="ABD524" s="15"/>
      <c r="ABE524" s="15"/>
      <c r="ABF524" s="15"/>
      <c r="ABG524" s="15"/>
      <c r="ABH524" s="15"/>
      <c r="ABI524" s="15"/>
      <c r="ABJ524" s="15"/>
      <c r="ABK524" s="15"/>
      <c r="ABL524" s="15"/>
      <c r="ABM524" s="15"/>
      <c r="ABN524" s="15"/>
      <c r="ABO524" s="15"/>
      <c r="ABP524" s="15"/>
      <c r="ABQ524" s="15"/>
      <c r="ABR524" s="15"/>
      <c r="ABS524" s="15"/>
      <c r="ABT524" s="15"/>
      <c r="ABU524" s="15"/>
      <c r="ABV524" s="15"/>
      <c r="ABW524" s="15"/>
      <c r="ABX524" s="15"/>
      <c r="ABY524" s="15"/>
      <c r="ABZ524" s="15"/>
      <c r="ACA524" s="15"/>
      <c r="ACB524" s="15"/>
      <c r="ACC524" s="15"/>
      <c r="ACD524" s="15"/>
      <c r="ACE524" s="15"/>
      <c r="ACF524" s="15"/>
      <c r="ACG524" s="15"/>
      <c r="ACH524" s="15"/>
      <c r="ACI524" s="15"/>
      <c r="ACJ524" s="15"/>
      <c r="ACK524" s="15"/>
      <c r="ACL524" s="15"/>
      <c r="ACM524" s="15"/>
      <c r="ACN524" s="15"/>
      <c r="ACO524" s="15"/>
      <c r="ACP524" s="15"/>
      <c r="ACQ524" s="15"/>
      <c r="ACR524" s="15"/>
      <c r="ACS524" s="15"/>
      <c r="ACT524" s="15"/>
      <c r="ACU524" s="15"/>
      <c r="ACV524" s="15"/>
      <c r="ACW524" s="15"/>
      <c r="ACX524" s="15"/>
      <c r="ACY524" s="15"/>
      <c r="ACZ524" s="15"/>
      <c r="ADA524" s="15"/>
      <c r="ADB524" s="15"/>
      <c r="ADC524" s="15"/>
      <c r="ADD524" s="15"/>
      <c r="ADE524" s="15"/>
      <c r="ADF524" s="15"/>
      <c r="ADG524" s="15"/>
      <c r="ADH524" s="15"/>
      <c r="ADI524" s="15"/>
      <c r="ADJ524" s="15"/>
      <c r="ADK524" s="15"/>
      <c r="ADL524" s="15"/>
      <c r="ADM524" s="15"/>
      <c r="ADN524" s="15"/>
      <c r="ADO524" s="15"/>
      <c r="ADP524" s="15"/>
      <c r="ADQ524" s="15"/>
      <c r="ADR524" s="15"/>
      <c r="ADS524" s="15"/>
      <c r="ADT524" s="15"/>
      <c r="ADU524" s="15"/>
      <c r="ADV524" s="15"/>
      <c r="ADW524" s="15"/>
      <c r="ADX524" s="15"/>
      <c r="ADY524" s="15"/>
      <c r="ADZ524" s="15"/>
      <c r="AEA524" s="15"/>
      <c r="AEB524" s="15"/>
      <c r="AEC524" s="15"/>
      <c r="AED524" s="15"/>
      <c r="AEE524" s="15"/>
      <c r="AEF524" s="15"/>
      <c r="AEG524" s="15"/>
      <c r="AEH524" s="15"/>
      <c r="AEI524" s="15"/>
      <c r="AEJ524" s="15"/>
      <c r="AEK524" s="15"/>
      <c r="AEL524" s="15"/>
      <c r="AEM524" s="15"/>
      <c r="AEN524" s="15"/>
      <c r="AEO524" s="15"/>
      <c r="AEP524" s="15"/>
      <c r="AEQ524" s="15"/>
      <c r="AER524" s="15"/>
      <c r="AES524" s="15"/>
      <c r="AET524" s="15"/>
      <c r="AEU524" s="15"/>
      <c r="AEV524" s="15"/>
      <c r="AEW524" s="15"/>
      <c r="AEX524" s="15"/>
      <c r="AEY524" s="15"/>
      <c r="AEZ524" s="15"/>
      <c r="AFA524" s="15"/>
      <c r="AFB524" s="15"/>
      <c r="AFC524" s="15"/>
      <c r="AFD524" s="15"/>
      <c r="AFE524" s="15"/>
      <c r="AFF524" s="15"/>
      <c r="AFG524" s="15"/>
      <c r="AFH524" s="15"/>
      <c r="AFI524" s="15"/>
      <c r="AFJ524" s="15"/>
      <c r="AFK524" s="15"/>
      <c r="AFL524" s="15"/>
      <c r="AFM524" s="15"/>
      <c r="AFN524" s="15"/>
      <c r="AFO524" s="15"/>
      <c r="AFP524" s="15"/>
      <c r="AFQ524" s="15"/>
      <c r="AFR524" s="15"/>
      <c r="AFS524" s="15"/>
      <c r="AFT524" s="15"/>
      <c r="AFU524" s="15"/>
      <c r="AFV524" s="15"/>
      <c r="AFW524" s="15"/>
      <c r="AFX524" s="15"/>
      <c r="AFY524" s="15"/>
      <c r="AFZ524" s="15"/>
      <c r="AGA524" s="15"/>
      <c r="AGB524" s="15"/>
      <c r="AGC524" s="15"/>
      <c r="AGD524" s="15"/>
      <c r="AGE524" s="15"/>
      <c r="AGF524" s="15"/>
      <c r="AGG524" s="15"/>
      <c r="AGH524" s="15"/>
      <c r="AGI524" s="15"/>
      <c r="AGJ524" s="15"/>
      <c r="AGK524" s="15"/>
      <c r="AGL524" s="15"/>
      <c r="AGM524" s="15"/>
      <c r="AGN524" s="15"/>
      <c r="AGO524" s="15"/>
      <c r="AGP524" s="15"/>
      <c r="AGQ524" s="15"/>
      <c r="AGR524" s="15"/>
      <c r="AGS524" s="15"/>
      <c r="AGT524" s="15"/>
      <c r="AGU524" s="15"/>
      <c r="AGV524" s="15"/>
      <c r="AGW524" s="15"/>
      <c r="AGX524" s="15"/>
      <c r="AGY524" s="15"/>
      <c r="AGZ524" s="15"/>
      <c r="AHA524" s="15"/>
      <c r="AHB524" s="15"/>
      <c r="AHC524" s="15"/>
      <c r="AHD524" s="15"/>
      <c r="AHE524" s="15"/>
      <c r="AHF524" s="15"/>
      <c r="AHG524" s="15"/>
      <c r="AHH524" s="15"/>
      <c r="AHI524" s="15"/>
      <c r="AHJ524" s="15"/>
      <c r="AHK524" s="15"/>
      <c r="AHL524" s="15"/>
      <c r="AHM524" s="15"/>
      <c r="AHN524" s="15"/>
      <c r="AHO524" s="15"/>
      <c r="AHP524" s="15"/>
      <c r="AHQ524" s="15"/>
      <c r="AHR524" s="15"/>
      <c r="AHS524" s="15"/>
      <c r="AHT524" s="15"/>
      <c r="AHU524" s="15"/>
      <c r="AHV524" s="15"/>
      <c r="AHW524" s="15"/>
      <c r="AHX524" s="15"/>
      <c r="AHY524" s="15"/>
      <c r="AHZ524" s="15"/>
      <c r="AIA524" s="15"/>
      <c r="AIB524" s="15"/>
      <c r="AIC524" s="15"/>
      <c r="AID524" s="15"/>
      <c r="AIE524" s="15"/>
      <c r="AIF524" s="15"/>
      <c r="AIG524" s="15"/>
      <c r="AIH524" s="15"/>
      <c r="AII524" s="15"/>
      <c r="AIJ524" s="15"/>
      <c r="AIK524" s="15"/>
      <c r="AIL524" s="15"/>
      <c r="AIM524" s="15"/>
      <c r="AIN524" s="15"/>
      <c r="AIO524" s="15"/>
      <c r="AIP524" s="15"/>
      <c r="AIQ524" s="15"/>
      <c r="AIR524" s="15"/>
      <c r="AIS524" s="15"/>
      <c r="AIT524" s="15"/>
      <c r="AIU524" s="15"/>
      <c r="AIV524" s="15"/>
      <c r="AIW524" s="15"/>
      <c r="AIX524" s="15"/>
      <c r="AIY524" s="15"/>
      <c r="AIZ524" s="15"/>
      <c r="AJA524" s="15"/>
      <c r="AJB524" s="15"/>
      <c r="AJC524" s="15"/>
      <c r="AJD524" s="15"/>
      <c r="AJE524" s="15"/>
      <c r="AJF524" s="15"/>
      <c r="AJG524" s="15"/>
      <c r="AJH524" s="15"/>
      <c r="AJI524" s="15"/>
      <c r="AJJ524" s="15"/>
      <c r="AJK524" s="15"/>
      <c r="AJL524" s="15"/>
      <c r="AJM524" s="15"/>
      <c r="AJN524" s="15"/>
      <c r="AJO524" s="15"/>
      <c r="AJP524" s="15"/>
      <c r="AJQ524" s="15"/>
      <c r="AJR524" s="15"/>
      <c r="AJS524" s="15"/>
      <c r="AJT524" s="15"/>
      <c r="AJU524" s="15"/>
      <c r="AJV524" s="15"/>
      <c r="AJW524" s="15"/>
      <c r="AJX524" s="15"/>
      <c r="AJY524" s="15"/>
      <c r="AJZ524" s="15"/>
      <c r="AKA524" s="15"/>
      <c r="AKB524" s="15"/>
      <c r="AKC524" s="15"/>
      <c r="AKD524" s="15"/>
      <c r="AKE524" s="15"/>
      <c r="AKF524" s="15"/>
      <c r="AKG524" s="15"/>
      <c r="AKH524" s="15"/>
      <c r="AKI524" s="15"/>
      <c r="AKJ524" s="15"/>
      <c r="AKK524" s="15"/>
      <c r="AKL524" s="15"/>
      <c r="AKM524" s="15"/>
      <c r="AKN524" s="15"/>
      <c r="AKO524" s="15"/>
      <c r="AKP524" s="15"/>
      <c r="AKQ524" s="15"/>
      <c r="AKR524" s="15"/>
      <c r="AKS524" s="15"/>
      <c r="AKT524" s="15"/>
      <c r="AKU524" s="15"/>
      <c r="AKV524" s="15"/>
      <c r="AKW524" s="15"/>
      <c r="AKX524" s="15"/>
      <c r="AKY524" s="15"/>
      <c r="AKZ524" s="15"/>
      <c r="ALA524" s="15"/>
      <c r="ALB524" s="15"/>
      <c r="ALC524" s="15"/>
      <c r="ALD524" s="15"/>
      <c r="ALE524" s="15"/>
      <c r="ALF524" s="15"/>
      <c r="ALG524" s="15"/>
      <c r="ALH524" s="15"/>
      <c r="ALI524" s="15"/>
      <c r="ALJ524" s="15"/>
      <c r="ALK524" s="15"/>
      <c r="ALL524" s="15"/>
      <c r="ALM524" s="15"/>
      <c r="ALN524" s="15"/>
      <c r="ALO524" s="15"/>
      <c r="ALP524" s="15"/>
      <c r="ALQ524" s="15"/>
      <c r="ALR524" s="15"/>
      <c r="ALS524" s="15"/>
      <c r="ALT524" s="15"/>
      <c r="ALU524" s="15"/>
      <c r="ALV524" s="15"/>
      <c r="ALW524" s="15"/>
      <c r="ALX524" s="11"/>
      <c r="ALY524" s="11"/>
      <c r="ALZ524" s="11"/>
      <c r="AMA524" s="11"/>
    </row>
    <row r="525" spans="1:1015" ht="12.75" customHeight="1">
      <c r="A525" s="8" t="s">
        <v>555</v>
      </c>
      <c r="B525" s="9" t="s">
        <v>533</v>
      </c>
      <c r="C525" s="9" t="s">
        <v>171</v>
      </c>
      <c r="D525" s="8"/>
      <c r="E525" s="9" t="s">
        <v>16</v>
      </c>
      <c r="F525" s="8" t="s">
        <v>17</v>
      </c>
      <c r="G525" s="8" t="s">
        <v>172</v>
      </c>
      <c r="H525" s="10">
        <v>0</v>
      </c>
      <c r="I525" s="10">
        <v>0</v>
      </c>
      <c r="J525" s="10">
        <v>10</v>
      </c>
      <c r="K525" s="10">
        <v>0</v>
      </c>
      <c r="L525" s="7">
        <v>0</v>
      </c>
      <c r="M525" s="10">
        <f t="shared" ref="M525:N529" si="81">L525</f>
        <v>0</v>
      </c>
      <c r="N525" s="10">
        <f t="shared" si="81"/>
        <v>0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  <c r="ABM525" s="11"/>
      <c r="ABN525" s="11"/>
      <c r="ABO525" s="11"/>
      <c r="ABP525" s="11"/>
      <c r="ABQ525" s="11"/>
      <c r="ABR525" s="11"/>
      <c r="ABS525" s="11"/>
      <c r="ABT525" s="11"/>
      <c r="ABU525" s="11"/>
      <c r="ABV525" s="11"/>
      <c r="ABW525" s="11"/>
      <c r="ABX525" s="11"/>
      <c r="ABY525" s="11"/>
      <c r="ABZ525" s="11"/>
      <c r="ACA525" s="11"/>
      <c r="ACB525" s="11"/>
      <c r="ACC525" s="11"/>
      <c r="ACD525" s="11"/>
      <c r="ACE525" s="11"/>
      <c r="ACF525" s="11"/>
      <c r="ACG525" s="11"/>
      <c r="ACH525" s="11"/>
      <c r="ACI525" s="11"/>
      <c r="ACJ525" s="11"/>
      <c r="ACK525" s="11"/>
      <c r="ACL525" s="11"/>
      <c r="ACM525" s="11"/>
      <c r="ACN525" s="11"/>
      <c r="ACO525" s="11"/>
      <c r="ACP525" s="11"/>
      <c r="ACQ525" s="11"/>
      <c r="ACR525" s="11"/>
      <c r="ACS525" s="11"/>
      <c r="ACT525" s="11"/>
      <c r="ACU525" s="11"/>
      <c r="ACV525" s="11"/>
      <c r="ACW525" s="11"/>
      <c r="ACX525" s="11"/>
      <c r="ACY525" s="11"/>
      <c r="ACZ525" s="11"/>
      <c r="ADA525" s="11"/>
      <c r="ADB525" s="11"/>
      <c r="ADC525" s="11"/>
      <c r="ADD525" s="11"/>
      <c r="ADE525" s="11"/>
      <c r="ADF525" s="11"/>
      <c r="ADG525" s="11"/>
      <c r="ADH525" s="11"/>
      <c r="ADI525" s="11"/>
      <c r="ADJ525" s="11"/>
      <c r="ADK525" s="11"/>
      <c r="ADL525" s="11"/>
      <c r="ADM525" s="11"/>
      <c r="ADN525" s="11"/>
      <c r="ADO525" s="11"/>
      <c r="ADP525" s="11"/>
      <c r="ADQ525" s="11"/>
      <c r="ADR525" s="11"/>
      <c r="ADS525" s="11"/>
      <c r="ADT525" s="11"/>
      <c r="ADU525" s="11"/>
      <c r="ADV525" s="11"/>
      <c r="ADW525" s="11"/>
      <c r="ADX525" s="11"/>
      <c r="ADY525" s="11"/>
      <c r="ADZ525" s="11"/>
      <c r="AEA525" s="11"/>
      <c r="AEB525" s="11"/>
      <c r="AEC525" s="11"/>
      <c r="AED525" s="11"/>
      <c r="AEE525" s="11"/>
      <c r="AEF525" s="11"/>
      <c r="AEG525" s="11"/>
      <c r="AEH525" s="11"/>
      <c r="AEI525" s="11"/>
      <c r="AEJ525" s="11"/>
      <c r="AEK525" s="11"/>
      <c r="AEL525" s="11"/>
      <c r="AEM525" s="11"/>
      <c r="AEN525" s="11"/>
      <c r="AEO525" s="11"/>
      <c r="AEP525" s="11"/>
      <c r="AEQ525" s="11"/>
      <c r="AER525" s="11"/>
      <c r="AES525" s="11"/>
      <c r="AET525" s="11"/>
      <c r="AEU525" s="11"/>
      <c r="AEV525" s="11"/>
      <c r="AEW525" s="11"/>
      <c r="AEX525" s="11"/>
      <c r="AEY525" s="11"/>
      <c r="AEZ525" s="11"/>
      <c r="AFA525" s="11"/>
      <c r="AFB525" s="11"/>
      <c r="AFC525" s="11"/>
      <c r="AFD525" s="11"/>
      <c r="AFE525" s="11"/>
      <c r="AFF525" s="11"/>
      <c r="AFG525" s="11"/>
      <c r="AFH525" s="11"/>
      <c r="AFI525" s="11"/>
      <c r="AFJ525" s="11"/>
      <c r="AFK525" s="11"/>
      <c r="AFL525" s="11"/>
      <c r="AFM525" s="11"/>
      <c r="AFN525" s="11"/>
      <c r="AFO525" s="11"/>
      <c r="AFP525" s="11"/>
      <c r="AFQ525" s="11"/>
      <c r="AFR525" s="11"/>
      <c r="AFS525" s="11"/>
      <c r="AFT525" s="11"/>
      <c r="AFU525" s="11"/>
      <c r="AFV525" s="11"/>
      <c r="AFW525" s="11"/>
      <c r="AFX525" s="11"/>
      <c r="AFY525" s="11"/>
      <c r="AFZ525" s="11"/>
      <c r="AGA525" s="11"/>
      <c r="AGB525" s="11"/>
      <c r="AGC525" s="11"/>
      <c r="AGD525" s="11"/>
      <c r="AGE525" s="11"/>
      <c r="AGF525" s="11"/>
      <c r="AGG525" s="11"/>
      <c r="AGH525" s="11"/>
      <c r="AGI525" s="11"/>
      <c r="AGJ525" s="11"/>
      <c r="AGK525" s="11"/>
      <c r="AGL525" s="11"/>
      <c r="AGM525" s="11"/>
      <c r="AGN525" s="11"/>
      <c r="AGO525" s="11"/>
      <c r="AGP525" s="11"/>
      <c r="AGQ525" s="11"/>
      <c r="AGR525" s="11"/>
      <c r="AGS525" s="11"/>
      <c r="AGT525" s="11"/>
      <c r="AGU525" s="11"/>
      <c r="AGV525" s="11"/>
      <c r="AGW525" s="11"/>
      <c r="AGX525" s="11"/>
      <c r="AGY525" s="11"/>
      <c r="AGZ525" s="11"/>
      <c r="AHA525" s="11"/>
      <c r="AHB525" s="11"/>
      <c r="AHC525" s="11"/>
      <c r="AHD525" s="11"/>
      <c r="AHE525" s="11"/>
      <c r="AHF525" s="11"/>
      <c r="AHG525" s="11"/>
      <c r="AHH525" s="11"/>
      <c r="AHI525" s="11"/>
      <c r="AHJ525" s="11"/>
      <c r="AHK525" s="11"/>
      <c r="AHL525" s="11"/>
      <c r="AHM525" s="11"/>
      <c r="AHN525" s="11"/>
      <c r="AHO525" s="11"/>
      <c r="AHP525" s="11"/>
      <c r="AHQ525" s="11"/>
      <c r="AHR525" s="11"/>
      <c r="AHS525" s="11"/>
      <c r="AHT525" s="11"/>
      <c r="AHU525" s="11"/>
      <c r="AHV525" s="11"/>
      <c r="AHW525" s="11"/>
      <c r="AHX525" s="11"/>
      <c r="AHY525" s="11"/>
      <c r="AHZ525" s="11"/>
      <c r="AIA525" s="11"/>
      <c r="AIB525" s="11"/>
      <c r="AIC525" s="11"/>
      <c r="AID525" s="11"/>
      <c r="AIE525" s="11"/>
      <c r="AIF525" s="11"/>
      <c r="AIG525" s="11"/>
      <c r="AIH525" s="11"/>
      <c r="AII525" s="11"/>
      <c r="AIJ525" s="11"/>
      <c r="AIK525" s="11"/>
      <c r="AIL525" s="11"/>
      <c r="AIM525" s="11"/>
      <c r="AIN525" s="11"/>
      <c r="AIO525" s="11"/>
      <c r="AIP525" s="11"/>
      <c r="AIQ525" s="11"/>
      <c r="AIR525" s="11"/>
      <c r="AIS525" s="11"/>
      <c r="AIT525" s="11"/>
      <c r="AIU525" s="11"/>
      <c r="AIV525" s="11"/>
      <c r="AIW525" s="11"/>
      <c r="AIX525" s="11"/>
      <c r="AIY525" s="11"/>
      <c r="AIZ525" s="11"/>
      <c r="AJA525" s="11"/>
      <c r="AJB525" s="11"/>
      <c r="AJC525" s="11"/>
      <c r="AJD525" s="11"/>
      <c r="AJE525" s="11"/>
      <c r="AJF525" s="11"/>
      <c r="AJG525" s="11"/>
      <c r="AJH525" s="11"/>
      <c r="AJI525" s="11"/>
      <c r="AJJ525" s="11"/>
      <c r="AJK525" s="11"/>
      <c r="AJL525" s="11"/>
      <c r="AJM525" s="11"/>
      <c r="AJN525" s="11"/>
      <c r="AJO525" s="11"/>
      <c r="AJP525" s="11"/>
      <c r="AJQ525" s="11"/>
      <c r="AJR525" s="11"/>
      <c r="AJS525" s="11"/>
      <c r="AJT525" s="11"/>
      <c r="AJU525" s="11"/>
      <c r="AJV525" s="11"/>
      <c r="AJW525" s="11"/>
      <c r="AJX525" s="11"/>
      <c r="AJY525" s="11"/>
      <c r="AJZ525" s="11"/>
      <c r="AKA525" s="11"/>
      <c r="AKB525" s="11"/>
      <c r="AKC525" s="11"/>
      <c r="AKD525" s="11"/>
      <c r="AKE525" s="11"/>
      <c r="AKF525" s="11"/>
      <c r="AKG525" s="11"/>
      <c r="AKH525" s="11"/>
      <c r="AKI525" s="11"/>
      <c r="AKJ525" s="11"/>
      <c r="AKK525" s="11"/>
      <c r="AKL525" s="11"/>
      <c r="AKM525" s="11"/>
      <c r="AKN525" s="11"/>
      <c r="AKO525" s="11"/>
      <c r="AKP525" s="11"/>
      <c r="AKQ525" s="11"/>
      <c r="AKR525" s="11"/>
      <c r="AKS525" s="11"/>
      <c r="AKT525" s="11"/>
      <c r="AKU525" s="11"/>
      <c r="AKV525" s="11"/>
      <c r="AKW525" s="11"/>
      <c r="AKX525" s="11"/>
      <c r="AKY525" s="11"/>
      <c r="AKZ525" s="11"/>
      <c r="ALA525" s="11"/>
      <c r="ALB525" s="11"/>
      <c r="ALC525" s="11"/>
      <c r="ALD525" s="11"/>
      <c r="ALE525" s="11"/>
      <c r="ALF525" s="11"/>
      <c r="ALG525" s="11"/>
      <c r="ALH525" s="11"/>
      <c r="ALI525" s="11"/>
      <c r="ALJ525" s="11"/>
      <c r="ALK525" s="11"/>
      <c r="ALL525" s="11"/>
      <c r="ALM525" s="11"/>
      <c r="ALN525" s="11"/>
      <c r="ALO525" s="11"/>
      <c r="ALP525" s="11"/>
      <c r="ALQ525" s="11"/>
      <c r="ALR525" s="11"/>
      <c r="ALS525" s="11"/>
      <c r="ALT525" s="11"/>
      <c r="ALU525" s="11"/>
      <c r="ALV525" s="11"/>
      <c r="ALW525" s="11"/>
      <c r="ALX525" s="11"/>
      <c r="ALY525" s="11"/>
      <c r="ALZ525" s="11"/>
      <c r="AMA525" s="11"/>
    </row>
    <row r="526" spans="1:1015" ht="12.75" customHeight="1">
      <c r="A526" s="8" t="s">
        <v>555</v>
      </c>
      <c r="B526" s="9" t="s">
        <v>533</v>
      </c>
      <c r="C526" s="9" t="s">
        <v>173</v>
      </c>
      <c r="D526" s="8"/>
      <c r="E526" s="9" t="s">
        <v>16</v>
      </c>
      <c r="F526" s="8" t="s">
        <v>17</v>
      </c>
      <c r="G526" s="8" t="s">
        <v>174</v>
      </c>
      <c r="H526" s="10">
        <v>0</v>
      </c>
      <c r="I526" s="10">
        <v>74.599999999999994</v>
      </c>
      <c r="J526" s="10">
        <v>50</v>
      </c>
      <c r="K526" s="10">
        <v>8.2799999999999994</v>
      </c>
      <c r="L526" s="7">
        <v>50</v>
      </c>
      <c r="M526" s="10">
        <f t="shared" si="81"/>
        <v>50</v>
      </c>
      <c r="N526" s="10">
        <f t="shared" si="81"/>
        <v>50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  <c r="ABM526" s="11"/>
      <c r="ABN526" s="11"/>
      <c r="ABO526" s="11"/>
      <c r="ABP526" s="11"/>
      <c r="ABQ526" s="11"/>
      <c r="ABR526" s="11"/>
      <c r="ABS526" s="11"/>
      <c r="ABT526" s="11"/>
      <c r="ABU526" s="11"/>
      <c r="ABV526" s="11"/>
      <c r="ABW526" s="11"/>
      <c r="ABX526" s="11"/>
      <c r="ABY526" s="11"/>
      <c r="ABZ526" s="11"/>
      <c r="ACA526" s="11"/>
      <c r="ACB526" s="11"/>
      <c r="ACC526" s="11"/>
      <c r="ACD526" s="11"/>
      <c r="ACE526" s="11"/>
      <c r="ACF526" s="11"/>
      <c r="ACG526" s="11"/>
      <c r="ACH526" s="11"/>
      <c r="ACI526" s="11"/>
      <c r="ACJ526" s="11"/>
      <c r="ACK526" s="11"/>
      <c r="ACL526" s="11"/>
      <c r="ACM526" s="11"/>
      <c r="ACN526" s="11"/>
      <c r="ACO526" s="11"/>
      <c r="ACP526" s="11"/>
      <c r="ACQ526" s="11"/>
      <c r="ACR526" s="11"/>
      <c r="ACS526" s="11"/>
      <c r="ACT526" s="11"/>
      <c r="ACU526" s="11"/>
      <c r="ACV526" s="11"/>
      <c r="ACW526" s="11"/>
      <c r="ACX526" s="11"/>
      <c r="ACY526" s="11"/>
      <c r="ACZ526" s="11"/>
      <c r="ADA526" s="11"/>
      <c r="ADB526" s="11"/>
      <c r="ADC526" s="11"/>
      <c r="ADD526" s="11"/>
      <c r="ADE526" s="11"/>
      <c r="ADF526" s="11"/>
      <c r="ADG526" s="11"/>
      <c r="ADH526" s="11"/>
      <c r="ADI526" s="11"/>
      <c r="ADJ526" s="11"/>
      <c r="ADK526" s="11"/>
      <c r="ADL526" s="11"/>
      <c r="ADM526" s="11"/>
      <c r="ADN526" s="11"/>
      <c r="ADO526" s="11"/>
      <c r="ADP526" s="11"/>
      <c r="ADQ526" s="11"/>
      <c r="ADR526" s="11"/>
      <c r="ADS526" s="11"/>
      <c r="ADT526" s="11"/>
      <c r="ADU526" s="11"/>
      <c r="ADV526" s="11"/>
      <c r="ADW526" s="11"/>
      <c r="ADX526" s="11"/>
      <c r="ADY526" s="11"/>
      <c r="ADZ526" s="11"/>
      <c r="AEA526" s="11"/>
      <c r="AEB526" s="11"/>
      <c r="AEC526" s="11"/>
      <c r="AED526" s="11"/>
      <c r="AEE526" s="11"/>
      <c r="AEF526" s="11"/>
      <c r="AEG526" s="11"/>
      <c r="AEH526" s="11"/>
      <c r="AEI526" s="11"/>
      <c r="AEJ526" s="11"/>
      <c r="AEK526" s="11"/>
      <c r="AEL526" s="11"/>
      <c r="AEM526" s="11"/>
      <c r="AEN526" s="11"/>
      <c r="AEO526" s="11"/>
      <c r="AEP526" s="11"/>
      <c r="AEQ526" s="11"/>
      <c r="AER526" s="11"/>
      <c r="AES526" s="11"/>
      <c r="AET526" s="11"/>
      <c r="AEU526" s="11"/>
      <c r="AEV526" s="11"/>
      <c r="AEW526" s="11"/>
      <c r="AEX526" s="11"/>
      <c r="AEY526" s="11"/>
      <c r="AEZ526" s="11"/>
      <c r="AFA526" s="11"/>
      <c r="AFB526" s="11"/>
      <c r="AFC526" s="11"/>
      <c r="AFD526" s="11"/>
      <c r="AFE526" s="11"/>
      <c r="AFF526" s="11"/>
      <c r="AFG526" s="11"/>
      <c r="AFH526" s="11"/>
      <c r="AFI526" s="11"/>
      <c r="AFJ526" s="11"/>
      <c r="AFK526" s="11"/>
      <c r="AFL526" s="11"/>
      <c r="AFM526" s="11"/>
      <c r="AFN526" s="11"/>
      <c r="AFO526" s="11"/>
      <c r="AFP526" s="11"/>
      <c r="AFQ526" s="11"/>
      <c r="AFR526" s="11"/>
      <c r="AFS526" s="11"/>
      <c r="AFT526" s="11"/>
      <c r="AFU526" s="11"/>
      <c r="AFV526" s="11"/>
      <c r="AFW526" s="11"/>
      <c r="AFX526" s="11"/>
      <c r="AFY526" s="11"/>
      <c r="AFZ526" s="11"/>
      <c r="AGA526" s="11"/>
      <c r="AGB526" s="11"/>
      <c r="AGC526" s="11"/>
      <c r="AGD526" s="11"/>
      <c r="AGE526" s="11"/>
      <c r="AGF526" s="11"/>
      <c r="AGG526" s="11"/>
      <c r="AGH526" s="11"/>
      <c r="AGI526" s="11"/>
      <c r="AGJ526" s="11"/>
      <c r="AGK526" s="11"/>
      <c r="AGL526" s="11"/>
      <c r="AGM526" s="11"/>
      <c r="AGN526" s="11"/>
      <c r="AGO526" s="11"/>
      <c r="AGP526" s="11"/>
      <c r="AGQ526" s="11"/>
      <c r="AGR526" s="11"/>
      <c r="AGS526" s="11"/>
      <c r="AGT526" s="11"/>
      <c r="AGU526" s="11"/>
      <c r="AGV526" s="11"/>
      <c r="AGW526" s="11"/>
      <c r="AGX526" s="11"/>
      <c r="AGY526" s="11"/>
      <c r="AGZ526" s="11"/>
      <c r="AHA526" s="11"/>
      <c r="AHB526" s="11"/>
      <c r="AHC526" s="11"/>
      <c r="AHD526" s="11"/>
      <c r="AHE526" s="11"/>
      <c r="AHF526" s="11"/>
      <c r="AHG526" s="11"/>
      <c r="AHH526" s="11"/>
      <c r="AHI526" s="11"/>
      <c r="AHJ526" s="11"/>
      <c r="AHK526" s="11"/>
      <c r="AHL526" s="11"/>
      <c r="AHM526" s="11"/>
      <c r="AHN526" s="11"/>
      <c r="AHO526" s="11"/>
      <c r="AHP526" s="11"/>
      <c r="AHQ526" s="11"/>
      <c r="AHR526" s="11"/>
      <c r="AHS526" s="11"/>
      <c r="AHT526" s="11"/>
      <c r="AHU526" s="11"/>
      <c r="AHV526" s="11"/>
      <c r="AHW526" s="11"/>
      <c r="AHX526" s="11"/>
      <c r="AHY526" s="11"/>
      <c r="AHZ526" s="11"/>
      <c r="AIA526" s="11"/>
      <c r="AIB526" s="11"/>
      <c r="AIC526" s="11"/>
      <c r="AID526" s="11"/>
      <c r="AIE526" s="11"/>
      <c r="AIF526" s="11"/>
      <c r="AIG526" s="11"/>
      <c r="AIH526" s="11"/>
      <c r="AII526" s="11"/>
      <c r="AIJ526" s="11"/>
      <c r="AIK526" s="11"/>
      <c r="AIL526" s="11"/>
      <c r="AIM526" s="11"/>
      <c r="AIN526" s="11"/>
      <c r="AIO526" s="11"/>
      <c r="AIP526" s="11"/>
      <c r="AIQ526" s="11"/>
      <c r="AIR526" s="11"/>
      <c r="AIS526" s="11"/>
      <c r="AIT526" s="11"/>
      <c r="AIU526" s="11"/>
      <c r="AIV526" s="11"/>
      <c r="AIW526" s="11"/>
      <c r="AIX526" s="11"/>
      <c r="AIY526" s="11"/>
      <c r="AIZ526" s="11"/>
      <c r="AJA526" s="11"/>
      <c r="AJB526" s="11"/>
      <c r="AJC526" s="11"/>
      <c r="AJD526" s="11"/>
      <c r="AJE526" s="11"/>
      <c r="AJF526" s="11"/>
      <c r="AJG526" s="11"/>
      <c r="AJH526" s="11"/>
      <c r="AJI526" s="11"/>
      <c r="AJJ526" s="11"/>
      <c r="AJK526" s="11"/>
      <c r="AJL526" s="11"/>
      <c r="AJM526" s="11"/>
      <c r="AJN526" s="11"/>
      <c r="AJO526" s="11"/>
      <c r="AJP526" s="11"/>
      <c r="AJQ526" s="11"/>
      <c r="AJR526" s="11"/>
      <c r="AJS526" s="11"/>
      <c r="AJT526" s="11"/>
      <c r="AJU526" s="11"/>
      <c r="AJV526" s="11"/>
      <c r="AJW526" s="11"/>
      <c r="AJX526" s="11"/>
      <c r="AJY526" s="11"/>
      <c r="AJZ526" s="11"/>
      <c r="AKA526" s="11"/>
      <c r="AKB526" s="11"/>
      <c r="AKC526" s="11"/>
      <c r="AKD526" s="11"/>
      <c r="AKE526" s="11"/>
      <c r="AKF526" s="11"/>
      <c r="AKG526" s="11"/>
      <c r="AKH526" s="11"/>
      <c r="AKI526" s="11"/>
      <c r="AKJ526" s="11"/>
      <c r="AKK526" s="11"/>
      <c r="AKL526" s="11"/>
      <c r="AKM526" s="11"/>
      <c r="AKN526" s="11"/>
      <c r="AKO526" s="11"/>
      <c r="AKP526" s="11"/>
      <c r="AKQ526" s="11"/>
      <c r="AKR526" s="11"/>
      <c r="AKS526" s="11"/>
      <c r="AKT526" s="11"/>
      <c r="AKU526" s="11"/>
      <c r="AKV526" s="11"/>
      <c r="AKW526" s="11"/>
      <c r="AKX526" s="11"/>
      <c r="AKY526" s="11"/>
      <c r="AKZ526" s="11"/>
      <c r="ALA526" s="11"/>
      <c r="ALB526" s="11"/>
      <c r="ALC526" s="11"/>
      <c r="ALD526" s="11"/>
      <c r="ALE526" s="11"/>
      <c r="ALF526" s="11"/>
      <c r="ALG526" s="11"/>
      <c r="ALH526" s="11"/>
      <c r="ALI526" s="11"/>
      <c r="ALJ526" s="11"/>
      <c r="ALK526" s="11"/>
      <c r="ALL526" s="11"/>
      <c r="ALM526" s="11"/>
      <c r="ALN526" s="11"/>
      <c r="ALO526" s="11"/>
      <c r="ALP526" s="11"/>
      <c r="ALQ526" s="11"/>
      <c r="ALR526" s="11"/>
      <c r="ALS526" s="11"/>
      <c r="ALT526" s="11"/>
      <c r="ALU526" s="11"/>
      <c r="ALV526" s="11"/>
      <c r="ALW526" s="11"/>
      <c r="ALX526" s="11"/>
      <c r="ALY526" s="11"/>
      <c r="ALZ526" s="11"/>
      <c r="AMA526" s="11"/>
    </row>
    <row r="527" spans="1:1015" ht="12.75" customHeight="1">
      <c r="A527" s="8" t="s">
        <v>555</v>
      </c>
      <c r="B527" s="9" t="s">
        <v>533</v>
      </c>
      <c r="C527" s="9" t="s">
        <v>198</v>
      </c>
      <c r="D527" s="8"/>
      <c r="E527" s="9" t="s">
        <v>16</v>
      </c>
      <c r="F527" s="8" t="s">
        <v>17</v>
      </c>
      <c r="G527" s="8" t="s">
        <v>499</v>
      </c>
      <c r="H527" s="10">
        <v>997.02</v>
      </c>
      <c r="I527" s="10">
        <v>948.15</v>
      </c>
      <c r="J527" s="10">
        <v>1000</v>
      </c>
      <c r="K527" s="10">
        <v>1041.8399999999999</v>
      </c>
      <c r="L527" s="7">
        <v>1000</v>
      </c>
      <c r="M527" s="10">
        <f t="shared" si="81"/>
        <v>1000</v>
      </c>
      <c r="N527" s="10">
        <f t="shared" si="81"/>
        <v>1000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</row>
    <row r="528" spans="1:1015" ht="12.75" customHeight="1">
      <c r="A528" s="8" t="s">
        <v>555</v>
      </c>
      <c r="B528" s="9" t="s">
        <v>533</v>
      </c>
      <c r="C528" s="9" t="s">
        <v>208</v>
      </c>
      <c r="D528" s="8"/>
      <c r="E528" s="9" t="s">
        <v>16</v>
      </c>
      <c r="F528" s="8" t="s">
        <v>17</v>
      </c>
      <c r="G528" s="8" t="s">
        <v>209</v>
      </c>
      <c r="H528" s="10">
        <v>0</v>
      </c>
      <c r="I528" s="10">
        <v>0</v>
      </c>
      <c r="J528" s="10">
        <v>0</v>
      </c>
      <c r="K528" s="10">
        <v>120.72</v>
      </c>
      <c r="L528" s="7">
        <v>135</v>
      </c>
      <c r="M528" s="10">
        <f t="shared" si="81"/>
        <v>135</v>
      </c>
      <c r="N528" s="10">
        <f t="shared" si="81"/>
        <v>135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</row>
    <row r="529" spans="1:1015" ht="12.75" customHeight="1">
      <c r="A529" s="8" t="s">
        <v>555</v>
      </c>
      <c r="B529" s="9" t="s">
        <v>533</v>
      </c>
      <c r="C529" s="9" t="s">
        <v>175</v>
      </c>
      <c r="D529" s="8"/>
      <c r="E529" s="9" t="s">
        <v>16</v>
      </c>
      <c r="F529" s="8" t="s">
        <v>17</v>
      </c>
      <c r="G529" s="8" t="s">
        <v>176</v>
      </c>
      <c r="H529" s="10">
        <v>48.78</v>
      </c>
      <c r="I529" s="10">
        <v>50.92</v>
      </c>
      <c r="J529" s="10">
        <v>50</v>
      </c>
      <c r="K529" s="10">
        <v>44.66</v>
      </c>
      <c r="L529" s="7">
        <v>50</v>
      </c>
      <c r="M529" s="10">
        <f t="shared" si="81"/>
        <v>50</v>
      </c>
      <c r="N529" s="10">
        <f t="shared" si="81"/>
        <v>50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</row>
    <row r="530" spans="1:1015" ht="12.75" customHeight="1">
      <c r="A530" s="12" t="s">
        <v>556</v>
      </c>
      <c r="B530" s="12"/>
      <c r="C530" s="12"/>
      <c r="D530" s="12"/>
      <c r="E530" s="13" t="s">
        <v>31</v>
      </c>
      <c r="F530" s="13"/>
      <c r="G530" s="12" t="s">
        <v>557</v>
      </c>
      <c r="H530" s="14">
        <f t="shared" ref="H530:N530" si="82">SUM(H525:H529)</f>
        <v>1045.8</v>
      </c>
      <c r="I530" s="14">
        <f t="shared" si="82"/>
        <v>1073.67</v>
      </c>
      <c r="J530" s="14">
        <f t="shared" si="82"/>
        <v>1110</v>
      </c>
      <c r="K530" s="14">
        <f t="shared" si="82"/>
        <v>1215.5</v>
      </c>
      <c r="L530" s="3">
        <f t="shared" si="82"/>
        <v>1235</v>
      </c>
      <c r="M530" s="14">
        <f t="shared" si="82"/>
        <v>1235</v>
      </c>
      <c r="N530" s="14">
        <f t="shared" si="82"/>
        <v>1235</v>
      </c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  <c r="AIU530" s="15"/>
      <c r="AIV530" s="15"/>
      <c r="AIW530" s="15"/>
      <c r="AIX530" s="15"/>
      <c r="AIY530" s="15"/>
      <c r="AIZ530" s="15"/>
      <c r="AJA530" s="15"/>
      <c r="AJB530" s="15"/>
      <c r="AJC530" s="15"/>
      <c r="AJD530" s="15"/>
      <c r="AJE530" s="15"/>
      <c r="AJF530" s="15"/>
      <c r="AJG530" s="15"/>
      <c r="AJH530" s="15"/>
      <c r="AJI530" s="15"/>
      <c r="AJJ530" s="15"/>
      <c r="AJK530" s="15"/>
      <c r="AJL530" s="15"/>
      <c r="AJM530" s="15"/>
      <c r="AJN530" s="15"/>
      <c r="AJO530" s="15"/>
      <c r="AJP530" s="15"/>
      <c r="AJQ530" s="15"/>
      <c r="AJR530" s="15"/>
      <c r="AJS530" s="15"/>
      <c r="AJT530" s="15"/>
      <c r="AJU530" s="15"/>
      <c r="AJV530" s="15"/>
      <c r="AJW530" s="15"/>
      <c r="AJX530" s="15"/>
      <c r="AJY530" s="15"/>
      <c r="AJZ530" s="15"/>
      <c r="AKA530" s="15"/>
      <c r="AKB530" s="15"/>
      <c r="AKC530" s="15"/>
      <c r="AKD530" s="15"/>
      <c r="AKE530" s="15"/>
      <c r="AKF530" s="15"/>
      <c r="AKG530" s="15"/>
      <c r="AKH530" s="15"/>
      <c r="AKI530" s="15"/>
      <c r="AKJ530" s="15"/>
      <c r="AKK530" s="15"/>
      <c r="AKL530" s="15"/>
      <c r="AKM530" s="15"/>
      <c r="AKN530" s="15"/>
      <c r="AKO530" s="15"/>
      <c r="AKP530" s="15"/>
      <c r="AKQ530" s="15"/>
      <c r="AKR530" s="15"/>
      <c r="AKS530" s="15"/>
      <c r="AKT530" s="15"/>
      <c r="AKU530" s="15"/>
      <c r="AKV530" s="15"/>
      <c r="AKW530" s="15"/>
      <c r="AKX530" s="15"/>
      <c r="AKY530" s="15"/>
      <c r="AKZ530" s="15"/>
      <c r="ALA530" s="15"/>
      <c r="ALB530" s="15"/>
      <c r="ALC530" s="15"/>
      <c r="ALD530" s="15"/>
      <c r="ALE530" s="15"/>
      <c r="ALF530" s="15"/>
      <c r="ALG530" s="15"/>
      <c r="ALH530" s="15"/>
      <c r="ALI530" s="15"/>
      <c r="ALJ530" s="15"/>
      <c r="ALK530" s="15"/>
      <c r="ALL530" s="15"/>
      <c r="ALM530" s="15"/>
      <c r="ALN530" s="15"/>
      <c r="ALO530" s="15"/>
      <c r="ALP530" s="15"/>
      <c r="ALQ530" s="15"/>
      <c r="ALR530" s="15"/>
      <c r="ALS530" s="15"/>
      <c r="ALT530" s="15"/>
      <c r="ALU530" s="15"/>
      <c r="ALV530" s="15"/>
      <c r="ALW530" s="15"/>
      <c r="ALX530" s="11"/>
      <c r="ALY530" s="11"/>
      <c r="ALZ530" s="11"/>
      <c r="AMA530" s="11"/>
    </row>
    <row r="531" spans="1:1015" ht="12.75" customHeight="1">
      <c r="A531" s="12" t="s">
        <v>558</v>
      </c>
      <c r="B531" s="12"/>
      <c r="C531" s="12"/>
      <c r="D531" s="12"/>
      <c r="E531" s="12"/>
      <c r="F531" s="12"/>
      <c r="G531" s="12" t="s">
        <v>234</v>
      </c>
      <c r="H531" s="14">
        <f t="shared" ref="H531:N531" si="83">H509+H524+H530</f>
        <v>40635.08</v>
      </c>
      <c r="I531" s="14">
        <f t="shared" si="83"/>
        <v>49183.39</v>
      </c>
      <c r="J531" s="14">
        <f t="shared" si="83"/>
        <v>27310</v>
      </c>
      <c r="K531" s="14">
        <f t="shared" si="83"/>
        <v>37144</v>
      </c>
      <c r="L531" s="3">
        <f t="shared" si="83"/>
        <v>18761</v>
      </c>
      <c r="M531" s="14">
        <f t="shared" si="83"/>
        <v>18388</v>
      </c>
      <c r="N531" s="14">
        <f t="shared" si="83"/>
        <v>22138</v>
      </c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  <c r="AIU531" s="15"/>
      <c r="AIV531" s="15"/>
      <c r="AIW531" s="15"/>
      <c r="AIX531" s="15"/>
      <c r="AIY531" s="15"/>
      <c r="AIZ531" s="15"/>
      <c r="AJA531" s="15"/>
      <c r="AJB531" s="15"/>
      <c r="AJC531" s="15"/>
      <c r="AJD531" s="15"/>
      <c r="AJE531" s="15"/>
      <c r="AJF531" s="15"/>
      <c r="AJG531" s="15"/>
      <c r="AJH531" s="15"/>
      <c r="AJI531" s="15"/>
      <c r="AJJ531" s="15"/>
      <c r="AJK531" s="15"/>
      <c r="AJL531" s="15"/>
      <c r="AJM531" s="15"/>
      <c r="AJN531" s="15"/>
      <c r="AJO531" s="15"/>
      <c r="AJP531" s="15"/>
      <c r="AJQ531" s="15"/>
      <c r="AJR531" s="15"/>
      <c r="AJS531" s="15"/>
      <c r="AJT531" s="15"/>
      <c r="AJU531" s="15"/>
      <c r="AJV531" s="15"/>
      <c r="AJW531" s="15"/>
      <c r="AJX531" s="15"/>
      <c r="AJY531" s="15"/>
      <c r="AJZ531" s="15"/>
      <c r="AKA531" s="15"/>
      <c r="AKB531" s="15"/>
      <c r="AKC531" s="15"/>
      <c r="AKD531" s="15"/>
      <c r="AKE531" s="15"/>
      <c r="AKF531" s="15"/>
      <c r="AKG531" s="15"/>
      <c r="AKH531" s="15"/>
      <c r="AKI531" s="15"/>
      <c r="AKJ531" s="15"/>
      <c r="AKK531" s="15"/>
      <c r="AKL531" s="15"/>
      <c r="AKM531" s="15"/>
      <c r="AKN531" s="15"/>
      <c r="AKO531" s="15"/>
      <c r="AKP531" s="15"/>
      <c r="AKQ531" s="15"/>
      <c r="AKR531" s="15"/>
      <c r="AKS531" s="15"/>
      <c r="AKT531" s="15"/>
      <c r="AKU531" s="15"/>
      <c r="AKV531" s="15"/>
      <c r="AKW531" s="15"/>
      <c r="AKX531" s="15"/>
      <c r="AKY531" s="15"/>
      <c r="AKZ531" s="15"/>
      <c r="ALA531" s="15"/>
      <c r="ALB531" s="15"/>
      <c r="ALC531" s="15"/>
      <c r="ALD531" s="15"/>
      <c r="ALE531" s="15"/>
      <c r="ALF531" s="15"/>
      <c r="ALG531" s="15"/>
      <c r="ALH531" s="15"/>
      <c r="ALI531" s="15"/>
      <c r="ALJ531" s="15"/>
      <c r="ALK531" s="15"/>
      <c r="ALL531" s="15"/>
      <c r="ALM531" s="15"/>
      <c r="ALN531" s="15"/>
      <c r="ALO531" s="15"/>
      <c r="ALP531" s="15"/>
      <c r="ALQ531" s="15"/>
      <c r="ALR531" s="15"/>
      <c r="ALS531" s="15"/>
      <c r="ALT531" s="15"/>
      <c r="ALU531" s="15"/>
      <c r="ALV531" s="15"/>
      <c r="ALW531" s="15"/>
      <c r="ALX531" s="11"/>
      <c r="ALY531" s="11"/>
      <c r="ALZ531" s="11"/>
      <c r="AMA531" s="11"/>
    </row>
    <row r="532" spans="1:1015" ht="12.75" customHeight="1">
      <c r="A532" s="37"/>
      <c r="B532" s="37"/>
      <c r="C532" s="37"/>
      <c r="D532" s="37"/>
      <c r="E532" s="37"/>
      <c r="F532" s="37"/>
      <c r="G532" s="37"/>
      <c r="H532" s="38"/>
      <c r="I532" s="38"/>
      <c r="J532" s="38"/>
      <c r="K532" s="38"/>
      <c r="L532"/>
      <c r="M532" s="38"/>
      <c r="N532" s="38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  <c r="JO532" s="15"/>
      <c r="JP532" s="15"/>
      <c r="JQ532" s="15"/>
      <c r="JR532" s="15"/>
      <c r="JS532" s="15"/>
      <c r="JT532" s="15"/>
      <c r="JU532" s="15"/>
      <c r="JV532" s="15"/>
      <c r="JW532" s="15"/>
      <c r="JX532" s="15"/>
      <c r="JY532" s="15"/>
      <c r="JZ532" s="15"/>
      <c r="KA532" s="15"/>
      <c r="KB532" s="15"/>
      <c r="KC532" s="15"/>
      <c r="KD532" s="15"/>
      <c r="KE532" s="15"/>
      <c r="KF532" s="15"/>
      <c r="KG532" s="15"/>
      <c r="KH532" s="15"/>
      <c r="KI532" s="15"/>
      <c r="KJ532" s="15"/>
      <c r="KK532" s="15"/>
      <c r="KL532" s="15"/>
      <c r="KM532" s="15"/>
      <c r="KN532" s="15"/>
      <c r="KO532" s="15"/>
      <c r="KP532" s="15"/>
      <c r="KQ532" s="15"/>
      <c r="KR532" s="15"/>
      <c r="KS532" s="15"/>
      <c r="KT532" s="15"/>
      <c r="KU532" s="15"/>
      <c r="KV532" s="15"/>
      <c r="KW532" s="15"/>
      <c r="KX532" s="15"/>
      <c r="KY532" s="15"/>
      <c r="KZ532" s="15"/>
      <c r="LA532" s="15"/>
      <c r="LB532" s="15"/>
      <c r="LC532" s="15"/>
      <c r="LD532" s="15"/>
      <c r="LE532" s="15"/>
      <c r="LF532" s="15"/>
      <c r="LG532" s="15"/>
      <c r="LH532" s="15"/>
      <c r="LI532" s="15"/>
      <c r="LJ532" s="15"/>
      <c r="LK532" s="15"/>
      <c r="LL532" s="15"/>
      <c r="LM532" s="15"/>
      <c r="LN532" s="15"/>
      <c r="LO532" s="15"/>
      <c r="LP532" s="15"/>
      <c r="LQ532" s="15"/>
      <c r="LR532" s="15"/>
      <c r="LS532" s="15"/>
      <c r="LT532" s="15"/>
      <c r="LU532" s="15"/>
      <c r="LV532" s="15"/>
      <c r="LW532" s="15"/>
      <c r="LX532" s="15"/>
      <c r="LY532" s="15"/>
      <c r="LZ532" s="15"/>
      <c r="MA532" s="15"/>
      <c r="MB532" s="15"/>
      <c r="MC532" s="15"/>
      <c r="MD532" s="15"/>
      <c r="ME532" s="15"/>
      <c r="MF532" s="15"/>
      <c r="MG532" s="15"/>
      <c r="MH532" s="15"/>
      <c r="MI532" s="15"/>
      <c r="MJ532" s="15"/>
      <c r="MK532" s="15"/>
      <c r="ML532" s="15"/>
      <c r="MM532" s="15"/>
      <c r="MN532" s="15"/>
      <c r="MO532" s="15"/>
      <c r="MP532" s="15"/>
      <c r="MQ532" s="15"/>
      <c r="MR532" s="15"/>
      <c r="MS532" s="15"/>
      <c r="MT532" s="15"/>
      <c r="MU532" s="15"/>
      <c r="MV532" s="15"/>
      <c r="MW532" s="15"/>
      <c r="MX532" s="15"/>
      <c r="MY532" s="15"/>
      <c r="MZ532" s="15"/>
      <c r="NA532" s="15"/>
      <c r="NB532" s="15"/>
      <c r="NC532" s="15"/>
      <c r="ND532" s="15"/>
      <c r="NE532" s="15"/>
      <c r="NF532" s="15"/>
      <c r="NG532" s="15"/>
      <c r="NH532" s="15"/>
      <c r="NI532" s="15"/>
      <c r="NJ532" s="15"/>
      <c r="NK532" s="15"/>
      <c r="NL532" s="15"/>
      <c r="NM532" s="15"/>
      <c r="NN532" s="15"/>
      <c r="NO532" s="15"/>
      <c r="NP532" s="15"/>
      <c r="NQ532" s="15"/>
      <c r="NR532" s="15"/>
      <c r="NS532" s="15"/>
      <c r="NT532" s="15"/>
      <c r="NU532" s="15"/>
      <c r="NV532" s="15"/>
      <c r="NW532" s="15"/>
      <c r="NX532" s="15"/>
      <c r="NY532" s="15"/>
      <c r="NZ532" s="15"/>
      <c r="OA532" s="15"/>
      <c r="OB532" s="15"/>
      <c r="OC532" s="15"/>
      <c r="OD532" s="15"/>
      <c r="OE532" s="15"/>
      <c r="OF532" s="15"/>
      <c r="OG532" s="15"/>
      <c r="OH532" s="15"/>
      <c r="OI532" s="15"/>
      <c r="OJ532" s="15"/>
      <c r="OK532" s="15"/>
      <c r="OL532" s="15"/>
      <c r="OM532" s="15"/>
      <c r="ON532" s="15"/>
      <c r="OO532" s="15"/>
      <c r="OP532" s="15"/>
      <c r="OQ532" s="15"/>
      <c r="OR532" s="15"/>
      <c r="OS532" s="15"/>
      <c r="OT532" s="15"/>
      <c r="OU532" s="15"/>
      <c r="OV532" s="15"/>
      <c r="OW532" s="15"/>
      <c r="OX532" s="15"/>
      <c r="OY532" s="15"/>
      <c r="OZ532" s="15"/>
      <c r="PA532" s="15"/>
      <c r="PB532" s="15"/>
      <c r="PC532" s="15"/>
      <c r="PD532" s="15"/>
      <c r="PE532" s="15"/>
      <c r="PF532" s="15"/>
      <c r="PG532" s="15"/>
      <c r="PH532" s="15"/>
      <c r="PI532" s="15"/>
      <c r="PJ532" s="15"/>
      <c r="PK532" s="15"/>
      <c r="PL532" s="15"/>
      <c r="PM532" s="15"/>
      <c r="PN532" s="15"/>
      <c r="PO532" s="15"/>
      <c r="PP532" s="15"/>
      <c r="PQ532" s="15"/>
      <c r="PR532" s="15"/>
      <c r="PS532" s="15"/>
      <c r="PT532" s="15"/>
      <c r="PU532" s="15"/>
      <c r="PV532" s="15"/>
      <c r="PW532" s="15"/>
      <c r="PX532" s="15"/>
      <c r="PY532" s="15"/>
      <c r="PZ532" s="15"/>
      <c r="QA532" s="15"/>
      <c r="QB532" s="15"/>
      <c r="QC532" s="15"/>
      <c r="QD532" s="15"/>
      <c r="QE532" s="15"/>
      <c r="QF532" s="15"/>
      <c r="QG532" s="15"/>
      <c r="QH532" s="15"/>
      <c r="QI532" s="15"/>
      <c r="QJ532" s="15"/>
      <c r="QK532" s="15"/>
      <c r="QL532" s="15"/>
      <c r="QM532" s="15"/>
      <c r="QN532" s="15"/>
      <c r="QO532" s="15"/>
      <c r="QP532" s="15"/>
      <c r="QQ532" s="15"/>
      <c r="QR532" s="15"/>
      <c r="QS532" s="15"/>
      <c r="QT532" s="15"/>
      <c r="QU532" s="15"/>
      <c r="QV532" s="15"/>
      <c r="QW532" s="15"/>
      <c r="QX532" s="15"/>
      <c r="QY532" s="15"/>
      <c r="QZ532" s="15"/>
      <c r="RA532" s="15"/>
      <c r="RB532" s="15"/>
      <c r="RC532" s="15"/>
      <c r="RD532" s="15"/>
      <c r="RE532" s="15"/>
      <c r="RF532" s="15"/>
      <c r="RG532" s="15"/>
      <c r="RH532" s="15"/>
      <c r="RI532" s="15"/>
      <c r="RJ532" s="15"/>
      <c r="RK532" s="15"/>
      <c r="RL532" s="15"/>
      <c r="RM532" s="15"/>
      <c r="RN532" s="15"/>
      <c r="RO532" s="15"/>
      <c r="RP532" s="15"/>
      <c r="RQ532" s="15"/>
      <c r="RR532" s="15"/>
      <c r="RS532" s="15"/>
      <c r="RT532" s="15"/>
      <c r="RU532" s="15"/>
      <c r="RV532" s="15"/>
      <c r="RW532" s="15"/>
      <c r="RX532" s="15"/>
      <c r="RY532" s="15"/>
      <c r="RZ532" s="15"/>
      <c r="SA532" s="15"/>
      <c r="SB532" s="15"/>
      <c r="SC532" s="15"/>
      <c r="SD532" s="15"/>
      <c r="SE532" s="15"/>
      <c r="SF532" s="15"/>
      <c r="SG532" s="15"/>
      <c r="SH532" s="15"/>
      <c r="SI532" s="15"/>
      <c r="SJ532" s="15"/>
      <c r="SK532" s="15"/>
      <c r="SL532" s="15"/>
      <c r="SM532" s="15"/>
      <c r="SN532" s="15"/>
      <c r="SO532" s="15"/>
      <c r="SP532" s="15"/>
      <c r="SQ532" s="15"/>
      <c r="SR532" s="15"/>
      <c r="SS532" s="15"/>
      <c r="ST532" s="15"/>
      <c r="SU532" s="15"/>
      <c r="SV532" s="15"/>
      <c r="SW532" s="15"/>
      <c r="SX532" s="15"/>
      <c r="SY532" s="15"/>
      <c r="SZ532" s="15"/>
      <c r="TA532" s="15"/>
      <c r="TB532" s="15"/>
      <c r="TC532" s="15"/>
      <c r="TD532" s="15"/>
      <c r="TE532" s="15"/>
      <c r="TF532" s="15"/>
      <c r="TG532" s="15"/>
      <c r="TH532" s="15"/>
      <c r="TI532" s="15"/>
      <c r="TJ532" s="15"/>
      <c r="TK532" s="15"/>
      <c r="TL532" s="15"/>
      <c r="TM532" s="15"/>
      <c r="TN532" s="15"/>
      <c r="TO532" s="15"/>
      <c r="TP532" s="15"/>
      <c r="TQ532" s="15"/>
      <c r="TR532" s="15"/>
      <c r="TS532" s="15"/>
      <c r="TT532" s="15"/>
      <c r="TU532" s="15"/>
      <c r="TV532" s="15"/>
      <c r="TW532" s="15"/>
      <c r="TX532" s="15"/>
      <c r="TY532" s="15"/>
      <c r="TZ532" s="15"/>
      <c r="UA532" s="15"/>
      <c r="UB532" s="15"/>
      <c r="UC532" s="15"/>
      <c r="UD532" s="15"/>
      <c r="UE532" s="15"/>
      <c r="UF532" s="15"/>
      <c r="UG532" s="15"/>
      <c r="UH532" s="15"/>
      <c r="UI532" s="15"/>
      <c r="UJ532" s="15"/>
      <c r="UK532" s="15"/>
      <c r="UL532" s="15"/>
      <c r="UM532" s="15"/>
      <c r="UN532" s="15"/>
      <c r="UO532" s="15"/>
      <c r="UP532" s="15"/>
      <c r="UQ532" s="15"/>
      <c r="UR532" s="15"/>
      <c r="US532" s="15"/>
      <c r="UT532" s="15"/>
      <c r="UU532" s="15"/>
      <c r="UV532" s="15"/>
      <c r="UW532" s="15"/>
      <c r="UX532" s="15"/>
      <c r="UY532" s="15"/>
      <c r="UZ532" s="15"/>
      <c r="VA532" s="15"/>
      <c r="VB532" s="15"/>
      <c r="VC532" s="15"/>
      <c r="VD532" s="15"/>
      <c r="VE532" s="15"/>
      <c r="VF532" s="15"/>
      <c r="VG532" s="15"/>
      <c r="VH532" s="15"/>
      <c r="VI532" s="15"/>
      <c r="VJ532" s="15"/>
      <c r="VK532" s="15"/>
      <c r="VL532" s="15"/>
      <c r="VM532" s="15"/>
      <c r="VN532" s="15"/>
      <c r="VO532" s="15"/>
      <c r="VP532" s="15"/>
      <c r="VQ532" s="15"/>
      <c r="VR532" s="15"/>
      <c r="VS532" s="15"/>
      <c r="VT532" s="15"/>
      <c r="VU532" s="15"/>
      <c r="VV532" s="15"/>
      <c r="VW532" s="15"/>
      <c r="VX532" s="15"/>
      <c r="VY532" s="15"/>
      <c r="VZ532" s="15"/>
      <c r="WA532" s="15"/>
      <c r="WB532" s="15"/>
      <c r="WC532" s="15"/>
      <c r="WD532" s="15"/>
      <c r="WE532" s="15"/>
      <c r="WF532" s="15"/>
      <c r="WG532" s="15"/>
      <c r="WH532" s="15"/>
      <c r="WI532" s="15"/>
      <c r="WJ532" s="15"/>
      <c r="WK532" s="15"/>
      <c r="WL532" s="15"/>
      <c r="WM532" s="15"/>
      <c r="WN532" s="15"/>
      <c r="WO532" s="15"/>
      <c r="WP532" s="15"/>
      <c r="WQ532" s="15"/>
      <c r="WR532" s="15"/>
      <c r="WS532" s="15"/>
      <c r="WT532" s="15"/>
      <c r="WU532" s="15"/>
      <c r="WV532" s="15"/>
      <c r="WW532" s="15"/>
      <c r="WX532" s="15"/>
      <c r="WY532" s="15"/>
      <c r="WZ532" s="15"/>
      <c r="XA532" s="15"/>
      <c r="XB532" s="15"/>
      <c r="XC532" s="15"/>
      <c r="XD532" s="15"/>
      <c r="XE532" s="15"/>
      <c r="XF532" s="15"/>
      <c r="XG532" s="15"/>
      <c r="XH532" s="15"/>
      <c r="XI532" s="15"/>
      <c r="XJ532" s="15"/>
      <c r="XK532" s="15"/>
      <c r="XL532" s="15"/>
      <c r="XM532" s="15"/>
      <c r="XN532" s="15"/>
      <c r="XO532" s="15"/>
      <c r="XP532" s="15"/>
      <c r="XQ532" s="15"/>
      <c r="XR532" s="15"/>
      <c r="XS532" s="15"/>
      <c r="XT532" s="15"/>
      <c r="XU532" s="15"/>
      <c r="XV532" s="15"/>
      <c r="XW532" s="15"/>
      <c r="XX532" s="15"/>
      <c r="XY532" s="15"/>
      <c r="XZ532" s="15"/>
      <c r="YA532" s="15"/>
      <c r="YB532" s="15"/>
      <c r="YC532" s="15"/>
      <c r="YD532" s="15"/>
      <c r="YE532" s="15"/>
      <c r="YF532" s="15"/>
      <c r="YG532" s="15"/>
      <c r="YH532" s="15"/>
      <c r="YI532" s="15"/>
      <c r="YJ532" s="15"/>
      <c r="YK532" s="15"/>
      <c r="YL532" s="15"/>
      <c r="YM532" s="15"/>
      <c r="YN532" s="15"/>
      <c r="YO532" s="15"/>
      <c r="YP532" s="15"/>
      <c r="YQ532" s="15"/>
      <c r="YR532" s="15"/>
      <c r="YS532" s="15"/>
      <c r="YT532" s="15"/>
      <c r="YU532" s="15"/>
      <c r="YV532" s="15"/>
      <c r="YW532" s="15"/>
      <c r="YX532" s="15"/>
      <c r="YY532" s="15"/>
      <c r="YZ532" s="15"/>
      <c r="ZA532" s="15"/>
      <c r="ZB532" s="15"/>
      <c r="ZC532" s="15"/>
      <c r="ZD532" s="15"/>
      <c r="ZE532" s="15"/>
      <c r="ZF532" s="15"/>
      <c r="ZG532" s="15"/>
      <c r="ZH532" s="15"/>
      <c r="ZI532" s="15"/>
      <c r="ZJ532" s="15"/>
      <c r="ZK532" s="15"/>
      <c r="ZL532" s="15"/>
      <c r="ZM532" s="15"/>
      <c r="ZN532" s="15"/>
      <c r="ZO532" s="15"/>
      <c r="ZP532" s="15"/>
      <c r="ZQ532" s="15"/>
      <c r="ZR532" s="15"/>
      <c r="ZS532" s="15"/>
      <c r="ZT532" s="15"/>
      <c r="ZU532" s="15"/>
      <c r="ZV532" s="15"/>
      <c r="ZW532" s="15"/>
      <c r="ZX532" s="15"/>
      <c r="ZY532" s="15"/>
      <c r="ZZ532" s="15"/>
      <c r="AAA532" s="15"/>
      <c r="AAB532" s="15"/>
      <c r="AAC532" s="15"/>
      <c r="AAD532" s="15"/>
      <c r="AAE532" s="15"/>
      <c r="AAF532" s="15"/>
      <c r="AAG532" s="15"/>
      <c r="AAH532" s="15"/>
      <c r="AAI532" s="15"/>
      <c r="AAJ532" s="15"/>
      <c r="AAK532" s="15"/>
      <c r="AAL532" s="15"/>
      <c r="AAM532" s="15"/>
      <c r="AAN532" s="15"/>
      <c r="AAO532" s="15"/>
      <c r="AAP532" s="15"/>
      <c r="AAQ532" s="15"/>
      <c r="AAR532" s="15"/>
      <c r="AAS532" s="15"/>
      <c r="AAT532" s="15"/>
      <c r="AAU532" s="15"/>
      <c r="AAV532" s="15"/>
      <c r="AAW532" s="15"/>
      <c r="AAX532" s="15"/>
      <c r="AAY532" s="15"/>
      <c r="AAZ532" s="15"/>
      <c r="ABA532" s="15"/>
      <c r="ABB532" s="15"/>
      <c r="ABC532" s="15"/>
      <c r="ABD532" s="15"/>
      <c r="ABE532" s="15"/>
      <c r="ABF532" s="15"/>
      <c r="ABG532" s="15"/>
      <c r="ABH532" s="15"/>
      <c r="ABI532" s="15"/>
      <c r="ABJ532" s="15"/>
      <c r="ABK532" s="15"/>
      <c r="ABL532" s="15"/>
      <c r="ABM532" s="15"/>
      <c r="ABN532" s="15"/>
      <c r="ABO532" s="15"/>
      <c r="ABP532" s="15"/>
      <c r="ABQ532" s="15"/>
      <c r="ABR532" s="15"/>
      <c r="ABS532" s="15"/>
      <c r="ABT532" s="15"/>
      <c r="ABU532" s="15"/>
      <c r="ABV532" s="15"/>
      <c r="ABW532" s="15"/>
      <c r="ABX532" s="15"/>
      <c r="ABY532" s="15"/>
      <c r="ABZ532" s="15"/>
      <c r="ACA532" s="15"/>
      <c r="ACB532" s="15"/>
      <c r="ACC532" s="15"/>
      <c r="ACD532" s="15"/>
      <c r="ACE532" s="15"/>
      <c r="ACF532" s="15"/>
      <c r="ACG532" s="15"/>
      <c r="ACH532" s="15"/>
      <c r="ACI532" s="15"/>
      <c r="ACJ532" s="15"/>
      <c r="ACK532" s="15"/>
      <c r="ACL532" s="15"/>
      <c r="ACM532" s="15"/>
      <c r="ACN532" s="15"/>
      <c r="ACO532" s="15"/>
      <c r="ACP532" s="15"/>
      <c r="ACQ532" s="15"/>
      <c r="ACR532" s="15"/>
      <c r="ACS532" s="15"/>
      <c r="ACT532" s="15"/>
      <c r="ACU532" s="15"/>
      <c r="ACV532" s="15"/>
      <c r="ACW532" s="15"/>
      <c r="ACX532" s="15"/>
      <c r="ACY532" s="15"/>
      <c r="ACZ532" s="15"/>
      <c r="ADA532" s="15"/>
      <c r="ADB532" s="15"/>
      <c r="ADC532" s="15"/>
      <c r="ADD532" s="15"/>
      <c r="ADE532" s="15"/>
      <c r="ADF532" s="15"/>
      <c r="ADG532" s="15"/>
      <c r="ADH532" s="15"/>
      <c r="ADI532" s="15"/>
      <c r="ADJ532" s="15"/>
      <c r="ADK532" s="15"/>
      <c r="ADL532" s="15"/>
      <c r="ADM532" s="15"/>
      <c r="ADN532" s="15"/>
      <c r="ADO532" s="15"/>
      <c r="ADP532" s="15"/>
      <c r="ADQ532" s="15"/>
      <c r="ADR532" s="15"/>
      <c r="ADS532" s="15"/>
      <c r="ADT532" s="15"/>
      <c r="ADU532" s="15"/>
      <c r="ADV532" s="15"/>
      <c r="ADW532" s="15"/>
      <c r="ADX532" s="15"/>
      <c r="ADY532" s="15"/>
      <c r="ADZ532" s="15"/>
      <c r="AEA532" s="15"/>
      <c r="AEB532" s="15"/>
      <c r="AEC532" s="15"/>
      <c r="AED532" s="15"/>
      <c r="AEE532" s="15"/>
      <c r="AEF532" s="15"/>
      <c r="AEG532" s="15"/>
      <c r="AEH532" s="15"/>
      <c r="AEI532" s="15"/>
      <c r="AEJ532" s="15"/>
      <c r="AEK532" s="15"/>
      <c r="AEL532" s="15"/>
      <c r="AEM532" s="15"/>
      <c r="AEN532" s="15"/>
      <c r="AEO532" s="15"/>
      <c r="AEP532" s="15"/>
      <c r="AEQ532" s="15"/>
      <c r="AER532" s="15"/>
      <c r="AES532" s="15"/>
      <c r="AET532" s="15"/>
      <c r="AEU532" s="15"/>
      <c r="AEV532" s="15"/>
      <c r="AEW532" s="15"/>
      <c r="AEX532" s="15"/>
      <c r="AEY532" s="15"/>
      <c r="AEZ532" s="15"/>
      <c r="AFA532" s="15"/>
      <c r="AFB532" s="15"/>
      <c r="AFC532" s="15"/>
      <c r="AFD532" s="15"/>
      <c r="AFE532" s="15"/>
      <c r="AFF532" s="15"/>
      <c r="AFG532" s="15"/>
      <c r="AFH532" s="15"/>
      <c r="AFI532" s="15"/>
      <c r="AFJ532" s="15"/>
      <c r="AFK532" s="15"/>
      <c r="AFL532" s="15"/>
      <c r="AFM532" s="15"/>
      <c r="AFN532" s="15"/>
      <c r="AFO532" s="15"/>
      <c r="AFP532" s="15"/>
      <c r="AFQ532" s="15"/>
      <c r="AFR532" s="15"/>
      <c r="AFS532" s="15"/>
      <c r="AFT532" s="15"/>
      <c r="AFU532" s="15"/>
      <c r="AFV532" s="15"/>
      <c r="AFW532" s="15"/>
      <c r="AFX532" s="15"/>
      <c r="AFY532" s="15"/>
      <c r="AFZ532" s="15"/>
      <c r="AGA532" s="15"/>
      <c r="AGB532" s="15"/>
      <c r="AGC532" s="15"/>
      <c r="AGD532" s="15"/>
      <c r="AGE532" s="15"/>
      <c r="AGF532" s="15"/>
      <c r="AGG532" s="15"/>
      <c r="AGH532" s="15"/>
      <c r="AGI532" s="15"/>
      <c r="AGJ532" s="15"/>
      <c r="AGK532" s="15"/>
      <c r="AGL532" s="15"/>
      <c r="AGM532" s="15"/>
      <c r="AGN532" s="15"/>
      <c r="AGO532" s="15"/>
      <c r="AGP532" s="15"/>
      <c r="AGQ532" s="15"/>
      <c r="AGR532" s="15"/>
      <c r="AGS532" s="15"/>
      <c r="AGT532" s="15"/>
      <c r="AGU532" s="15"/>
      <c r="AGV532" s="15"/>
      <c r="AGW532" s="15"/>
      <c r="AGX532" s="15"/>
      <c r="AGY532" s="15"/>
      <c r="AGZ532" s="15"/>
      <c r="AHA532" s="15"/>
      <c r="AHB532" s="15"/>
      <c r="AHC532" s="15"/>
      <c r="AHD532" s="15"/>
      <c r="AHE532" s="15"/>
      <c r="AHF532" s="15"/>
      <c r="AHG532" s="15"/>
      <c r="AHH532" s="15"/>
      <c r="AHI532" s="15"/>
      <c r="AHJ532" s="15"/>
      <c r="AHK532" s="15"/>
      <c r="AHL532" s="15"/>
      <c r="AHM532" s="15"/>
      <c r="AHN532" s="15"/>
      <c r="AHO532" s="15"/>
      <c r="AHP532" s="15"/>
      <c r="AHQ532" s="15"/>
      <c r="AHR532" s="15"/>
      <c r="AHS532" s="15"/>
      <c r="AHT532" s="15"/>
      <c r="AHU532" s="15"/>
      <c r="AHV532" s="15"/>
      <c r="AHW532" s="15"/>
      <c r="AHX532" s="15"/>
      <c r="AHY532" s="15"/>
      <c r="AHZ532" s="15"/>
      <c r="AIA532" s="15"/>
      <c r="AIB532" s="15"/>
      <c r="AIC532" s="15"/>
      <c r="AID532" s="15"/>
      <c r="AIE532" s="15"/>
      <c r="AIF532" s="15"/>
      <c r="AIG532" s="15"/>
      <c r="AIH532" s="15"/>
      <c r="AII532" s="15"/>
      <c r="AIJ532" s="15"/>
      <c r="AIK532" s="15"/>
      <c r="AIL532" s="15"/>
      <c r="AIM532" s="15"/>
      <c r="AIN532" s="15"/>
      <c r="AIO532" s="15"/>
      <c r="AIP532" s="15"/>
      <c r="AIQ532" s="15"/>
      <c r="AIR532" s="15"/>
      <c r="AIS532" s="15"/>
      <c r="AIT532" s="15"/>
      <c r="AIU532" s="15"/>
      <c r="AIV532" s="15"/>
      <c r="AIW532" s="15"/>
      <c r="AIX532" s="15"/>
      <c r="AIY532" s="15"/>
      <c r="AIZ532" s="15"/>
      <c r="AJA532" s="15"/>
      <c r="AJB532" s="15"/>
      <c r="AJC532" s="15"/>
      <c r="AJD532" s="15"/>
      <c r="AJE532" s="15"/>
      <c r="AJF532" s="15"/>
      <c r="AJG532" s="15"/>
      <c r="AJH532" s="15"/>
      <c r="AJI532" s="15"/>
      <c r="AJJ532" s="15"/>
      <c r="AJK532" s="15"/>
      <c r="AJL532" s="15"/>
      <c r="AJM532" s="15"/>
      <c r="AJN532" s="15"/>
      <c r="AJO532" s="15"/>
      <c r="AJP532" s="15"/>
      <c r="AJQ532" s="15"/>
      <c r="AJR532" s="15"/>
      <c r="AJS532" s="15"/>
      <c r="AJT532" s="15"/>
      <c r="AJU532" s="15"/>
      <c r="AJV532" s="15"/>
      <c r="AJW532" s="15"/>
      <c r="AJX532" s="15"/>
      <c r="AJY532" s="15"/>
      <c r="AJZ532" s="15"/>
      <c r="AKA532" s="15"/>
      <c r="AKB532" s="15"/>
      <c r="AKC532" s="15"/>
      <c r="AKD532" s="15"/>
      <c r="AKE532" s="15"/>
      <c r="AKF532" s="15"/>
      <c r="AKG532" s="15"/>
      <c r="AKH532" s="15"/>
      <c r="AKI532" s="15"/>
      <c r="AKJ532" s="15"/>
      <c r="AKK532" s="15"/>
      <c r="AKL532" s="15"/>
      <c r="AKM532" s="15"/>
      <c r="AKN532" s="15"/>
      <c r="AKO532" s="15"/>
      <c r="AKP532" s="15"/>
      <c r="AKQ532" s="15"/>
      <c r="AKR532" s="15"/>
      <c r="AKS532" s="15"/>
      <c r="AKT532" s="15"/>
      <c r="AKU532" s="15"/>
      <c r="AKV532" s="15"/>
      <c r="AKW532" s="15"/>
      <c r="AKX532" s="15"/>
      <c r="AKY532" s="15"/>
      <c r="AKZ532" s="15"/>
      <c r="ALA532" s="15"/>
      <c r="ALB532" s="15"/>
      <c r="ALC532" s="15"/>
      <c r="ALD532" s="15"/>
      <c r="ALE532" s="15"/>
      <c r="ALF532" s="15"/>
      <c r="ALG532" s="15"/>
      <c r="ALH532" s="15"/>
      <c r="ALI532" s="15"/>
      <c r="ALJ532" s="15"/>
      <c r="ALK532" s="15"/>
      <c r="ALL532" s="15"/>
      <c r="ALM532" s="15"/>
      <c r="ALN532" s="15"/>
      <c r="ALO532" s="15"/>
      <c r="ALP532" s="15"/>
      <c r="ALQ532" s="15"/>
      <c r="ALR532" s="15"/>
      <c r="ALS532" s="15"/>
      <c r="ALT532" s="15"/>
      <c r="ALU532" s="15"/>
      <c r="ALV532" s="15"/>
      <c r="ALW532" s="15"/>
      <c r="ALX532" s="11"/>
      <c r="ALY532" s="11"/>
      <c r="ALZ532" s="11"/>
      <c r="AMA532" s="11"/>
    </row>
    <row r="533" spans="1:1015" ht="12.75" customHeight="1">
      <c r="A533" s="52" t="s">
        <v>559</v>
      </c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  <c r="JO533" s="15"/>
      <c r="JP533" s="15"/>
      <c r="JQ533" s="15"/>
      <c r="JR533" s="15"/>
      <c r="JS533" s="15"/>
      <c r="JT533" s="15"/>
      <c r="JU533" s="15"/>
      <c r="JV533" s="15"/>
      <c r="JW533" s="15"/>
      <c r="JX533" s="15"/>
      <c r="JY533" s="15"/>
      <c r="JZ533" s="15"/>
      <c r="KA533" s="15"/>
      <c r="KB533" s="15"/>
      <c r="KC533" s="15"/>
      <c r="KD533" s="15"/>
      <c r="KE533" s="15"/>
      <c r="KF533" s="15"/>
      <c r="KG533" s="15"/>
      <c r="KH533" s="15"/>
      <c r="KI533" s="15"/>
      <c r="KJ533" s="15"/>
      <c r="KK533" s="15"/>
      <c r="KL533" s="15"/>
      <c r="KM533" s="15"/>
      <c r="KN533" s="15"/>
      <c r="KO533" s="15"/>
      <c r="KP533" s="15"/>
      <c r="KQ533" s="15"/>
      <c r="KR533" s="15"/>
      <c r="KS533" s="15"/>
      <c r="KT533" s="15"/>
      <c r="KU533" s="15"/>
      <c r="KV533" s="15"/>
      <c r="KW533" s="15"/>
      <c r="KX533" s="15"/>
      <c r="KY533" s="15"/>
      <c r="KZ533" s="15"/>
      <c r="LA533" s="15"/>
      <c r="LB533" s="15"/>
      <c r="LC533" s="15"/>
      <c r="LD533" s="15"/>
      <c r="LE533" s="15"/>
      <c r="LF533" s="15"/>
      <c r="LG533" s="15"/>
      <c r="LH533" s="15"/>
      <c r="LI533" s="15"/>
      <c r="LJ533" s="15"/>
      <c r="LK533" s="15"/>
      <c r="LL533" s="15"/>
      <c r="LM533" s="15"/>
      <c r="LN533" s="15"/>
      <c r="LO533" s="15"/>
      <c r="LP533" s="15"/>
      <c r="LQ533" s="15"/>
      <c r="LR533" s="15"/>
      <c r="LS533" s="15"/>
      <c r="LT533" s="15"/>
      <c r="LU533" s="15"/>
      <c r="LV533" s="15"/>
      <c r="LW533" s="15"/>
      <c r="LX533" s="15"/>
      <c r="LY533" s="15"/>
      <c r="LZ533" s="15"/>
      <c r="MA533" s="15"/>
      <c r="MB533" s="15"/>
      <c r="MC533" s="15"/>
      <c r="MD533" s="15"/>
      <c r="ME533" s="15"/>
      <c r="MF533" s="15"/>
      <c r="MG533" s="15"/>
      <c r="MH533" s="15"/>
      <c r="MI533" s="15"/>
      <c r="MJ533" s="15"/>
      <c r="MK533" s="15"/>
      <c r="ML533" s="15"/>
      <c r="MM533" s="15"/>
      <c r="MN533" s="15"/>
      <c r="MO533" s="15"/>
      <c r="MP533" s="15"/>
      <c r="MQ533" s="15"/>
      <c r="MR533" s="15"/>
      <c r="MS533" s="15"/>
      <c r="MT533" s="15"/>
      <c r="MU533" s="15"/>
      <c r="MV533" s="15"/>
      <c r="MW533" s="15"/>
      <c r="MX533" s="15"/>
      <c r="MY533" s="15"/>
      <c r="MZ533" s="15"/>
      <c r="NA533" s="15"/>
      <c r="NB533" s="15"/>
      <c r="NC533" s="15"/>
      <c r="ND533" s="15"/>
      <c r="NE533" s="15"/>
      <c r="NF533" s="15"/>
      <c r="NG533" s="15"/>
      <c r="NH533" s="15"/>
      <c r="NI533" s="15"/>
      <c r="NJ533" s="15"/>
      <c r="NK533" s="15"/>
      <c r="NL533" s="15"/>
      <c r="NM533" s="15"/>
      <c r="NN533" s="15"/>
      <c r="NO533" s="15"/>
      <c r="NP533" s="15"/>
      <c r="NQ533" s="15"/>
      <c r="NR533" s="15"/>
      <c r="NS533" s="15"/>
      <c r="NT533" s="15"/>
      <c r="NU533" s="15"/>
      <c r="NV533" s="15"/>
      <c r="NW533" s="15"/>
      <c r="NX533" s="15"/>
      <c r="NY533" s="15"/>
      <c r="NZ533" s="15"/>
      <c r="OA533" s="15"/>
      <c r="OB533" s="15"/>
      <c r="OC533" s="15"/>
      <c r="OD533" s="15"/>
      <c r="OE533" s="15"/>
      <c r="OF533" s="15"/>
      <c r="OG533" s="15"/>
      <c r="OH533" s="15"/>
      <c r="OI533" s="15"/>
      <c r="OJ533" s="15"/>
      <c r="OK533" s="15"/>
      <c r="OL533" s="15"/>
      <c r="OM533" s="15"/>
      <c r="ON533" s="15"/>
      <c r="OO533" s="15"/>
      <c r="OP533" s="15"/>
      <c r="OQ533" s="15"/>
      <c r="OR533" s="15"/>
      <c r="OS533" s="15"/>
      <c r="OT533" s="15"/>
      <c r="OU533" s="15"/>
      <c r="OV533" s="15"/>
      <c r="OW533" s="15"/>
      <c r="OX533" s="15"/>
      <c r="OY533" s="15"/>
      <c r="OZ533" s="15"/>
      <c r="PA533" s="15"/>
      <c r="PB533" s="15"/>
      <c r="PC533" s="15"/>
      <c r="PD533" s="15"/>
      <c r="PE533" s="15"/>
      <c r="PF533" s="15"/>
      <c r="PG533" s="15"/>
      <c r="PH533" s="15"/>
      <c r="PI533" s="15"/>
      <c r="PJ533" s="15"/>
      <c r="PK533" s="15"/>
      <c r="PL533" s="15"/>
      <c r="PM533" s="15"/>
      <c r="PN533" s="15"/>
      <c r="PO533" s="15"/>
      <c r="PP533" s="15"/>
      <c r="PQ533" s="15"/>
      <c r="PR533" s="15"/>
      <c r="PS533" s="15"/>
      <c r="PT533" s="15"/>
      <c r="PU533" s="15"/>
      <c r="PV533" s="15"/>
      <c r="PW533" s="15"/>
      <c r="PX533" s="15"/>
      <c r="PY533" s="15"/>
      <c r="PZ533" s="15"/>
      <c r="QA533" s="15"/>
      <c r="QB533" s="15"/>
      <c r="QC533" s="15"/>
      <c r="QD533" s="15"/>
      <c r="QE533" s="15"/>
      <c r="QF533" s="15"/>
      <c r="QG533" s="15"/>
      <c r="QH533" s="15"/>
      <c r="QI533" s="15"/>
      <c r="QJ533" s="15"/>
      <c r="QK533" s="15"/>
      <c r="QL533" s="15"/>
      <c r="QM533" s="15"/>
      <c r="QN533" s="15"/>
      <c r="QO533" s="15"/>
      <c r="QP533" s="15"/>
      <c r="QQ533" s="15"/>
      <c r="QR533" s="15"/>
      <c r="QS533" s="15"/>
      <c r="QT533" s="15"/>
      <c r="QU533" s="15"/>
      <c r="QV533" s="15"/>
      <c r="QW533" s="15"/>
      <c r="QX533" s="15"/>
      <c r="QY533" s="15"/>
      <c r="QZ533" s="15"/>
      <c r="RA533" s="15"/>
      <c r="RB533" s="15"/>
      <c r="RC533" s="15"/>
      <c r="RD533" s="15"/>
      <c r="RE533" s="15"/>
      <c r="RF533" s="15"/>
      <c r="RG533" s="15"/>
      <c r="RH533" s="15"/>
      <c r="RI533" s="15"/>
      <c r="RJ533" s="15"/>
      <c r="RK533" s="15"/>
      <c r="RL533" s="15"/>
      <c r="RM533" s="15"/>
      <c r="RN533" s="15"/>
      <c r="RO533" s="15"/>
      <c r="RP533" s="15"/>
      <c r="RQ533" s="15"/>
      <c r="RR533" s="15"/>
      <c r="RS533" s="15"/>
      <c r="RT533" s="15"/>
      <c r="RU533" s="15"/>
      <c r="RV533" s="15"/>
      <c r="RW533" s="15"/>
      <c r="RX533" s="15"/>
      <c r="RY533" s="15"/>
      <c r="RZ533" s="15"/>
      <c r="SA533" s="15"/>
      <c r="SB533" s="15"/>
      <c r="SC533" s="15"/>
      <c r="SD533" s="15"/>
      <c r="SE533" s="15"/>
      <c r="SF533" s="15"/>
      <c r="SG533" s="15"/>
      <c r="SH533" s="15"/>
      <c r="SI533" s="15"/>
      <c r="SJ533" s="15"/>
      <c r="SK533" s="15"/>
      <c r="SL533" s="15"/>
      <c r="SM533" s="15"/>
      <c r="SN533" s="15"/>
      <c r="SO533" s="15"/>
      <c r="SP533" s="15"/>
      <c r="SQ533" s="15"/>
      <c r="SR533" s="15"/>
      <c r="SS533" s="15"/>
      <c r="ST533" s="15"/>
      <c r="SU533" s="15"/>
      <c r="SV533" s="15"/>
      <c r="SW533" s="15"/>
      <c r="SX533" s="15"/>
      <c r="SY533" s="15"/>
      <c r="SZ533" s="15"/>
      <c r="TA533" s="15"/>
      <c r="TB533" s="15"/>
      <c r="TC533" s="15"/>
      <c r="TD533" s="15"/>
      <c r="TE533" s="15"/>
      <c r="TF533" s="15"/>
      <c r="TG533" s="15"/>
      <c r="TH533" s="15"/>
      <c r="TI533" s="15"/>
      <c r="TJ533" s="15"/>
      <c r="TK533" s="15"/>
      <c r="TL533" s="15"/>
      <c r="TM533" s="15"/>
      <c r="TN533" s="15"/>
      <c r="TO533" s="15"/>
      <c r="TP533" s="15"/>
      <c r="TQ533" s="15"/>
      <c r="TR533" s="15"/>
      <c r="TS533" s="15"/>
      <c r="TT533" s="15"/>
      <c r="TU533" s="15"/>
      <c r="TV533" s="15"/>
      <c r="TW533" s="15"/>
      <c r="TX533" s="15"/>
      <c r="TY533" s="15"/>
      <c r="TZ533" s="15"/>
      <c r="UA533" s="15"/>
      <c r="UB533" s="15"/>
      <c r="UC533" s="15"/>
      <c r="UD533" s="15"/>
      <c r="UE533" s="15"/>
      <c r="UF533" s="15"/>
      <c r="UG533" s="15"/>
      <c r="UH533" s="15"/>
      <c r="UI533" s="15"/>
      <c r="UJ533" s="15"/>
      <c r="UK533" s="15"/>
      <c r="UL533" s="15"/>
      <c r="UM533" s="15"/>
      <c r="UN533" s="15"/>
      <c r="UO533" s="15"/>
      <c r="UP533" s="15"/>
      <c r="UQ533" s="15"/>
      <c r="UR533" s="15"/>
      <c r="US533" s="15"/>
      <c r="UT533" s="15"/>
      <c r="UU533" s="15"/>
      <c r="UV533" s="15"/>
      <c r="UW533" s="15"/>
      <c r="UX533" s="15"/>
      <c r="UY533" s="15"/>
      <c r="UZ533" s="15"/>
      <c r="VA533" s="15"/>
      <c r="VB533" s="15"/>
      <c r="VC533" s="15"/>
      <c r="VD533" s="15"/>
      <c r="VE533" s="15"/>
      <c r="VF533" s="15"/>
      <c r="VG533" s="15"/>
      <c r="VH533" s="15"/>
      <c r="VI533" s="15"/>
      <c r="VJ533" s="15"/>
      <c r="VK533" s="15"/>
      <c r="VL533" s="15"/>
      <c r="VM533" s="15"/>
      <c r="VN533" s="15"/>
      <c r="VO533" s="15"/>
      <c r="VP533" s="15"/>
      <c r="VQ533" s="15"/>
      <c r="VR533" s="15"/>
      <c r="VS533" s="15"/>
      <c r="VT533" s="15"/>
      <c r="VU533" s="15"/>
      <c r="VV533" s="15"/>
      <c r="VW533" s="15"/>
      <c r="VX533" s="15"/>
      <c r="VY533" s="15"/>
      <c r="VZ533" s="15"/>
      <c r="WA533" s="15"/>
      <c r="WB533" s="15"/>
      <c r="WC533" s="15"/>
      <c r="WD533" s="15"/>
      <c r="WE533" s="15"/>
      <c r="WF533" s="15"/>
      <c r="WG533" s="15"/>
      <c r="WH533" s="15"/>
      <c r="WI533" s="15"/>
      <c r="WJ533" s="15"/>
      <c r="WK533" s="15"/>
      <c r="WL533" s="15"/>
      <c r="WM533" s="15"/>
      <c r="WN533" s="15"/>
      <c r="WO533" s="15"/>
      <c r="WP533" s="15"/>
      <c r="WQ533" s="15"/>
      <c r="WR533" s="15"/>
      <c r="WS533" s="15"/>
      <c r="WT533" s="15"/>
      <c r="WU533" s="15"/>
      <c r="WV533" s="15"/>
      <c r="WW533" s="15"/>
      <c r="WX533" s="15"/>
      <c r="WY533" s="15"/>
      <c r="WZ533" s="15"/>
      <c r="XA533" s="15"/>
      <c r="XB533" s="15"/>
      <c r="XC533" s="15"/>
      <c r="XD533" s="15"/>
      <c r="XE533" s="15"/>
      <c r="XF533" s="15"/>
      <c r="XG533" s="15"/>
      <c r="XH533" s="15"/>
      <c r="XI533" s="15"/>
      <c r="XJ533" s="15"/>
      <c r="XK533" s="15"/>
      <c r="XL533" s="15"/>
      <c r="XM533" s="15"/>
      <c r="XN533" s="15"/>
      <c r="XO533" s="15"/>
      <c r="XP533" s="15"/>
      <c r="XQ533" s="15"/>
      <c r="XR533" s="15"/>
      <c r="XS533" s="15"/>
      <c r="XT533" s="15"/>
      <c r="XU533" s="15"/>
      <c r="XV533" s="15"/>
      <c r="XW533" s="15"/>
      <c r="XX533" s="15"/>
      <c r="XY533" s="15"/>
      <c r="XZ533" s="15"/>
      <c r="YA533" s="15"/>
      <c r="YB533" s="15"/>
      <c r="YC533" s="15"/>
      <c r="YD533" s="15"/>
      <c r="YE533" s="15"/>
      <c r="YF533" s="15"/>
      <c r="YG533" s="15"/>
      <c r="YH533" s="15"/>
      <c r="YI533" s="15"/>
      <c r="YJ533" s="15"/>
      <c r="YK533" s="15"/>
      <c r="YL533" s="15"/>
      <c r="YM533" s="15"/>
      <c r="YN533" s="15"/>
      <c r="YO533" s="15"/>
      <c r="YP533" s="15"/>
      <c r="YQ533" s="15"/>
      <c r="YR533" s="15"/>
      <c r="YS533" s="15"/>
      <c r="YT533" s="15"/>
      <c r="YU533" s="15"/>
      <c r="YV533" s="15"/>
      <c r="YW533" s="15"/>
      <c r="YX533" s="15"/>
      <c r="YY533" s="15"/>
      <c r="YZ533" s="15"/>
      <c r="ZA533" s="15"/>
      <c r="ZB533" s="15"/>
      <c r="ZC533" s="15"/>
      <c r="ZD533" s="15"/>
      <c r="ZE533" s="15"/>
      <c r="ZF533" s="15"/>
      <c r="ZG533" s="15"/>
      <c r="ZH533" s="15"/>
      <c r="ZI533" s="15"/>
      <c r="ZJ533" s="15"/>
      <c r="ZK533" s="15"/>
      <c r="ZL533" s="15"/>
      <c r="ZM533" s="15"/>
      <c r="ZN533" s="15"/>
      <c r="ZO533" s="15"/>
      <c r="ZP533" s="15"/>
      <c r="ZQ533" s="15"/>
      <c r="ZR533" s="15"/>
      <c r="ZS533" s="15"/>
      <c r="ZT533" s="15"/>
      <c r="ZU533" s="15"/>
      <c r="ZV533" s="15"/>
      <c r="ZW533" s="15"/>
      <c r="ZX533" s="15"/>
      <c r="ZY533" s="15"/>
      <c r="ZZ533" s="15"/>
      <c r="AAA533" s="15"/>
      <c r="AAB533" s="15"/>
      <c r="AAC533" s="15"/>
      <c r="AAD533" s="15"/>
      <c r="AAE533" s="15"/>
      <c r="AAF533" s="15"/>
      <c r="AAG533" s="15"/>
      <c r="AAH533" s="15"/>
      <c r="AAI533" s="15"/>
      <c r="AAJ533" s="15"/>
      <c r="AAK533" s="15"/>
      <c r="AAL533" s="15"/>
      <c r="AAM533" s="15"/>
      <c r="AAN533" s="15"/>
      <c r="AAO533" s="15"/>
      <c r="AAP533" s="15"/>
      <c r="AAQ533" s="15"/>
      <c r="AAR533" s="15"/>
      <c r="AAS533" s="15"/>
      <c r="AAT533" s="15"/>
      <c r="AAU533" s="15"/>
      <c r="AAV533" s="15"/>
      <c r="AAW533" s="15"/>
      <c r="AAX533" s="15"/>
      <c r="AAY533" s="15"/>
      <c r="AAZ533" s="15"/>
      <c r="ABA533" s="15"/>
      <c r="ABB533" s="15"/>
      <c r="ABC533" s="15"/>
      <c r="ABD533" s="15"/>
      <c r="ABE533" s="15"/>
      <c r="ABF533" s="15"/>
      <c r="ABG533" s="15"/>
      <c r="ABH533" s="15"/>
      <c r="ABI533" s="15"/>
      <c r="ABJ533" s="15"/>
      <c r="ABK533" s="15"/>
      <c r="ABL533" s="15"/>
      <c r="ABM533" s="15"/>
      <c r="ABN533" s="15"/>
      <c r="ABO533" s="15"/>
      <c r="ABP533" s="15"/>
      <c r="ABQ533" s="15"/>
      <c r="ABR533" s="15"/>
      <c r="ABS533" s="15"/>
      <c r="ABT533" s="15"/>
      <c r="ABU533" s="15"/>
      <c r="ABV533" s="15"/>
      <c r="ABW533" s="15"/>
      <c r="ABX533" s="15"/>
      <c r="ABY533" s="15"/>
      <c r="ABZ533" s="15"/>
      <c r="ACA533" s="15"/>
      <c r="ACB533" s="15"/>
      <c r="ACC533" s="15"/>
      <c r="ACD533" s="15"/>
      <c r="ACE533" s="15"/>
      <c r="ACF533" s="15"/>
      <c r="ACG533" s="15"/>
      <c r="ACH533" s="15"/>
      <c r="ACI533" s="15"/>
      <c r="ACJ533" s="15"/>
      <c r="ACK533" s="15"/>
      <c r="ACL533" s="15"/>
      <c r="ACM533" s="15"/>
      <c r="ACN533" s="15"/>
      <c r="ACO533" s="15"/>
      <c r="ACP533" s="15"/>
      <c r="ACQ533" s="15"/>
      <c r="ACR533" s="15"/>
      <c r="ACS533" s="15"/>
      <c r="ACT533" s="15"/>
      <c r="ACU533" s="15"/>
      <c r="ACV533" s="15"/>
      <c r="ACW533" s="15"/>
      <c r="ACX533" s="15"/>
      <c r="ACY533" s="15"/>
      <c r="ACZ533" s="15"/>
      <c r="ADA533" s="15"/>
      <c r="ADB533" s="15"/>
      <c r="ADC533" s="15"/>
      <c r="ADD533" s="15"/>
      <c r="ADE533" s="15"/>
      <c r="ADF533" s="15"/>
      <c r="ADG533" s="15"/>
      <c r="ADH533" s="15"/>
      <c r="ADI533" s="15"/>
      <c r="ADJ533" s="15"/>
      <c r="ADK533" s="15"/>
      <c r="ADL533" s="15"/>
      <c r="ADM533" s="15"/>
      <c r="ADN533" s="15"/>
      <c r="ADO533" s="15"/>
      <c r="ADP533" s="15"/>
      <c r="ADQ533" s="15"/>
      <c r="ADR533" s="15"/>
      <c r="ADS533" s="15"/>
      <c r="ADT533" s="15"/>
      <c r="ADU533" s="15"/>
      <c r="ADV533" s="15"/>
      <c r="ADW533" s="15"/>
      <c r="ADX533" s="15"/>
      <c r="ADY533" s="15"/>
      <c r="ADZ533" s="15"/>
      <c r="AEA533" s="15"/>
      <c r="AEB533" s="15"/>
      <c r="AEC533" s="15"/>
      <c r="AED533" s="15"/>
      <c r="AEE533" s="15"/>
      <c r="AEF533" s="15"/>
      <c r="AEG533" s="15"/>
      <c r="AEH533" s="15"/>
      <c r="AEI533" s="15"/>
      <c r="AEJ533" s="15"/>
      <c r="AEK533" s="15"/>
      <c r="AEL533" s="15"/>
      <c r="AEM533" s="15"/>
      <c r="AEN533" s="15"/>
      <c r="AEO533" s="15"/>
      <c r="AEP533" s="15"/>
      <c r="AEQ533" s="15"/>
      <c r="AER533" s="15"/>
      <c r="AES533" s="15"/>
      <c r="AET533" s="15"/>
      <c r="AEU533" s="15"/>
      <c r="AEV533" s="15"/>
      <c r="AEW533" s="15"/>
      <c r="AEX533" s="15"/>
      <c r="AEY533" s="15"/>
      <c r="AEZ533" s="15"/>
      <c r="AFA533" s="15"/>
      <c r="AFB533" s="15"/>
      <c r="AFC533" s="15"/>
      <c r="AFD533" s="15"/>
      <c r="AFE533" s="15"/>
      <c r="AFF533" s="15"/>
      <c r="AFG533" s="15"/>
      <c r="AFH533" s="15"/>
      <c r="AFI533" s="15"/>
      <c r="AFJ533" s="15"/>
      <c r="AFK533" s="15"/>
      <c r="AFL533" s="15"/>
      <c r="AFM533" s="15"/>
      <c r="AFN533" s="15"/>
      <c r="AFO533" s="15"/>
      <c r="AFP533" s="15"/>
      <c r="AFQ533" s="15"/>
      <c r="AFR533" s="15"/>
      <c r="AFS533" s="15"/>
      <c r="AFT533" s="15"/>
      <c r="AFU533" s="15"/>
      <c r="AFV533" s="15"/>
      <c r="AFW533" s="15"/>
      <c r="AFX533" s="15"/>
      <c r="AFY533" s="15"/>
      <c r="AFZ533" s="15"/>
      <c r="AGA533" s="15"/>
      <c r="AGB533" s="15"/>
      <c r="AGC533" s="15"/>
      <c r="AGD533" s="15"/>
      <c r="AGE533" s="15"/>
      <c r="AGF533" s="15"/>
      <c r="AGG533" s="15"/>
      <c r="AGH533" s="15"/>
      <c r="AGI533" s="15"/>
      <c r="AGJ533" s="15"/>
      <c r="AGK533" s="15"/>
      <c r="AGL533" s="15"/>
      <c r="AGM533" s="15"/>
      <c r="AGN533" s="15"/>
      <c r="AGO533" s="15"/>
      <c r="AGP533" s="15"/>
      <c r="AGQ533" s="15"/>
      <c r="AGR533" s="15"/>
      <c r="AGS533" s="15"/>
      <c r="AGT533" s="15"/>
      <c r="AGU533" s="15"/>
      <c r="AGV533" s="15"/>
      <c r="AGW533" s="15"/>
      <c r="AGX533" s="15"/>
      <c r="AGY533" s="15"/>
      <c r="AGZ533" s="15"/>
      <c r="AHA533" s="15"/>
      <c r="AHB533" s="15"/>
      <c r="AHC533" s="15"/>
      <c r="AHD533" s="15"/>
      <c r="AHE533" s="15"/>
      <c r="AHF533" s="15"/>
      <c r="AHG533" s="15"/>
      <c r="AHH533" s="15"/>
      <c r="AHI533" s="15"/>
      <c r="AHJ533" s="15"/>
      <c r="AHK533" s="15"/>
      <c r="AHL533" s="15"/>
      <c r="AHM533" s="15"/>
      <c r="AHN533" s="15"/>
      <c r="AHO533" s="15"/>
      <c r="AHP533" s="15"/>
      <c r="AHQ533" s="15"/>
      <c r="AHR533" s="15"/>
      <c r="AHS533" s="15"/>
      <c r="AHT533" s="15"/>
      <c r="AHU533" s="15"/>
      <c r="AHV533" s="15"/>
      <c r="AHW533" s="15"/>
      <c r="AHX533" s="15"/>
      <c r="AHY533" s="15"/>
      <c r="AHZ533" s="15"/>
      <c r="AIA533" s="15"/>
      <c r="AIB533" s="15"/>
      <c r="AIC533" s="15"/>
      <c r="AID533" s="15"/>
      <c r="AIE533" s="15"/>
      <c r="AIF533" s="15"/>
      <c r="AIG533" s="15"/>
      <c r="AIH533" s="15"/>
      <c r="AII533" s="15"/>
      <c r="AIJ533" s="15"/>
      <c r="AIK533" s="15"/>
      <c r="AIL533" s="15"/>
      <c r="AIM533" s="15"/>
      <c r="AIN533" s="15"/>
      <c r="AIO533" s="15"/>
      <c r="AIP533" s="15"/>
      <c r="AIQ533" s="15"/>
      <c r="AIR533" s="15"/>
      <c r="AIS533" s="15"/>
      <c r="AIT533" s="15"/>
      <c r="AIU533" s="15"/>
      <c r="AIV533" s="15"/>
      <c r="AIW533" s="15"/>
      <c r="AIX533" s="15"/>
      <c r="AIY533" s="15"/>
      <c r="AIZ533" s="15"/>
      <c r="AJA533" s="15"/>
      <c r="AJB533" s="15"/>
      <c r="AJC533" s="15"/>
      <c r="AJD533" s="15"/>
      <c r="AJE533" s="15"/>
      <c r="AJF533" s="15"/>
      <c r="AJG533" s="15"/>
      <c r="AJH533" s="15"/>
      <c r="AJI533" s="15"/>
      <c r="AJJ533" s="15"/>
      <c r="AJK533" s="15"/>
      <c r="AJL533" s="15"/>
      <c r="AJM533" s="15"/>
      <c r="AJN533" s="15"/>
      <c r="AJO533" s="15"/>
      <c r="AJP533" s="15"/>
      <c r="AJQ533" s="15"/>
      <c r="AJR533" s="15"/>
      <c r="AJS533" s="15"/>
      <c r="AJT533" s="15"/>
      <c r="AJU533" s="15"/>
      <c r="AJV533" s="15"/>
      <c r="AJW533" s="15"/>
      <c r="AJX533" s="15"/>
      <c r="AJY533" s="15"/>
      <c r="AJZ533" s="15"/>
      <c r="AKA533" s="15"/>
      <c r="AKB533" s="15"/>
      <c r="AKC533" s="15"/>
      <c r="AKD533" s="15"/>
      <c r="AKE533" s="15"/>
      <c r="AKF533" s="15"/>
      <c r="AKG533" s="15"/>
      <c r="AKH533" s="15"/>
      <c r="AKI533" s="15"/>
      <c r="AKJ533" s="15"/>
      <c r="AKK533" s="15"/>
      <c r="AKL533" s="15"/>
      <c r="AKM533" s="15"/>
      <c r="AKN533" s="15"/>
      <c r="AKO533" s="15"/>
      <c r="AKP533" s="15"/>
      <c r="AKQ533" s="15"/>
      <c r="AKR533" s="15"/>
      <c r="AKS533" s="15"/>
      <c r="AKT533" s="15"/>
      <c r="AKU533" s="15"/>
      <c r="AKV533" s="15"/>
      <c r="AKW533" s="15"/>
      <c r="AKX533" s="15"/>
      <c r="AKY533" s="15"/>
      <c r="AKZ533" s="15"/>
      <c r="ALA533" s="15"/>
      <c r="ALB533" s="15"/>
      <c r="ALC533" s="15"/>
      <c r="ALD533" s="15"/>
      <c r="ALE533" s="15"/>
      <c r="ALF533" s="15"/>
      <c r="ALG533" s="15"/>
      <c r="ALH533" s="15"/>
      <c r="ALI533" s="15"/>
      <c r="ALJ533" s="15"/>
      <c r="ALK533" s="15"/>
      <c r="ALL533" s="15"/>
      <c r="ALM533" s="15"/>
      <c r="ALN533" s="15"/>
      <c r="ALO533" s="15"/>
      <c r="ALP533" s="15"/>
      <c r="ALQ533" s="15"/>
      <c r="ALR533" s="15"/>
      <c r="ALS533" s="15"/>
      <c r="ALT533" s="15"/>
      <c r="ALU533" s="15"/>
      <c r="ALV533" s="15"/>
      <c r="ALW533" s="15"/>
      <c r="ALX533" s="11"/>
      <c r="ALY533" s="11"/>
      <c r="ALZ533" s="11"/>
      <c r="AMA533" s="11"/>
    </row>
    <row r="534" spans="1:1015" ht="12.75" customHeight="1">
      <c r="A534" s="12" t="s">
        <v>1</v>
      </c>
      <c r="B534" s="1" t="s">
        <v>2</v>
      </c>
      <c r="C534" s="12" t="s">
        <v>3</v>
      </c>
      <c r="D534" s="12" t="s">
        <v>4</v>
      </c>
      <c r="E534" s="12" t="s">
        <v>5</v>
      </c>
      <c r="F534" s="12" t="s">
        <v>6</v>
      </c>
      <c r="G534" s="12" t="s">
        <v>7</v>
      </c>
      <c r="H534" s="2" t="s">
        <v>8</v>
      </c>
      <c r="I534" s="2" t="s">
        <v>9</v>
      </c>
      <c r="J534" s="2" t="s">
        <v>10</v>
      </c>
      <c r="K534" s="2" t="s">
        <v>11</v>
      </c>
      <c r="L534" s="3" t="s">
        <v>12</v>
      </c>
      <c r="M534" s="2" t="s">
        <v>13</v>
      </c>
      <c r="N534" s="2" t="s">
        <v>14</v>
      </c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  <c r="JO534" s="15"/>
      <c r="JP534" s="15"/>
      <c r="JQ534" s="15"/>
      <c r="JR534" s="15"/>
      <c r="JS534" s="15"/>
      <c r="JT534" s="15"/>
      <c r="JU534" s="15"/>
      <c r="JV534" s="15"/>
      <c r="JW534" s="15"/>
      <c r="JX534" s="15"/>
      <c r="JY534" s="15"/>
      <c r="JZ534" s="15"/>
      <c r="KA534" s="15"/>
      <c r="KB534" s="15"/>
      <c r="KC534" s="15"/>
      <c r="KD534" s="15"/>
      <c r="KE534" s="15"/>
      <c r="KF534" s="15"/>
      <c r="KG534" s="15"/>
      <c r="KH534" s="15"/>
      <c r="KI534" s="15"/>
      <c r="KJ534" s="15"/>
      <c r="KK534" s="15"/>
      <c r="KL534" s="15"/>
      <c r="KM534" s="15"/>
      <c r="KN534" s="15"/>
      <c r="KO534" s="15"/>
      <c r="KP534" s="15"/>
      <c r="KQ534" s="15"/>
      <c r="KR534" s="15"/>
      <c r="KS534" s="15"/>
      <c r="KT534" s="15"/>
      <c r="KU534" s="15"/>
      <c r="KV534" s="15"/>
      <c r="KW534" s="15"/>
      <c r="KX534" s="15"/>
      <c r="KY534" s="15"/>
      <c r="KZ534" s="15"/>
      <c r="LA534" s="15"/>
      <c r="LB534" s="15"/>
      <c r="LC534" s="15"/>
      <c r="LD534" s="15"/>
      <c r="LE534" s="15"/>
      <c r="LF534" s="15"/>
      <c r="LG534" s="15"/>
      <c r="LH534" s="15"/>
      <c r="LI534" s="15"/>
      <c r="LJ534" s="15"/>
      <c r="LK534" s="15"/>
      <c r="LL534" s="15"/>
      <c r="LM534" s="15"/>
      <c r="LN534" s="15"/>
      <c r="LO534" s="15"/>
      <c r="LP534" s="15"/>
      <c r="LQ534" s="15"/>
      <c r="LR534" s="15"/>
      <c r="LS534" s="15"/>
      <c r="LT534" s="15"/>
      <c r="LU534" s="15"/>
      <c r="LV534" s="15"/>
      <c r="LW534" s="15"/>
      <c r="LX534" s="15"/>
      <c r="LY534" s="15"/>
      <c r="LZ534" s="15"/>
      <c r="MA534" s="15"/>
      <c r="MB534" s="15"/>
      <c r="MC534" s="15"/>
      <c r="MD534" s="15"/>
      <c r="ME534" s="15"/>
      <c r="MF534" s="15"/>
      <c r="MG534" s="15"/>
      <c r="MH534" s="15"/>
      <c r="MI534" s="15"/>
      <c r="MJ534" s="15"/>
      <c r="MK534" s="15"/>
      <c r="ML534" s="15"/>
      <c r="MM534" s="15"/>
      <c r="MN534" s="15"/>
      <c r="MO534" s="15"/>
      <c r="MP534" s="15"/>
      <c r="MQ534" s="15"/>
      <c r="MR534" s="15"/>
      <c r="MS534" s="15"/>
      <c r="MT534" s="15"/>
      <c r="MU534" s="15"/>
      <c r="MV534" s="15"/>
      <c r="MW534" s="15"/>
      <c r="MX534" s="15"/>
      <c r="MY534" s="15"/>
      <c r="MZ534" s="15"/>
      <c r="NA534" s="15"/>
      <c r="NB534" s="15"/>
      <c r="NC534" s="15"/>
      <c r="ND534" s="15"/>
      <c r="NE534" s="15"/>
      <c r="NF534" s="15"/>
      <c r="NG534" s="15"/>
      <c r="NH534" s="15"/>
      <c r="NI534" s="15"/>
      <c r="NJ534" s="15"/>
      <c r="NK534" s="15"/>
      <c r="NL534" s="15"/>
      <c r="NM534" s="15"/>
      <c r="NN534" s="15"/>
      <c r="NO534" s="15"/>
      <c r="NP534" s="15"/>
      <c r="NQ534" s="15"/>
      <c r="NR534" s="15"/>
      <c r="NS534" s="15"/>
      <c r="NT534" s="15"/>
      <c r="NU534" s="15"/>
      <c r="NV534" s="15"/>
      <c r="NW534" s="15"/>
      <c r="NX534" s="15"/>
      <c r="NY534" s="15"/>
      <c r="NZ534" s="15"/>
      <c r="OA534" s="15"/>
      <c r="OB534" s="15"/>
      <c r="OC534" s="15"/>
      <c r="OD534" s="15"/>
      <c r="OE534" s="15"/>
      <c r="OF534" s="15"/>
      <c r="OG534" s="15"/>
      <c r="OH534" s="15"/>
      <c r="OI534" s="15"/>
      <c r="OJ534" s="15"/>
      <c r="OK534" s="15"/>
      <c r="OL534" s="15"/>
      <c r="OM534" s="15"/>
      <c r="ON534" s="15"/>
      <c r="OO534" s="15"/>
      <c r="OP534" s="15"/>
      <c r="OQ534" s="15"/>
      <c r="OR534" s="15"/>
      <c r="OS534" s="15"/>
      <c r="OT534" s="15"/>
      <c r="OU534" s="15"/>
      <c r="OV534" s="15"/>
      <c r="OW534" s="15"/>
      <c r="OX534" s="15"/>
      <c r="OY534" s="15"/>
      <c r="OZ534" s="15"/>
      <c r="PA534" s="15"/>
      <c r="PB534" s="15"/>
      <c r="PC534" s="15"/>
      <c r="PD534" s="15"/>
      <c r="PE534" s="15"/>
      <c r="PF534" s="15"/>
      <c r="PG534" s="15"/>
      <c r="PH534" s="15"/>
      <c r="PI534" s="15"/>
      <c r="PJ534" s="15"/>
      <c r="PK534" s="15"/>
      <c r="PL534" s="15"/>
      <c r="PM534" s="15"/>
      <c r="PN534" s="15"/>
      <c r="PO534" s="15"/>
      <c r="PP534" s="15"/>
      <c r="PQ534" s="15"/>
      <c r="PR534" s="15"/>
      <c r="PS534" s="15"/>
      <c r="PT534" s="15"/>
      <c r="PU534" s="15"/>
      <c r="PV534" s="15"/>
      <c r="PW534" s="15"/>
      <c r="PX534" s="15"/>
      <c r="PY534" s="15"/>
      <c r="PZ534" s="15"/>
      <c r="QA534" s="15"/>
      <c r="QB534" s="15"/>
      <c r="QC534" s="15"/>
      <c r="QD534" s="15"/>
      <c r="QE534" s="15"/>
      <c r="QF534" s="15"/>
      <c r="QG534" s="15"/>
      <c r="QH534" s="15"/>
      <c r="QI534" s="15"/>
      <c r="QJ534" s="15"/>
      <c r="QK534" s="15"/>
      <c r="QL534" s="15"/>
      <c r="QM534" s="15"/>
      <c r="QN534" s="15"/>
      <c r="QO534" s="15"/>
      <c r="QP534" s="15"/>
      <c r="QQ534" s="15"/>
      <c r="QR534" s="15"/>
      <c r="QS534" s="15"/>
      <c r="QT534" s="15"/>
      <c r="QU534" s="15"/>
      <c r="QV534" s="15"/>
      <c r="QW534" s="15"/>
      <c r="QX534" s="15"/>
      <c r="QY534" s="15"/>
      <c r="QZ534" s="15"/>
      <c r="RA534" s="15"/>
      <c r="RB534" s="15"/>
      <c r="RC534" s="15"/>
      <c r="RD534" s="15"/>
      <c r="RE534" s="15"/>
      <c r="RF534" s="15"/>
      <c r="RG534" s="15"/>
      <c r="RH534" s="15"/>
      <c r="RI534" s="15"/>
      <c r="RJ534" s="15"/>
      <c r="RK534" s="15"/>
      <c r="RL534" s="15"/>
      <c r="RM534" s="15"/>
      <c r="RN534" s="15"/>
      <c r="RO534" s="15"/>
      <c r="RP534" s="15"/>
      <c r="RQ534" s="15"/>
      <c r="RR534" s="15"/>
      <c r="RS534" s="15"/>
      <c r="RT534" s="15"/>
      <c r="RU534" s="15"/>
      <c r="RV534" s="15"/>
      <c r="RW534" s="15"/>
      <c r="RX534" s="15"/>
      <c r="RY534" s="15"/>
      <c r="RZ534" s="15"/>
      <c r="SA534" s="15"/>
      <c r="SB534" s="15"/>
      <c r="SC534" s="15"/>
      <c r="SD534" s="15"/>
      <c r="SE534" s="15"/>
      <c r="SF534" s="15"/>
      <c r="SG534" s="15"/>
      <c r="SH534" s="15"/>
      <c r="SI534" s="15"/>
      <c r="SJ534" s="15"/>
      <c r="SK534" s="15"/>
      <c r="SL534" s="15"/>
      <c r="SM534" s="15"/>
      <c r="SN534" s="15"/>
      <c r="SO534" s="15"/>
      <c r="SP534" s="15"/>
      <c r="SQ534" s="15"/>
      <c r="SR534" s="15"/>
      <c r="SS534" s="15"/>
      <c r="ST534" s="15"/>
      <c r="SU534" s="15"/>
      <c r="SV534" s="15"/>
      <c r="SW534" s="15"/>
      <c r="SX534" s="15"/>
      <c r="SY534" s="15"/>
      <c r="SZ534" s="15"/>
      <c r="TA534" s="15"/>
      <c r="TB534" s="15"/>
      <c r="TC534" s="15"/>
      <c r="TD534" s="15"/>
      <c r="TE534" s="15"/>
      <c r="TF534" s="15"/>
      <c r="TG534" s="15"/>
      <c r="TH534" s="15"/>
      <c r="TI534" s="15"/>
      <c r="TJ534" s="15"/>
      <c r="TK534" s="15"/>
      <c r="TL534" s="15"/>
      <c r="TM534" s="15"/>
      <c r="TN534" s="15"/>
      <c r="TO534" s="15"/>
      <c r="TP534" s="15"/>
      <c r="TQ534" s="15"/>
      <c r="TR534" s="15"/>
      <c r="TS534" s="15"/>
      <c r="TT534" s="15"/>
      <c r="TU534" s="15"/>
      <c r="TV534" s="15"/>
      <c r="TW534" s="15"/>
      <c r="TX534" s="15"/>
      <c r="TY534" s="15"/>
      <c r="TZ534" s="15"/>
      <c r="UA534" s="15"/>
      <c r="UB534" s="15"/>
      <c r="UC534" s="15"/>
      <c r="UD534" s="15"/>
      <c r="UE534" s="15"/>
      <c r="UF534" s="15"/>
      <c r="UG534" s="15"/>
      <c r="UH534" s="15"/>
      <c r="UI534" s="15"/>
      <c r="UJ534" s="15"/>
      <c r="UK534" s="15"/>
      <c r="UL534" s="15"/>
      <c r="UM534" s="15"/>
      <c r="UN534" s="15"/>
      <c r="UO534" s="15"/>
      <c r="UP534" s="15"/>
      <c r="UQ534" s="15"/>
      <c r="UR534" s="15"/>
      <c r="US534" s="15"/>
      <c r="UT534" s="15"/>
      <c r="UU534" s="15"/>
      <c r="UV534" s="15"/>
      <c r="UW534" s="15"/>
      <c r="UX534" s="15"/>
      <c r="UY534" s="15"/>
      <c r="UZ534" s="15"/>
      <c r="VA534" s="15"/>
      <c r="VB534" s="15"/>
      <c r="VC534" s="15"/>
      <c r="VD534" s="15"/>
      <c r="VE534" s="15"/>
      <c r="VF534" s="15"/>
      <c r="VG534" s="15"/>
      <c r="VH534" s="15"/>
      <c r="VI534" s="15"/>
      <c r="VJ534" s="15"/>
      <c r="VK534" s="15"/>
      <c r="VL534" s="15"/>
      <c r="VM534" s="15"/>
      <c r="VN534" s="15"/>
      <c r="VO534" s="15"/>
      <c r="VP534" s="15"/>
      <c r="VQ534" s="15"/>
      <c r="VR534" s="15"/>
      <c r="VS534" s="15"/>
      <c r="VT534" s="15"/>
      <c r="VU534" s="15"/>
      <c r="VV534" s="15"/>
      <c r="VW534" s="15"/>
      <c r="VX534" s="15"/>
      <c r="VY534" s="15"/>
      <c r="VZ534" s="15"/>
      <c r="WA534" s="15"/>
      <c r="WB534" s="15"/>
      <c r="WC534" s="15"/>
      <c r="WD534" s="15"/>
      <c r="WE534" s="15"/>
      <c r="WF534" s="15"/>
      <c r="WG534" s="15"/>
      <c r="WH534" s="15"/>
      <c r="WI534" s="15"/>
      <c r="WJ534" s="15"/>
      <c r="WK534" s="15"/>
      <c r="WL534" s="15"/>
      <c r="WM534" s="15"/>
      <c r="WN534" s="15"/>
      <c r="WO534" s="15"/>
      <c r="WP534" s="15"/>
      <c r="WQ534" s="15"/>
      <c r="WR534" s="15"/>
      <c r="WS534" s="15"/>
      <c r="WT534" s="15"/>
      <c r="WU534" s="15"/>
      <c r="WV534" s="15"/>
      <c r="WW534" s="15"/>
      <c r="WX534" s="15"/>
      <c r="WY534" s="15"/>
      <c r="WZ534" s="15"/>
      <c r="XA534" s="15"/>
      <c r="XB534" s="15"/>
      <c r="XC534" s="15"/>
      <c r="XD534" s="15"/>
      <c r="XE534" s="15"/>
      <c r="XF534" s="15"/>
      <c r="XG534" s="15"/>
      <c r="XH534" s="15"/>
      <c r="XI534" s="15"/>
      <c r="XJ534" s="15"/>
      <c r="XK534" s="15"/>
      <c r="XL534" s="15"/>
      <c r="XM534" s="15"/>
      <c r="XN534" s="15"/>
      <c r="XO534" s="15"/>
      <c r="XP534" s="15"/>
      <c r="XQ534" s="15"/>
      <c r="XR534" s="15"/>
      <c r="XS534" s="15"/>
      <c r="XT534" s="15"/>
      <c r="XU534" s="15"/>
      <c r="XV534" s="15"/>
      <c r="XW534" s="15"/>
      <c r="XX534" s="15"/>
      <c r="XY534" s="15"/>
      <c r="XZ534" s="15"/>
      <c r="YA534" s="15"/>
      <c r="YB534" s="15"/>
      <c r="YC534" s="15"/>
      <c r="YD534" s="15"/>
      <c r="YE534" s="15"/>
      <c r="YF534" s="15"/>
      <c r="YG534" s="15"/>
      <c r="YH534" s="15"/>
      <c r="YI534" s="15"/>
      <c r="YJ534" s="15"/>
      <c r="YK534" s="15"/>
      <c r="YL534" s="15"/>
      <c r="YM534" s="15"/>
      <c r="YN534" s="15"/>
      <c r="YO534" s="15"/>
      <c r="YP534" s="15"/>
      <c r="YQ534" s="15"/>
      <c r="YR534" s="15"/>
      <c r="YS534" s="15"/>
      <c r="YT534" s="15"/>
      <c r="YU534" s="15"/>
      <c r="YV534" s="15"/>
      <c r="YW534" s="15"/>
      <c r="YX534" s="15"/>
      <c r="YY534" s="15"/>
      <c r="YZ534" s="15"/>
      <c r="ZA534" s="15"/>
      <c r="ZB534" s="15"/>
      <c r="ZC534" s="15"/>
      <c r="ZD534" s="15"/>
      <c r="ZE534" s="15"/>
      <c r="ZF534" s="15"/>
      <c r="ZG534" s="15"/>
      <c r="ZH534" s="15"/>
      <c r="ZI534" s="15"/>
      <c r="ZJ534" s="15"/>
      <c r="ZK534" s="15"/>
      <c r="ZL534" s="15"/>
      <c r="ZM534" s="15"/>
      <c r="ZN534" s="15"/>
      <c r="ZO534" s="15"/>
      <c r="ZP534" s="15"/>
      <c r="ZQ534" s="15"/>
      <c r="ZR534" s="15"/>
      <c r="ZS534" s="15"/>
      <c r="ZT534" s="15"/>
      <c r="ZU534" s="15"/>
      <c r="ZV534" s="15"/>
      <c r="ZW534" s="15"/>
      <c r="ZX534" s="15"/>
      <c r="ZY534" s="15"/>
      <c r="ZZ534" s="15"/>
      <c r="AAA534" s="15"/>
      <c r="AAB534" s="15"/>
      <c r="AAC534" s="15"/>
      <c r="AAD534" s="15"/>
      <c r="AAE534" s="15"/>
      <c r="AAF534" s="15"/>
      <c r="AAG534" s="15"/>
      <c r="AAH534" s="15"/>
      <c r="AAI534" s="15"/>
      <c r="AAJ534" s="15"/>
      <c r="AAK534" s="15"/>
      <c r="AAL534" s="15"/>
      <c r="AAM534" s="15"/>
      <c r="AAN534" s="15"/>
      <c r="AAO534" s="15"/>
      <c r="AAP534" s="15"/>
      <c r="AAQ534" s="15"/>
      <c r="AAR534" s="15"/>
      <c r="AAS534" s="15"/>
      <c r="AAT534" s="15"/>
      <c r="AAU534" s="15"/>
      <c r="AAV534" s="15"/>
      <c r="AAW534" s="15"/>
      <c r="AAX534" s="15"/>
      <c r="AAY534" s="15"/>
      <c r="AAZ534" s="15"/>
      <c r="ABA534" s="15"/>
      <c r="ABB534" s="15"/>
      <c r="ABC534" s="15"/>
      <c r="ABD534" s="15"/>
      <c r="ABE534" s="15"/>
      <c r="ABF534" s="15"/>
      <c r="ABG534" s="15"/>
      <c r="ABH534" s="15"/>
      <c r="ABI534" s="15"/>
      <c r="ABJ534" s="15"/>
      <c r="ABK534" s="15"/>
      <c r="ABL534" s="15"/>
      <c r="ABM534" s="15"/>
      <c r="ABN534" s="15"/>
      <c r="ABO534" s="15"/>
      <c r="ABP534" s="15"/>
      <c r="ABQ534" s="15"/>
      <c r="ABR534" s="15"/>
      <c r="ABS534" s="15"/>
      <c r="ABT534" s="15"/>
      <c r="ABU534" s="15"/>
      <c r="ABV534" s="15"/>
      <c r="ABW534" s="15"/>
      <c r="ABX534" s="15"/>
      <c r="ABY534" s="15"/>
      <c r="ABZ534" s="15"/>
      <c r="ACA534" s="15"/>
      <c r="ACB534" s="15"/>
      <c r="ACC534" s="15"/>
      <c r="ACD534" s="15"/>
      <c r="ACE534" s="15"/>
      <c r="ACF534" s="15"/>
      <c r="ACG534" s="15"/>
      <c r="ACH534" s="15"/>
      <c r="ACI534" s="15"/>
      <c r="ACJ534" s="15"/>
      <c r="ACK534" s="15"/>
      <c r="ACL534" s="15"/>
      <c r="ACM534" s="15"/>
      <c r="ACN534" s="15"/>
      <c r="ACO534" s="15"/>
      <c r="ACP534" s="15"/>
      <c r="ACQ534" s="15"/>
      <c r="ACR534" s="15"/>
      <c r="ACS534" s="15"/>
      <c r="ACT534" s="15"/>
      <c r="ACU534" s="15"/>
      <c r="ACV534" s="15"/>
      <c r="ACW534" s="15"/>
      <c r="ACX534" s="15"/>
      <c r="ACY534" s="15"/>
      <c r="ACZ534" s="15"/>
      <c r="ADA534" s="15"/>
      <c r="ADB534" s="15"/>
      <c r="ADC534" s="15"/>
      <c r="ADD534" s="15"/>
      <c r="ADE534" s="15"/>
      <c r="ADF534" s="15"/>
      <c r="ADG534" s="15"/>
      <c r="ADH534" s="15"/>
      <c r="ADI534" s="15"/>
      <c r="ADJ534" s="15"/>
      <c r="ADK534" s="15"/>
      <c r="ADL534" s="15"/>
      <c r="ADM534" s="15"/>
      <c r="ADN534" s="15"/>
      <c r="ADO534" s="15"/>
      <c r="ADP534" s="15"/>
      <c r="ADQ534" s="15"/>
      <c r="ADR534" s="15"/>
      <c r="ADS534" s="15"/>
      <c r="ADT534" s="15"/>
      <c r="ADU534" s="15"/>
      <c r="ADV534" s="15"/>
      <c r="ADW534" s="15"/>
      <c r="ADX534" s="15"/>
      <c r="ADY534" s="15"/>
      <c r="ADZ534" s="15"/>
      <c r="AEA534" s="15"/>
      <c r="AEB534" s="15"/>
      <c r="AEC534" s="15"/>
      <c r="AED534" s="15"/>
      <c r="AEE534" s="15"/>
      <c r="AEF534" s="15"/>
      <c r="AEG534" s="15"/>
      <c r="AEH534" s="15"/>
      <c r="AEI534" s="15"/>
      <c r="AEJ534" s="15"/>
      <c r="AEK534" s="15"/>
      <c r="AEL534" s="15"/>
      <c r="AEM534" s="15"/>
      <c r="AEN534" s="15"/>
      <c r="AEO534" s="15"/>
      <c r="AEP534" s="15"/>
      <c r="AEQ534" s="15"/>
      <c r="AER534" s="15"/>
      <c r="AES534" s="15"/>
      <c r="AET534" s="15"/>
      <c r="AEU534" s="15"/>
      <c r="AEV534" s="15"/>
      <c r="AEW534" s="15"/>
      <c r="AEX534" s="15"/>
      <c r="AEY534" s="15"/>
      <c r="AEZ534" s="15"/>
      <c r="AFA534" s="15"/>
      <c r="AFB534" s="15"/>
      <c r="AFC534" s="15"/>
      <c r="AFD534" s="15"/>
      <c r="AFE534" s="15"/>
      <c r="AFF534" s="15"/>
      <c r="AFG534" s="15"/>
      <c r="AFH534" s="15"/>
      <c r="AFI534" s="15"/>
      <c r="AFJ534" s="15"/>
      <c r="AFK534" s="15"/>
      <c r="AFL534" s="15"/>
      <c r="AFM534" s="15"/>
      <c r="AFN534" s="15"/>
      <c r="AFO534" s="15"/>
      <c r="AFP534" s="15"/>
      <c r="AFQ534" s="15"/>
      <c r="AFR534" s="15"/>
      <c r="AFS534" s="15"/>
      <c r="AFT534" s="15"/>
      <c r="AFU534" s="15"/>
      <c r="AFV534" s="15"/>
      <c r="AFW534" s="15"/>
      <c r="AFX534" s="15"/>
      <c r="AFY534" s="15"/>
      <c r="AFZ534" s="15"/>
      <c r="AGA534" s="15"/>
      <c r="AGB534" s="15"/>
      <c r="AGC534" s="15"/>
      <c r="AGD534" s="15"/>
      <c r="AGE534" s="15"/>
      <c r="AGF534" s="15"/>
      <c r="AGG534" s="15"/>
      <c r="AGH534" s="15"/>
      <c r="AGI534" s="15"/>
      <c r="AGJ534" s="15"/>
      <c r="AGK534" s="15"/>
      <c r="AGL534" s="15"/>
      <c r="AGM534" s="15"/>
      <c r="AGN534" s="15"/>
      <c r="AGO534" s="15"/>
      <c r="AGP534" s="15"/>
      <c r="AGQ534" s="15"/>
      <c r="AGR534" s="15"/>
      <c r="AGS534" s="15"/>
      <c r="AGT534" s="15"/>
      <c r="AGU534" s="15"/>
      <c r="AGV534" s="15"/>
      <c r="AGW534" s="15"/>
      <c r="AGX534" s="15"/>
      <c r="AGY534" s="15"/>
      <c r="AGZ534" s="15"/>
      <c r="AHA534" s="15"/>
      <c r="AHB534" s="15"/>
      <c r="AHC534" s="15"/>
      <c r="AHD534" s="15"/>
      <c r="AHE534" s="15"/>
      <c r="AHF534" s="15"/>
      <c r="AHG534" s="15"/>
      <c r="AHH534" s="15"/>
      <c r="AHI534" s="15"/>
      <c r="AHJ534" s="15"/>
      <c r="AHK534" s="15"/>
      <c r="AHL534" s="15"/>
      <c r="AHM534" s="15"/>
      <c r="AHN534" s="15"/>
      <c r="AHO534" s="15"/>
      <c r="AHP534" s="15"/>
      <c r="AHQ534" s="15"/>
      <c r="AHR534" s="15"/>
      <c r="AHS534" s="15"/>
      <c r="AHT534" s="15"/>
      <c r="AHU534" s="15"/>
      <c r="AHV534" s="15"/>
      <c r="AHW534" s="15"/>
      <c r="AHX534" s="15"/>
      <c r="AHY534" s="15"/>
      <c r="AHZ534" s="15"/>
      <c r="AIA534" s="15"/>
      <c r="AIB534" s="15"/>
      <c r="AIC534" s="15"/>
      <c r="AID534" s="15"/>
      <c r="AIE534" s="15"/>
      <c r="AIF534" s="15"/>
      <c r="AIG534" s="15"/>
      <c r="AIH534" s="15"/>
      <c r="AII534" s="15"/>
      <c r="AIJ534" s="15"/>
      <c r="AIK534" s="15"/>
      <c r="AIL534" s="15"/>
      <c r="AIM534" s="15"/>
      <c r="AIN534" s="15"/>
      <c r="AIO534" s="15"/>
      <c r="AIP534" s="15"/>
      <c r="AIQ534" s="15"/>
      <c r="AIR534" s="15"/>
      <c r="AIS534" s="15"/>
      <c r="AIT534" s="15"/>
      <c r="AIU534" s="15"/>
      <c r="AIV534" s="15"/>
      <c r="AIW534" s="15"/>
      <c r="AIX534" s="15"/>
      <c r="AIY534" s="15"/>
      <c r="AIZ534" s="15"/>
      <c r="AJA534" s="15"/>
      <c r="AJB534" s="15"/>
      <c r="AJC534" s="15"/>
      <c r="AJD534" s="15"/>
      <c r="AJE534" s="15"/>
      <c r="AJF534" s="15"/>
      <c r="AJG534" s="15"/>
      <c r="AJH534" s="15"/>
      <c r="AJI534" s="15"/>
      <c r="AJJ534" s="15"/>
      <c r="AJK534" s="15"/>
      <c r="AJL534" s="15"/>
      <c r="AJM534" s="15"/>
      <c r="AJN534" s="15"/>
      <c r="AJO534" s="15"/>
      <c r="AJP534" s="15"/>
      <c r="AJQ534" s="15"/>
      <c r="AJR534" s="15"/>
      <c r="AJS534" s="15"/>
      <c r="AJT534" s="15"/>
      <c r="AJU534" s="15"/>
      <c r="AJV534" s="15"/>
      <c r="AJW534" s="15"/>
      <c r="AJX534" s="15"/>
      <c r="AJY534" s="15"/>
      <c r="AJZ534" s="15"/>
      <c r="AKA534" s="15"/>
      <c r="AKB534" s="15"/>
      <c r="AKC534" s="15"/>
      <c r="AKD534" s="15"/>
      <c r="AKE534" s="15"/>
      <c r="AKF534" s="15"/>
      <c r="AKG534" s="15"/>
      <c r="AKH534" s="15"/>
      <c r="AKI534" s="15"/>
      <c r="AKJ534" s="15"/>
      <c r="AKK534" s="15"/>
      <c r="AKL534" s="15"/>
      <c r="AKM534" s="15"/>
      <c r="AKN534" s="15"/>
      <c r="AKO534" s="15"/>
      <c r="AKP534" s="15"/>
      <c r="AKQ534" s="15"/>
      <c r="AKR534" s="15"/>
      <c r="AKS534" s="15"/>
      <c r="AKT534" s="15"/>
      <c r="AKU534" s="15"/>
      <c r="AKV534" s="15"/>
      <c r="AKW534" s="15"/>
      <c r="AKX534" s="15"/>
      <c r="AKY534" s="15"/>
      <c r="AKZ534" s="15"/>
      <c r="ALA534" s="15"/>
      <c r="ALB534" s="15"/>
      <c r="ALC534" s="15"/>
      <c r="ALD534" s="15"/>
      <c r="ALE534" s="15"/>
      <c r="ALF534" s="15"/>
      <c r="ALG534" s="15"/>
      <c r="ALH534" s="15"/>
      <c r="ALI534" s="15"/>
      <c r="ALJ534" s="15"/>
      <c r="ALK534" s="15"/>
      <c r="ALL534" s="15"/>
      <c r="ALM534" s="15"/>
      <c r="ALN534" s="15"/>
      <c r="ALO534" s="15"/>
      <c r="ALP534" s="15"/>
      <c r="ALQ534" s="15"/>
      <c r="ALR534" s="15"/>
      <c r="ALS534" s="15"/>
      <c r="ALT534" s="15"/>
      <c r="ALU534" s="15"/>
      <c r="ALV534" s="15"/>
      <c r="ALW534" s="15"/>
      <c r="ALX534" s="11"/>
      <c r="ALY534" s="11"/>
      <c r="ALZ534" s="11"/>
      <c r="AMA534" s="11"/>
    </row>
    <row r="535" spans="1:1015" ht="12.75" customHeight="1">
      <c r="A535" s="9" t="s">
        <v>560</v>
      </c>
      <c r="B535" s="9" t="s">
        <v>560</v>
      </c>
      <c r="C535" s="5" t="s">
        <v>167</v>
      </c>
      <c r="D535" s="4"/>
      <c r="E535" s="9" t="s">
        <v>16</v>
      </c>
      <c r="F535" s="4" t="s">
        <v>17</v>
      </c>
      <c r="G535" s="4" t="s">
        <v>168</v>
      </c>
      <c r="H535" s="6">
        <v>5647.89</v>
      </c>
      <c r="I535" s="6">
        <v>6101.81</v>
      </c>
      <c r="J535" s="6">
        <v>6552</v>
      </c>
      <c r="K535" s="6">
        <v>7217.85</v>
      </c>
      <c r="L535" s="7">
        <v>6850</v>
      </c>
      <c r="M535" s="6">
        <v>6974</v>
      </c>
      <c r="N535" s="6">
        <v>7100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</row>
    <row r="536" spans="1:1015" ht="12.75" customHeight="1">
      <c r="A536" s="9" t="s">
        <v>560</v>
      </c>
      <c r="B536" s="9" t="s">
        <v>560</v>
      </c>
      <c r="C536" s="5" t="s">
        <v>169</v>
      </c>
      <c r="D536" s="4"/>
      <c r="E536" s="9" t="s">
        <v>16</v>
      </c>
      <c r="F536" s="4" t="s">
        <v>17</v>
      </c>
      <c r="G536" s="4" t="s">
        <v>170</v>
      </c>
      <c r="H536" s="6">
        <v>2053.83</v>
      </c>
      <c r="I536" s="6">
        <v>2198.2399999999998</v>
      </c>
      <c r="J536" s="6">
        <v>2290</v>
      </c>
      <c r="K536" s="6">
        <v>2593.4699999999998</v>
      </c>
      <c r="L536" s="7">
        <v>2396</v>
      </c>
      <c r="M536" s="6">
        <v>2444</v>
      </c>
      <c r="N536" s="6">
        <v>2493</v>
      </c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</row>
    <row r="537" spans="1:1015" s="11" customFormat="1" ht="12.75" customHeight="1">
      <c r="A537" s="9" t="s">
        <v>560</v>
      </c>
      <c r="B537" s="9" t="s">
        <v>560</v>
      </c>
      <c r="C537" s="9" t="s">
        <v>263</v>
      </c>
      <c r="D537" s="8"/>
      <c r="E537" s="9" t="s">
        <v>16</v>
      </c>
      <c r="F537" s="8" t="s">
        <v>17</v>
      </c>
      <c r="G537" s="8" t="s">
        <v>561</v>
      </c>
      <c r="H537" s="10">
        <v>0</v>
      </c>
      <c r="I537" s="10">
        <v>0</v>
      </c>
      <c r="J537" s="10">
        <v>0</v>
      </c>
      <c r="K537" s="10">
        <v>0</v>
      </c>
      <c r="L537" s="7">
        <v>200</v>
      </c>
      <c r="M537" s="10">
        <f t="shared" ref="M537:N539" si="84">L537</f>
        <v>200</v>
      </c>
      <c r="N537" s="10">
        <f t="shared" si="84"/>
        <v>200</v>
      </c>
    </row>
    <row r="538" spans="1:1015" ht="12.75" customHeight="1">
      <c r="A538" s="9" t="s">
        <v>560</v>
      </c>
      <c r="B538" s="9" t="s">
        <v>560</v>
      </c>
      <c r="C538" s="9" t="s">
        <v>173</v>
      </c>
      <c r="D538" s="8"/>
      <c r="E538" s="9" t="s">
        <v>16</v>
      </c>
      <c r="F538" s="8" t="s">
        <v>17</v>
      </c>
      <c r="G538" s="8" t="s">
        <v>174</v>
      </c>
      <c r="H538" s="10">
        <v>261.7</v>
      </c>
      <c r="I538" s="10">
        <v>961.51</v>
      </c>
      <c r="J538" s="10">
        <v>1000</v>
      </c>
      <c r="K538" s="10">
        <v>163.84</v>
      </c>
      <c r="L538" s="7">
        <v>800</v>
      </c>
      <c r="M538" s="10">
        <f t="shared" si="84"/>
        <v>800</v>
      </c>
      <c r="N538" s="10">
        <f t="shared" si="84"/>
        <v>800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</row>
    <row r="539" spans="1:1015" ht="12.75" customHeight="1">
      <c r="A539" s="9" t="s">
        <v>560</v>
      </c>
      <c r="B539" s="9" t="s">
        <v>560</v>
      </c>
      <c r="C539" s="9" t="s">
        <v>355</v>
      </c>
      <c r="D539" s="8"/>
      <c r="E539" s="9" t="s">
        <v>16</v>
      </c>
      <c r="F539" s="8" t="s">
        <v>17</v>
      </c>
      <c r="G539" s="8" t="s">
        <v>269</v>
      </c>
      <c r="H539" s="10">
        <v>0</v>
      </c>
      <c r="I539" s="10">
        <v>68.459999999999994</v>
      </c>
      <c r="J539" s="10">
        <v>100</v>
      </c>
      <c r="K539" s="10">
        <v>82.84</v>
      </c>
      <c r="L539" s="7">
        <v>100</v>
      </c>
      <c r="M539" s="10">
        <f t="shared" si="84"/>
        <v>100</v>
      </c>
      <c r="N539" s="10">
        <f t="shared" si="84"/>
        <v>100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</row>
    <row r="540" spans="1:1015" ht="12.75" customHeight="1">
      <c r="A540" s="9" t="s">
        <v>560</v>
      </c>
      <c r="B540" s="9" t="s">
        <v>560</v>
      </c>
      <c r="C540" s="9" t="s">
        <v>270</v>
      </c>
      <c r="D540" s="8"/>
      <c r="E540" s="9" t="s">
        <v>16</v>
      </c>
      <c r="F540" s="8" t="s">
        <v>17</v>
      </c>
      <c r="G540" s="8" t="s">
        <v>469</v>
      </c>
      <c r="H540" s="10">
        <v>0</v>
      </c>
      <c r="I540" s="10">
        <v>0</v>
      </c>
      <c r="J540" s="10">
        <v>0</v>
      </c>
      <c r="K540" s="10">
        <v>35</v>
      </c>
      <c r="L540" s="7">
        <v>0</v>
      </c>
      <c r="M540" s="10">
        <v>0</v>
      </c>
      <c r="N540" s="10">
        <v>0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</row>
    <row r="541" spans="1:1015" ht="12.75" customHeight="1">
      <c r="A541" s="9" t="s">
        <v>560</v>
      </c>
      <c r="B541" s="9" t="s">
        <v>560</v>
      </c>
      <c r="C541" s="9" t="s">
        <v>179</v>
      </c>
      <c r="D541" s="8"/>
      <c r="E541" s="9" t="s">
        <v>16</v>
      </c>
      <c r="F541" s="8" t="s">
        <v>17</v>
      </c>
      <c r="G541" s="8" t="s">
        <v>180</v>
      </c>
      <c r="H541" s="10">
        <v>366.3</v>
      </c>
      <c r="I541" s="10">
        <v>382.8</v>
      </c>
      <c r="J541" s="10">
        <v>360</v>
      </c>
      <c r="K541" s="10">
        <v>340.12</v>
      </c>
      <c r="L541" s="7">
        <v>704</v>
      </c>
      <c r="M541" s="6">
        <v>704</v>
      </c>
      <c r="N541" s="6">
        <v>694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</row>
    <row r="542" spans="1:1015" ht="12.75" customHeight="1">
      <c r="A542" s="9" t="s">
        <v>560</v>
      </c>
      <c r="B542" s="9" t="s">
        <v>560</v>
      </c>
      <c r="C542" s="9" t="s">
        <v>202</v>
      </c>
      <c r="D542" s="8"/>
      <c r="E542" s="9" t="s">
        <v>16</v>
      </c>
      <c r="F542" s="8" t="s">
        <v>17</v>
      </c>
      <c r="G542" s="8" t="s">
        <v>203</v>
      </c>
      <c r="H542" s="10">
        <v>66.13</v>
      </c>
      <c r="I542" s="10">
        <v>73.790000000000006</v>
      </c>
      <c r="J542" s="10">
        <v>72</v>
      </c>
      <c r="K542" s="10">
        <v>83.58</v>
      </c>
      <c r="L542" s="7">
        <v>75</v>
      </c>
      <c r="M542" s="6">
        <v>77</v>
      </c>
      <c r="N542" s="6">
        <v>79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</row>
    <row r="543" spans="1:1015" ht="12.75" customHeight="1">
      <c r="A543" s="12" t="s">
        <v>562</v>
      </c>
      <c r="B543" s="12"/>
      <c r="C543" s="12"/>
      <c r="D543" s="12"/>
      <c r="E543" s="13" t="s">
        <v>31</v>
      </c>
      <c r="F543" s="13"/>
      <c r="G543" s="12" t="s">
        <v>563</v>
      </c>
      <c r="H543" s="14">
        <f>H535+H536+SUM(H538:H542)</f>
        <v>8395.85</v>
      </c>
      <c r="I543" s="14">
        <f>I535+I536+SUM(I538:I542)</f>
        <v>9786.6099999999988</v>
      </c>
      <c r="J543" s="14">
        <f>J535+J536+SUM(J538:J542)</f>
        <v>10374</v>
      </c>
      <c r="K543" s="14">
        <f>K535+K536+SUM(K538:K542)</f>
        <v>10516.699999999999</v>
      </c>
      <c r="L543" s="3">
        <f>L535+L536+SUM(L537:L542)</f>
        <v>11125</v>
      </c>
      <c r="M543" s="14">
        <f>M535+M536+SUM(M537:M542)</f>
        <v>11299</v>
      </c>
      <c r="N543" s="14">
        <f>N535+N536+SUM(N537:N542)</f>
        <v>11466</v>
      </c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  <c r="JO543" s="15"/>
      <c r="JP543" s="15"/>
      <c r="JQ543" s="15"/>
      <c r="JR543" s="15"/>
      <c r="JS543" s="15"/>
      <c r="JT543" s="15"/>
      <c r="JU543" s="15"/>
      <c r="JV543" s="15"/>
      <c r="JW543" s="15"/>
      <c r="JX543" s="15"/>
      <c r="JY543" s="15"/>
      <c r="JZ543" s="15"/>
      <c r="KA543" s="15"/>
      <c r="KB543" s="15"/>
      <c r="KC543" s="15"/>
      <c r="KD543" s="15"/>
      <c r="KE543" s="15"/>
      <c r="KF543" s="15"/>
      <c r="KG543" s="15"/>
      <c r="KH543" s="15"/>
      <c r="KI543" s="15"/>
      <c r="KJ543" s="15"/>
      <c r="KK543" s="15"/>
      <c r="KL543" s="15"/>
      <c r="KM543" s="15"/>
      <c r="KN543" s="15"/>
      <c r="KO543" s="15"/>
      <c r="KP543" s="15"/>
      <c r="KQ543" s="15"/>
      <c r="KR543" s="15"/>
      <c r="KS543" s="15"/>
      <c r="KT543" s="15"/>
      <c r="KU543" s="15"/>
      <c r="KV543" s="15"/>
      <c r="KW543" s="15"/>
      <c r="KX543" s="15"/>
      <c r="KY543" s="15"/>
      <c r="KZ543" s="15"/>
      <c r="LA543" s="15"/>
      <c r="LB543" s="15"/>
      <c r="LC543" s="15"/>
      <c r="LD543" s="15"/>
      <c r="LE543" s="15"/>
      <c r="LF543" s="15"/>
      <c r="LG543" s="15"/>
      <c r="LH543" s="15"/>
      <c r="LI543" s="15"/>
      <c r="LJ543" s="15"/>
      <c r="LK543" s="15"/>
      <c r="LL543" s="15"/>
      <c r="LM543" s="15"/>
      <c r="LN543" s="15"/>
      <c r="LO543" s="15"/>
      <c r="LP543" s="15"/>
      <c r="LQ543" s="15"/>
      <c r="LR543" s="15"/>
      <c r="LS543" s="15"/>
      <c r="LT543" s="15"/>
      <c r="LU543" s="15"/>
      <c r="LV543" s="15"/>
      <c r="LW543" s="15"/>
      <c r="LX543" s="15"/>
      <c r="LY543" s="15"/>
      <c r="LZ543" s="15"/>
      <c r="MA543" s="15"/>
      <c r="MB543" s="15"/>
      <c r="MC543" s="15"/>
      <c r="MD543" s="15"/>
      <c r="ME543" s="15"/>
      <c r="MF543" s="15"/>
      <c r="MG543" s="15"/>
      <c r="MH543" s="15"/>
      <c r="MI543" s="15"/>
      <c r="MJ543" s="15"/>
      <c r="MK543" s="15"/>
      <c r="ML543" s="15"/>
      <c r="MM543" s="15"/>
      <c r="MN543" s="15"/>
      <c r="MO543" s="15"/>
      <c r="MP543" s="15"/>
      <c r="MQ543" s="15"/>
      <c r="MR543" s="15"/>
      <c r="MS543" s="15"/>
      <c r="MT543" s="15"/>
      <c r="MU543" s="15"/>
      <c r="MV543" s="15"/>
      <c r="MW543" s="15"/>
      <c r="MX543" s="15"/>
      <c r="MY543" s="15"/>
      <c r="MZ543" s="15"/>
      <c r="NA543" s="15"/>
      <c r="NB543" s="15"/>
      <c r="NC543" s="15"/>
      <c r="ND543" s="15"/>
      <c r="NE543" s="15"/>
      <c r="NF543" s="15"/>
      <c r="NG543" s="15"/>
      <c r="NH543" s="15"/>
      <c r="NI543" s="15"/>
      <c r="NJ543" s="15"/>
      <c r="NK543" s="15"/>
      <c r="NL543" s="15"/>
      <c r="NM543" s="15"/>
      <c r="NN543" s="15"/>
      <c r="NO543" s="15"/>
      <c r="NP543" s="15"/>
      <c r="NQ543" s="15"/>
      <c r="NR543" s="15"/>
      <c r="NS543" s="15"/>
      <c r="NT543" s="15"/>
      <c r="NU543" s="15"/>
      <c r="NV543" s="15"/>
      <c r="NW543" s="15"/>
      <c r="NX543" s="15"/>
      <c r="NY543" s="15"/>
      <c r="NZ543" s="15"/>
      <c r="OA543" s="15"/>
      <c r="OB543" s="15"/>
      <c r="OC543" s="15"/>
      <c r="OD543" s="15"/>
      <c r="OE543" s="15"/>
      <c r="OF543" s="15"/>
      <c r="OG543" s="15"/>
      <c r="OH543" s="15"/>
      <c r="OI543" s="15"/>
      <c r="OJ543" s="15"/>
      <c r="OK543" s="15"/>
      <c r="OL543" s="15"/>
      <c r="OM543" s="15"/>
      <c r="ON543" s="15"/>
      <c r="OO543" s="15"/>
      <c r="OP543" s="15"/>
      <c r="OQ543" s="15"/>
      <c r="OR543" s="15"/>
      <c r="OS543" s="15"/>
      <c r="OT543" s="15"/>
      <c r="OU543" s="15"/>
      <c r="OV543" s="15"/>
      <c r="OW543" s="15"/>
      <c r="OX543" s="15"/>
      <c r="OY543" s="15"/>
      <c r="OZ543" s="15"/>
      <c r="PA543" s="15"/>
      <c r="PB543" s="15"/>
      <c r="PC543" s="15"/>
      <c r="PD543" s="15"/>
      <c r="PE543" s="15"/>
      <c r="PF543" s="15"/>
      <c r="PG543" s="15"/>
      <c r="PH543" s="15"/>
      <c r="PI543" s="15"/>
      <c r="PJ543" s="15"/>
      <c r="PK543" s="15"/>
      <c r="PL543" s="15"/>
      <c r="PM543" s="15"/>
      <c r="PN543" s="15"/>
      <c r="PO543" s="15"/>
      <c r="PP543" s="15"/>
      <c r="PQ543" s="15"/>
      <c r="PR543" s="15"/>
      <c r="PS543" s="15"/>
      <c r="PT543" s="15"/>
      <c r="PU543" s="15"/>
      <c r="PV543" s="15"/>
      <c r="PW543" s="15"/>
      <c r="PX543" s="15"/>
      <c r="PY543" s="15"/>
      <c r="PZ543" s="15"/>
      <c r="QA543" s="15"/>
      <c r="QB543" s="15"/>
      <c r="QC543" s="15"/>
      <c r="QD543" s="15"/>
      <c r="QE543" s="15"/>
      <c r="QF543" s="15"/>
      <c r="QG543" s="15"/>
      <c r="QH543" s="15"/>
      <c r="QI543" s="15"/>
      <c r="QJ543" s="15"/>
      <c r="QK543" s="15"/>
      <c r="QL543" s="15"/>
      <c r="QM543" s="15"/>
      <c r="QN543" s="15"/>
      <c r="QO543" s="15"/>
      <c r="QP543" s="15"/>
      <c r="QQ543" s="15"/>
      <c r="QR543" s="15"/>
      <c r="QS543" s="15"/>
      <c r="QT543" s="15"/>
      <c r="QU543" s="15"/>
      <c r="QV543" s="15"/>
      <c r="QW543" s="15"/>
      <c r="QX543" s="15"/>
      <c r="QY543" s="15"/>
      <c r="QZ543" s="15"/>
      <c r="RA543" s="15"/>
      <c r="RB543" s="15"/>
      <c r="RC543" s="15"/>
      <c r="RD543" s="15"/>
      <c r="RE543" s="15"/>
      <c r="RF543" s="15"/>
      <c r="RG543" s="15"/>
      <c r="RH543" s="15"/>
      <c r="RI543" s="15"/>
      <c r="RJ543" s="15"/>
      <c r="RK543" s="15"/>
      <c r="RL543" s="15"/>
      <c r="RM543" s="15"/>
      <c r="RN543" s="15"/>
      <c r="RO543" s="15"/>
      <c r="RP543" s="15"/>
      <c r="RQ543" s="15"/>
      <c r="RR543" s="15"/>
      <c r="RS543" s="15"/>
      <c r="RT543" s="15"/>
      <c r="RU543" s="15"/>
      <c r="RV543" s="15"/>
      <c r="RW543" s="15"/>
      <c r="RX543" s="15"/>
      <c r="RY543" s="15"/>
      <c r="RZ543" s="15"/>
      <c r="SA543" s="15"/>
      <c r="SB543" s="15"/>
      <c r="SC543" s="15"/>
      <c r="SD543" s="15"/>
      <c r="SE543" s="15"/>
      <c r="SF543" s="15"/>
      <c r="SG543" s="15"/>
      <c r="SH543" s="15"/>
      <c r="SI543" s="15"/>
      <c r="SJ543" s="15"/>
      <c r="SK543" s="15"/>
      <c r="SL543" s="15"/>
      <c r="SM543" s="15"/>
      <c r="SN543" s="15"/>
      <c r="SO543" s="15"/>
      <c r="SP543" s="15"/>
      <c r="SQ543" s="15"/>
      <c r="SR543" s="15"/>
      <c r="SS543" s="15"/>
      <c r="ST543" s="15"/>
      <c r="SU543" s="15"/>
      <c r="SV543" s="15"/>
      <c r="SW543" s="15"/>
      <c r="SX543" s="15"/>
      <c r="SY543" s="15"/>
      <c r="SZ543" s="15"/>
      <c r="TA543" s="15"/>
      <c r="TB543" s="15"/>
      <c r="TC543" s="15"/>
      <c r="TD543" s="15"/>
      <c r="TE543" s="15"/>
      <c r="TF543" s="15"/>
      <c r="TG543" s="15"/>
      <c r="TH543" s="15"/>
      <c r="TI543" s="15"/>
      <c r="TJ543" s="15"/>
      <c r="TK543" s="15"/>
      <c r="TL543" s="15"/>
      <c r="TM543" s="15"/>
      <c r="TN543" s="15"/>
      <c r="TO543" s="15"/>
      <c r="TP543" s="15"/>
      <c r="TQ543" s="15"/>
      <c r="TR543" s="15"/>
      <c r="TS543" s="15"/>
      <c r="TT543" s="15"/>
      <c r="TU543" s="15"/>
      <c r="TV543" s="15"/>
      <c r="TW543" s="15"/>
      <c r="TX543" s="15"/>
      <c r="TY543" s="15"/>
      <c r="TZ543" s="15"/>
      <c r="UA543" s="15"/>
      <c r="UB543" s="15"/>
      <c r="UC543" s="15"/>
      <c r="UD543" s="15"/>
      <c r="UE543" s="15"/>
      <c r="UF543" s="15"/>
      <c r="UG543" s="15"/>
      <c r="UH543" s="15"/>
      <c r="UI543" s="15"/>
      <c r="UJ543" s="15"/>
      <c r="UK543" s="15"/>
      <c r="UL543" s="15"/>
      <c r="UM543" s="15"/>
      <c r="UN543" s="15"/>
      <c r="UO543" s="15"/>
      <c r="UP543" s="15"/>
      <c r="UQ543" s="15"/>
      <c r="UR543" s="15"/>
      <c r="US543" s="15"/>
      <c r="UT543" s="15"/>
      <c r="UU543" s="15"/>
      <c r="UV543" s="15"/>
      <c r="UW543" s="15"/>
      <c r="UX543" s="15"/>
      <c r="UY543" s="15"/>
      <c r="UZ543" s="15"/>
      <c r="VA543" s="15"/>
      <c r="VB543" s="15"/>
      <c r="VC543" s="15"/>
      <c r="VD543" s="15"/>
      <c r="VE543" s="15"/>
      <c r="VF543" s="15"/>
      <c r="VG543" s="15"/>
      <c r="VH543" s="15"/>
      <c r="VI543" s="15"/>
      <c r="VJ543" s="15"/>
      <c r="VK543" s="15"/>
      <c r="VL543" s="15"/>
      <c r="VM543" s="15"/>
      <c r="VN543" s="15"/>
      <c r="VO543" s="15"/>
      <c r="VP543" s="15"/>
      <c r="VQ543" s="15"/>
      <c r="VR543" s="15"/>
      <c r="VS543" s="15"/>
      <c r="VT543" s="15"/>
      <c r="VU543" s="15"/>
      <c r="VV543" s="15"/>
      <c r="VW543" s="15"/>
      <c r="VX543" s="15"/>
      <c r="VY543" s="15"/>
      <c r="VZ543" s="15"/>
      <c r="WA543" s="15"/>
      <c r="WB543" s="15"/>
      <c r="WC543" s="15"/>
      <c r="WD543" s="15"/>
      <c r="WE543" s="15"/>
      <c r="WF543" s="15"/>
      <c r="WG543" s="15"/>
      <c r="WH543" s="15"/>
      <c r="WI543" s="15"/>
      <c r="WJ543" s="15"/>
      <c r="WK543" s="15"/>
      <c r="WL543" s="15"/>
      <c r="WM543" s="15"/>
      <c r="WN543" s="15"/>
      <c r="WO543" s="15"/>
      <c r="WP543" s="15"/>
      <c r="WQ543" s="15"/>
      <c r="WR543" s="15"/>
      <c r="WS543" s="15"/>
      <c r="WT543" s="15"/>
      <c r="WU543" s="15"/>
      <c r="WV543" s="15"/>
      <c r="WW543" s="15"/>
      <c r="WX543" s="15"/>
      <c r="WY543" s="15"/>
      <c r="WZ543" s="15"/>
      <c r="XA543" s="15"/>
      <c r="XB543" s="15"/>
      <c r="XC543" s="15"/>
      <c r="XD543" s="15"/>
      <c r="XE543" s="15"/>
      <c r="XF543" s="15"/>
      <c r="XG543" s="15"/>
      <c r="XH543" s="15"/>
      <c r="XI543" s="15"/>
      <c r="XJ543" s="15"/>
      <c r="XK543" s="15"/>
      <c r="XL543" s="15"/>
      <c r="XM543" s="15"/>
      <c r="XN543" s="15"/>
      <c r="XO543" s="15"/>
      <c r="XP543" s="15"/>
      <c r="XQ543" s="15"/>
      <c r="XR543" s="15"/>
      <c r="XS543" s="15"/>
      <c r="XT543" s="15"/>
      <c r="XU543" s="15"/>
      <c r="XV543" s="15"/>
      <c r="XW543" s="15"/>
      <c r="XX543" s="15"/>
      <c r="XY543" s="15"/>
      <c r="XZ543" s="15"/>
      <c r="YA543" s="15"/>
      <c r="YB543" s="15"/>
      <c r="YC543" s="15"/>
      <c r="YD543" s="15"/>
      <c r="YE543" s="15"/>
      <c r="YF543" s="15"/>
      <c r="YG543" s="15"/>
      <c r="YH543" s="15"/>
      <c r="YI543" s="15"/>
      <c r="YJ543" s="15"/>
      <c r="YK543" s="15"/>
      <c r="YL543" s="15"/>
      <c r="YM543" s="15"/>
      <c r="YN543" s="15"/>
      <c r="YO543" s="15"/>
      <c r="YP543" s="15"/>
      <c r="YQ543" s="15"/>
      <c r="YR543" s="15"/>
      <c r="YS543" s="15"/>
      <c r="YT543" s="15"/>
      <c r="YU543" s="15"/>
      <c r="YV543" s="15"/>
      <c r="YW543" s="15"/>
      <c r="YX543" s="15"/>
      <c r="YY543" s="15"/>
      <c r="YZ543" s="15"/>
      <c r="ZA543" s="15"/>
      <c r="ZB543" s="15"/>
      <c r="ZC543" s="15"/>
      <c r="ZD543" s="15"/>
      <c r="ZE543" s="15"/>
      <c r="ZF543" s="15"/>
      <c r="ZG543" s="15"/>
      <c r="ZH543" s="15"/>
      <c r="ZI543" s="15"/>
      <c r="ZJ543" s="15"/>
      <c r="ZK543" s="15"/>
      <c r="ZL543" s="15"/>
      <c r="ZM543" s="15"/>
      <c r="ZN543" s="15"/>
      <c r="ZO543" s="15"/>
      <c r="ZP543" s="15"/>
      <c r="ZQ543" s="15"/>
      <c r="ZR543" s="15"/>
      <c r="ZS543" s="15"/>
      <c r="ZT543" s="15"/>
      <c r="ZU543" s="15"/>
      <c r="ZV543" s="15"/>
      <c r="ZW543" s="15"/>
      <c r="ZX543" s="15"/>
      <c r="ZY543" s="15"/>
      <c r="ZZ543" s="15"/>
      <c r="AAA543" s="15"/>
      <c r="AAB543" s="15"/>
      <c r="AAC543" s="15"/>
      <c r="AAD543" s="15"/>
      <c r="AAE543" s="15"/>
      <c r="AAF543" s="15"/>
      <c r="AAG543" s="15"/>
      <c r="AAH543" s="15"/>
      <c r="AAI543" s="15"/>
      <c r="AAJ543" s="15"/>
      <c r="AAK543" s="15"/>
      <c r="AAL543" s="15"/>
      <c r="AAM543" s="15"/>
      <c r="AAN543" s="15"/>
      <c r="AAO543" s="15"/>
      <c r="AAP543" s="15"/>
      <c r="AAQ543" s="15"/>
      <c r="AAR543" s="15"/>
      <c r="AAS543" s="15"/>
      <c r="AAT543" s="15"/>
      <c r="AAU543" s="15"/>
      <c r="AAV543" s="15"/>
      <c r="AAW543" s="15"/>
      <c r="AAX543" s="15"/>
      <c r="AAY543" s="15"/>
      <c r="AAZ543" s="15"/>
      <c r="ABA543" s="15"/>
      <c r="ABB543" s="15"/>
      <c r="ABC543" s="15"/>
      <c r="ABD543" s="15"/>
      <c r="ABE543" s="15"/>
      <c r="ABF543" s="15"/>
      <c r="ABG543" s="15"/>
      <c r="ABH543" s="15"/>
      <c r="ABI543" s="15"/>
      <c r="ABJ543" s="15"/>
      <c r="ABK543" s="15"/>
      <c r="ABL543" s="15"/>
      <c r="ABM543" s="15"/>
      <c r="ABN543" s="15"/>
      <c r="ABO543" s="15"/>
      <c r="ABP543" s="15"/>
      <c r="ABQ543" s="15"/>
      <c r="ABR543" s="15"/>
      <c r="ABS543" s="15"/>
      <c r="ABT543" s="15"/>
      <c r="ABU543" s="15"/>
      <c r="ABV543" s="15"/>
      <c r="ABW543" s="15"/>
      <c r="ABX543" s="15"/>
      <c r="ABY543" s="15"/>
      <c r="ABZ543" s="15"/>
      <c r="ACA543" s="15"/>
      <c r="ACB543" s="15"/>
      <c r="ACC543" s="15"/>
      <c r="ACD543" s="15"/>
      <c r="ACE543" s="15"/>
      <c r="ACF543" s="15"/>
      <c r="ACG543" s="15"/>
      <c r="ACH543" s="15"/>
      <c r="ACI543" s="15"/>
      <c r="ACJ543" s="15"/>
      <c r="ACK543" s="15"/>
      <c r="ACL543" s="15"/>
      <c r="ACM543" s="15"/>
      <c r="ACN543" s="15"/>
      <c r="ACO543" s="15"/>
      <c r="ACP543" s="15"/>
      <c r="ACQ543" s="15"/>
      <c r="ACR543" s="15"/>
      <c r="ACS543" s="15"/>
      <c r="ACT543" s="15"/>
      <c r="ACU543" s="15"/>
      <c r="ACV543" s="15"/>
      <c r="ACW543" s="15"/>
      <c r="ACX543" s="15"/>
      <c r="ACY543" s="15"/>
      <c r="ACZ543" s="15"/>
      <c r="ADA543" s="15"/>
      <c r="ADB543" s="15"/>
      <c r="ADC543" s="15"/>
      <c r="ADD543" s="15"/>
      <c r="ADE543" s="15"/>
      <c r="ADF543" s="15"/>
      <c r="ADG543" s="15"/>
      <c r="ADH543" s="15"/>
      <c r="ADI543" s="15"/>
      <c r="ADJ543" s="15"/>
      <c r="ADK543" s="15"/>
      <c r="ADL543" s="15"/>
      <c r="ADM543" s="15"/>
      <c r="ADN543" s="15"/>
      <c r="ADO543" s="15"/>
      <c r="ADP543" s="15"/>
      <c r="ADQ543" s="15"/>
      <c r="ADR543" s="15"/>
      <c r="ADS543" s="15"/>
      <c r="ADT543" s="15"/>
      <c r="ADU543" s="15"/>
      <c r="ADV543" s="15"/>
      <c r="ADW543" s="15"/>
      <c r="ADX543" s="15"/>
      <c r="ADY543" s="15"/>
      <c r="ADZ543" s="15"/>
      <c r="AEA543" s="15"/>
      <c r="AEB543" s="15"/>
      <c r="AEC543" s="15"/>
      <c r="AED543" s="15"/>
      <c r="AEE543" s="15"/>
      <c r="AEF543" s="15"/>
      <c r="AEG543" s="15"/>
      <c r="AEH543" s="15"/>
      <c r="AEI543" s="15"/>
      <c r="AEJ543" s="15"/>
      <c r="AEK543" s="15"/>
      <c r="AEL543" s="15"/>
      <c r="AEM543" s="15"/>
      <c r="AEN543" s="15"/>
      <c r="AEO543" s="15"/>
      <c r="AEP543" s="15"/>
      <c r="AEQ543" s="15"/>
      <c r="AER543" s="15"/>
      <c r="AES543" s="15"/>
      <c r="AET543" s="15"/>
      <c r="AEU543" s="15"/>
      <c r="AEV543" s="15"/>
      <c r="AEW543" s="15"/>
      <c r="AEX543" s="15"/>
      <c r="AEY543" s="15"/>
      <c r="AEZ543" s="15"/>
      <c r="AFA543" s="15"/>
      <c r="AFB543" s="15"/>
      <c r="AFC543" s="15"/>
      <c r="AFD543" s="15"/>
      <c r="AFE543" s="15"/>
      <c r="AFF543" s="15"/>
      <c r="AFG543" s="15"/>
      <c r="AFH543" s="15"/>
      <c r="AFI543" s="15"/>
      <c r="AFJ543" s="15"/>
      <c r="AFK543" s="15"/>
      <c r="AFL543" s="15"/>
      <c r="AFM543" s="15"/>
      <c r="AFN543" s="15"/>
      <c r="AFO543" s="15"/>
      <c r="AFP543" s="15"/>
      <c r="AFQ543" s="15"/>
      <c r="AFR543" s="15"/>
      <c r="AFS543" s="15"/>
      <c r="AFT543" s="15"/>
      <c r="AFU543" s="15"/>
      <c r="AFV543" s="15"/>
      <c r="AFW543" s="15"/>
      <c r="AFX543" s="15"/>
      <c r="AFY543" s="15"/>
      <c r="AFZ543" s="15"/>
      <c r="AGA543" s="15"/>
      <c r="AGB543" s="15"/>
      <c r="AGC543" s="15"/>
      <c r="AGD543" s="15"/>
      <c r="AGE543" s="15"/>
      <c r="AGF543" s="15"/>
      <c r="AGG543" s="15"/>
      <c r="AGH543" s="15"/>
      <c r="AGI543" s="15"/>
      <c r="AGJ543" s="15"/>
      <c r="AGK543" s="15"/>
      <c r="AGL543" s="15"/>
      <c r="AGM543" s="15"/>
      <c r="AGN543" s="15"/>
      <c r="AGO543" s="15"/>
      <c r="AGP543" s="15"/>
      <c r="AGQ543" s="15"/>
      <c r="AGR543" s="15"/>
      <c r="AGS543" s="15"/>
      <c r="AGT543" s="15"/>
      <c r="AGU543" s="15"/>
      <c r="AGV543" s="15"/>
      <c r="AGW543" s="15"/>
      <c r="AGX543" s="15"/>
      <c r="AGY543" s="15"/>
      <c r="AGZ543" s="15"/>
      <c r="AHA543" s="15"/>
      <c r="AHB543" s="15"/>
      <c r="AHC543" s="15"/>
      <c r="AHD543" s="15"/>
      <c r="AHE543" s="15"/>
      <c r="AHF543" s="15"/>
      <c r="AHG543" s="15"/>
      <c r="AHH543" s="15"/>
      <c r="AHI543" s="15"/>
      <c r="AHJ543" s="15"/>
      <c r="AHK543" s="15"/>
      <c r="AHL543" s="15"/>
      <c r="AHM543" s="15"/>
      <c r="AHN543" s="15"/>
      <c r="AHO543" s="15"/>
      <c r="AHP543" s="15"/>
      <c r="AHQ543" s="15"/>
      <c r="AHR543" s="15"/>
      <c r="AHS543" s="15"/>
      <c r="AHT543" s="15"/>
      <c r="AHU543" s="15"/>
      <c r="AHV543" s="15"/>
      <c r="AHW543" s="15"/>
      <c r="AHX543" s="15"/>
      <c r="AHY543" s="15"/>
      <c r="AHZ543" s="15"/>
      <c r="AIA543" s="15"/>
      <c r="AIB543" s="15"/>
      <c r="AIC543" s="15"/>
      <c r="AID543" s="15"/>
      <c r="AIE543" s="15"/>
      <c r="AIF543" s="15"/>
      <c r="AIG543" s="15"/>
      <c r="AIH543" s="15"/>
      <c r="AII543" s="15"/>
      <c r="AIJ543" s="15"/>
      <c r="AIK543" s="15"/>
      <c r="AIL543" s="15"/>
      <c r="AIM543" s="15"/>
      <c r="AIN543" s="15"/>
      <c r="AIO543" s="15"/>
      <c r="AIP543" s="15"/>
      <c r="AIQ543" s="15"/>
      <c r="AIR543" s="15"/>
      <c r="AIS543" s="15"/>
      <c r="AIT543" s="15"/>
      <c r="AIU543" s="15"/>
      <c r="AIV543" s="15"/>
      <c r="AIW543" s="15"/>
      <c r="AIX543" s="15"/>
      <c r="AIY543" s="15"/>
      <c r="AIZ543" s="15"/>
      <c r="AJA543" s="15"/>
      <c r="AJB543" s="15"/>
      <c r="AJC543" s="15"/>
      <c r="AJD543" s="15"/>
      <c r="AJE543" s="15"/>
      <c r="AJF543" s="15"/>
      <c r="AJG543" s="15"/>
      <c r="AJH543" s="15"/>
      <c r="AJI543" s="15"/>
      <c r="AJJ543" s="15"/>
      <c r="AJK543" s="15"/>
      <c r="AJL543" s="15"/>
      <c r="AJM543" s="15"/>
      <c r="AJN543" s="15"/>
      <c r="AJO543" s="15"/>
      <c r="AJP543" s="15"/>
      <c r="AJQ543" s="15"/>
      <c r="AJR543" s="15"/>
      <c r="AJS543" s="15"/>
      <c r="AJT543" s="15"/>
      <c r="AJU543" s="15"/>
      <c r="AJV543" s="15"/>
      <c r="AJW543" s="15"/>
      <c r="AJX543" s="15"/>
      <c r="AJY543" s="15"/>
      <c r="AJZ543" s="15"/>
      <c r="AKA543" s="15"/>
      <c r="AKB543" s="15"/>
      <c r="AKC543" s="15"/>
      <c r="AKD543" s="15"/>
      <c r="AKE543" s="15"/>
      <c r="AKF543" s="15"/>
      <c r="AKG543" s="15"/>
      <c r="AKH543" s="15"/>
      <c r="AKI543" s="15"/>
      <c r="AKJ543" s="15"/>
      <c r="AKK543" s="15"/>
      <c r="AKL543" s="15"/>
      <c r="AKM543" s="15"/>
      <c r="AKN543" s="15"/>
      <c r="AKO543" s="15"/>
      <c r="AKP543" s="15"/>
      <c r="AKQ543" s="15"/>
      <c r="AKR543" s="15"/>
      <c r="AKS543" s="15"/>
      <c r="AKT543" s="15"/>
      <c r="AKU543" s="15"/>
      <c r="AKV543" s="15"/>
      <c r="AKW543" s="15"/>
      <c r="AKX543" s="15"/>
      <c r="AKY543" s="15"/>
      <c r="AKZ543" s="15"/>
      <c r="ALA543" s="15"/>
      <c r="ALB543" s="15"/>
      <c r="ALC543" s="15"/>
      <c r="ALD543" s="15"/>
      <c r="ALE543" s="15"/>
      <c r="ALF543" s="15"/>
      <c r="ALG543" s="15"/>
      <c r="ALH543" s="15"/>
      <c r="ALI543" s="15"/>
      <c r="ALJ543" s="15"/>
      <c r="ALK543" s="15"/>
      <c r="ALL543" s="15"/>
      <c r="ALM543" s="15"/>
      <c r="ALN543" s="15"/>
      <c r="ALO543" s="15"/>
      <c r="ALP543" s="15"/>
      <c r="ALQ543" s="15"/>
      <c r="ALR543" s="15"/>
      <c r="ALS543" s="15"/>
      <c r="ALT543" s="15"/>
      <c r="ALU543" s="15"/>
      <c r="ALV543" s="15"/>
      <c r="ALW543" s="15"/>
      <c r="ALX543" s="11"/>
      <c r="ALY543" s="11"/>
      <c r="ALZ543" s="11"/>
      <c r="AMA543" s="11"/>
    </row>
    <row r="544" spans="1:1015" ht="12.75" customHeight="1">
      <c r="A544" s="9" t="s">
        <v>560</v>
      </c>
      <c r="B544" s="9" t="s">
        <v>560</v>
      </c>
      <c r="C544" s="9" t="s">
        <v>263</v>
      </c>
      <c r="D544" s="8"/>
      <c r="E544" s="9" t="s">
        <v>16</v>
      </c>
      <c r="F544" s="8" t="s">
        <v>17</v>
      </c>
      <c r="G544" s="8" t="s">
        <v>264</v>
      </c>
      <c r="H544" s="10">
        <v>0</v>
      </c>
      <c r="I544" s="10">
        <v>720</v>
      </c>
      <c r="J544" s="10">
        <v>0</v>
      </c>
      <c r="K544" s="10">
        <v>0</v>
      </c>
      <c r="L544" s="7">
        <v>0</v>
      </c>
      <c r="M544" s="10">
        <v>0</v>
      </c>
      <c r="N544" s="10">
        <v>0</v>
      </c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  <c r="JO544" s="15"/>
      <c r="JP544" s="15"/>
      <c r="JQ544" s="15"/>
      <c r="JR544" s="15"/>
      <c r="JS544" s="15"/>
      <c r="JT544" s="15"/>
      <c r="JU544" s="15"/>
      <c r="JV544" s="15"/>
      <c r="JW544" s="15"/>
      <c r="JX544" s="15"/>
      <c r="JY544" s="15"/>
      <c r="JZ544" s="15"/>
      <c r="KA544" s="15"/>
      <c r="KB544" s="15"/>
      <c r="KC544" s="15"/>
      <c r="KD544" s="15"/>
      <c r="KE544" s="15"/>
      <c r="KF544" s="15"/>
      <c r="KG544" s="15"/>
      <c r="KH544" s="15"/>
      <c r="KI544" s="15"/>
      <c r="KJ544" s="15"/>
      <c r="KK544" s="15"/>
      <c r="KL544" s="15"/>
      <c r="KM544" s="15"/>
      <c r="KN544" s="15"/>
      <c r="KO544" s="15"/>
      <c r="KP544" s="15"/>
      <c r="KQ544" s="15"/>
      <c r="KR544" s="15"/>
      <c r="KS544" s="15"/>
      <c r="KT544" s="15"/>
      <c r="KU544" s="15"/>
      <c r="KV544" s="15"/>
      <c r="KW544" s="15"/>
      <c r="KX544" s="15"/>
      <c r="KY544" s="15"/>
      <c r="KZ544" s="15"/>
      <c r="LA544" s="15"/>
      <c r="LB544" s="15"/>
      <c r="LC544" s="15"/>
      <c r="LD544" s="15"/>
      <c r="LE544" s="15"/>
      <c r="LF544" s="15"/>
      <c r="LG544" s="15"/>
      <c r="LH544" s="15"/>
      <c r="LI544" s="15"/>
      <c r="LJ544" s="15"/>
      <c r="LK544" s="15"/>
      <c r="LL544" s="15"/>
      <c r="LM544" s="15"/>
      <c r="LN544" s="15"/>
      <c r="LO544" s="15"/>
      <c r="LP544" s="15"/>
      <c r="LQ544" s="15"/>
      <c r="LR544" s="15"/>
      <c r="LS544" s="15"/>
      <c r="LT544" s="15"/>
      <c r="LU544" s="15"/>
      <c r="LV544" s="15"/>
      <c r="LW544" s="15"/>
      <c r="LX544" s="15"/>
      <c r="LY544" s="15"/>
      <c r="LZ544" s="15"/>
      <c r="MA544" s="15"/>
      <c r="MB544" s="15"/>
      <c r="MC544" s="15"/>
      <c r="MD544" s="15"/>
      <c r="ME544" s="15"/>
      <c r="MF544" s="15"/>
      <c r="MG544" s="15"/>
      <c r="MH544" s="15"/>
      <c r="MI544" s="15"/>
      <c r="MJ544" s="15"/>
      <c r="MK544" s="15"/>
      <c r="ML544" s="15"/>
      <c r="MM544" s="15"/>
      <c r="MN544" s="15"/>
      <c r="MO544" s="15"/>
      <c r="MP544" s="15"/>
      <c r="MQ544" s="15"/>
      <c r="MR544" s="15"/>
      <c r="MS544" s="15"/>
      <c r="MT544" s="15"/>
      <c r="MU544" s="15"/>
      <c r="MV544" s="15"/>
      <c r="MW544" s="15"/>
      <c r="MX544" s="15"/>
      <c r="MY544" s="15"/>
      <c r="MZ544" s="15"/>
      <c r="NA544" s="15"/>
      <c r="NB544" s="15"/>
      <c r="NC544" s="15"/>
      <c r="ND544" s="15"/>
      <c r="NE544" s="15"/>
      <c r="NF544" s="15"/>
      <c r="NG544" s="15"/>
      <c r="NH544" s="15"/>
      <c r="NI544" s="15"/>
      <c r="NJ544" s="15"/>
      <c r="NK544" s="15"/>
      <c r="NL544" s="15"/>
      <c r="NM544" s="15"/>
      <c r="NN544" s="15"/>
      <c r="NO544" s="15"/>
      <c r="NP544" s="15"/>
      <c r="NQ544" s="15"/>
      <c r="NR544" s="15"/>
      <c r="NS544" s="15"/>
      <c r="NT544" s="15"/>
      <c r="NU544" s="15"/>
      <c r="NV544" s="15"/>
      <c r="NW544" s="15"/>
      <c r="NX544" s="15"/>
      <c r="NY544" s="15"/>
      <c r="NZ544" s="15"/>
      <c r="OA544" s="15"/>
      <c r="OB544" s="15"/>
      <c r="OC544" s="15"/>
      <c r="OD544" s="15"/>
      <c r="OE544" s="15"/>
      <c r="OF544" s="15"/>
      <c r="OG544" s="15"/>
      <c r="OH544" s="15"/>
      <c r="OI544" s="15"/>
      <c r="OJ544" s="15"/>
      <c r="OK544" s="15"/>
      <c r="OL544" s="15"/>
      <c r="OM544" s="15"/>
      <c r="ON544" s="15"/>
      <c r="OO544" s="15"/>
      <c r="OP544" s="15"/>
      <c r="OQ544" s="15"/>
      <c r="OR544" s="15"/>
      <c r="OS544" s="15"/>
      <c r="OT544" s="15"/>
      <c r="OU544" s="15"/>
      <c r="OV544" s="15"/>
      <c r="OW544" s="15"/>
      <c r="OX544" s="15"/>
      <c r="OY544" s="15"/>
      <c r="OZ544" s="15"/>
      <c r="PA544" s="15"/>
      <c r="PB544" s="15"/>
      <c r="PC544" s="15"/>
      <c r="PD544" s="15"/>
      <c r="PE544" s="15"/>
      <c r="PF544" s="15"/>
      <c r="PG544" s="15"/>
      <c r="PH544" s="15"/>
      <c r="PI544" s="15"/>
      <c r="PJ544" s="15"/>
      <c r="PK544" s="15"/>
      <c r="PL544" s="15"/>
      <c r="PM544" s="15"/>
      <c r="PN544" s="15"/>
      <c r="PO544" s="15"/>
      <c r="PP544" s="15"/>
      <c r="PQ544" s="15"/>
      <c r="PR544" s="15"/>
      <c r="PS544" s="15"/>
      <c r="PT544" s="15"/>
      <c r="PU544" s="15"/>
      <c r="PV544" s="15"/>
      <c r="PW544" s="15"/>
      <c r="PX544" s="15"/>
      <c r="PY544" s="15"/>
      <c r="PZ544" s="15"/>
      <c r="QA544" s="15"/>
      <c r="QB544" s="15"/>
      <c r="QC544" s="15"/>
      <c r="QD544" s="15"/>
      <c r="QE544" s="15"/>
      <c r="QF544" s="15"/>
      <c r="QG544" s="15"/>
      <c r="QH544" s="15"/>
      <c r="QI544" s="15"/>
      <c r="QJ544" s="15"/>
      <c r="QK544" s="15"/>
      <c r="QL544" s="15"/>
      <c r="QM544" s="15"/>
      <c r="QN544" s="15"/>
      <c r="QO544" s="15"/>
      <c r="QP544" s="15"/>
      <c r="QQ544" s="15"/>
      <c r="QR544" s="15"/>
      <c r="QS544" s="15"/>
      <c r="QT544" s="15"/>
      <c r="QU544" s="15"/>
      <c r="QV544" s="15"/>
      <c r="QW544" s="15"/>
      <c r="QX544" s="15"/>
      <c r="QY544" s="15"/>
      <c r="QZ544" s="15"/>
      <c r="RA544" s="15"/>
      <c r="RB544" s="15"/>
      <c r="RC544" s="15"/>
      <c r="RD544" s="15"/>
      <c r="RE544" s="15"/>
      <c r="RF544" s="15"/>
      <c r="RG544" s="15"/>
      <c r="RH544" s="15"/>
      <c r="RI544" s="15"/>
      <c r="RJ544" s="15"/>
      <c r="RK544" s="15"/>
      <c r="RL544" s="15"/>
      <c r="RM544" s="15"/>
      <c r="RN544" s="15"/>
      <c r="RO544" s="15"/>
      <c r="RP544" s="15"/>
      <c r="RQ544" s="15"/>
      <c r="RR544" s="15"/>
      <c r="RS544" s="15"/>
      <c r="RT544" s="15"/>
      <c r="RU544" s="15"/>
      <c r="RV544" s="15"/>
      <c r="RW544" s="15"/>
      <c r="RX544" s="15"/>
      <c r="RY544" s="15"/>
      <c r="RZ544" s="15"/>
      <c r="SA544" s="15"/>
      <c r="SB544" s="15"/>
      <c r="SC544" s="15"/>
      <c r="SD544" s="15"/>
      <c r="SE544" s="15"/>
      <c r="SF544" s="15"/>
      <c r="SG544" s="15"/>
      <c r="SH544" s="15"/>
      <c r="SI544" s="15"/>
      <c r="SJ544" s="15"/>
      <c r="SK544" s="15"/>
      <c r="SL544" s="15"/>
      <c r="SM544" s="15"/>
      <c r="SN544" s="15"/>
      <c r="SO544" s="15"/>
      <c r="SP544" s="15"/>
      <c r="SQ544" s="15"/>
      <c r="SR544" s="15"/>
      <c r="SS544" s="15"/>
      <c r="ST544" s="15"/>
      <c r="SU544" s="15"/>
      <c r="SV544" s="15"/>
      <c r="SW544" s="15"/>
      <c r="SX544" s="15"/>
      <c r="SY544" s="15"/>
      <c r="SZ544" s="15"/>
      <c r="TA544" s="15"/>
      <c r="TB544" s="15"/>
      <c r="TC544" s="15"/>
      <c r="TD544" s="15"/>
      <c r="TE544" s="15"/>
      <c r="TF544" s="15"/>
      <c r="TG544" s="15"/>
      <c r="TH544" s="15"/>
      <c r="TI544" s="15"/>
      <c r="TJ544" s="15"/>
      <c r="TK544" s="15"/>
      <c r="TL544" s="15"/>
      <c r="TM544" s="15"/>
      <c r="TN544" s="15"/>
      <c r="TO544" s="15"/>
      <c r="TP544" s="15"/>
      <c r="TQ544" s="15"/>
      <c r="TR544" s="15"/>
      <c r="TS544" s="15"/>
      <c r="TT544" s="15"/>
      <c r="TU544" s="15"/>
      <c r="TV544" s="15"/>
      <c r="TW544" s="15"/>
      <c r="TX544" s="15"/>
      <c r="TY544" s="15"/>
      <c r="TZ544" s="15"/>
      <c r="UA544" s="15"/>
      <c r="UB544" s="15"/>
      <c r="UC544" s="15"/>
      <c r="UD544" s="15"/>
      <c r="UE544" s="15"/>
      <c r="UF544" s="15"/>
      <c r="UG544" s="15"/>
      <c r="UH544" s="15"/>
      <c r="UI544" s="15"/>
      <c r="UJ544" s="15"/>
      <c r="UK544" s="15"/>
      <c r="UL544" s="15"/>
      <c r="UM544" s="15"/>
      <c r="UN544" s="15"/>
      <c r="UO544" s="15"/>
      <c r="UP544" s="15"/>
      <c r="UQ544" s="15"/>
      <c r="UR544" s="15"/>
      <c r="US544" s="15"/>
      <c r="UT544" s="15"/>
      <c r="UU544" s="15"/>
      <c r="UV544" s="15"/>
      <c r="UW544" s="15"/>
      <c r="UX544" s="15"/>
      <c r="UY544" s="15"/>
      <c r="UZ544" s="15"/>
      <c r="VA544" s="15"/>
      <c r="VB544" s="15"/>
      <c r="VC544" s="15"/>
      <c r="VD544" s="15"/>
      <c r="VE544" s="15"/>
      <c r="VF544" s="15"/>
      <c r="VG544" s="15"/>
      <c r="VH544" s="15"/>
      <c r="VI544" s="15"/>
      <c r="VJ544" s="15"/>
      <c r="VK544" s="15"/>
      <c r="VL544" s="15"/>
      <c r="VM544" s="15"/>
      <c r="VN544" s="15"/>
      <c r="VO544" s="15"/>
      <c r="VP544" s="15"/>
      <c r="VQ544" s="15"/>
      <c r="VR544" s="15"/>
      <c r="VS544" s="15"/>
      <c r="VT544" s="15"/>
      <c r="VU544" s="15"/>
      <c r="VV544" s="15"/>
      <c r="VW544" s="15"/>
      <c r="VX544" s="15"/>
      <c r="VY544" s="15"/>
      <c r="VZ544" s="15"/>
      <c r="WA544" s="15"/>
      <c r="WB544" s="15"/>
      <c r="WC544" s="15"/>
      <c r="WD544" s="15"/>
      <c r="WE544" s="15"/>
      <c r="WF544" s="15"/>
      <c r="WG544" s="15"/>
      <c r="WH544" s="15"/>
      <c r="WI544" s="15"/>
      <c r="WJ544" s="15"/>
      <c r="WK544" s="15"/>
      <c r="WL544" s="15"/>
      <c r="WM544" s="15"/>
      <c r="WN544" s="15"/>
      <c r="WO544" s="15"/>
      <c r="WP544" s="15"/>
      <c r="WQ544" s="15"/>
      <c r="WR544" s="15"/>
      <c r="WS544" s="15"/>
      <c r="WT544" s="15"/>
      <c r="WU544" s="15"/>
      <c r="WV544" s="15"/>
      <c r="WW544" s="15"/>
      <c r="WX544" s="15"/>
      <c r="WY544" s="15"/>
      <c r="WZ544" s="15"/>
      <c r="XA544" s="15"/>
      <c r="XB544" s="15"/>
      <c r="XC544" s="15"/>
      <c r="XD544" s="15"/>
      <c r="XE544" s="15"/>
      <c r="XF544" s="15"/>
      <c r="XG544" s="15"/>
      <c r="XH544" s="15"/>
      <c r="XI544" s="15"/>
      <c r="XJ544" s="15"/>
      <c r="XK544" s="15"/>
      <c r="XL544" s="15"/>
      <c r="XM544" s="15"/>
      <c r="XN544" s="15"/>
      <c r="XO544" s="15"/>
      <c r="XP544" s="15"/>
      <c r="XQ544" s="15"/>
      <c r="XR544" s="15"/>
      <c r="XS544" s="15"/>
      <c r="XT544" s="15"/>
      <c r="XU544" s="15"/>
      <c r="XV544" s="15"/>
      <c r="XW544" s="15"/>
      <c r="XX544" s="15"/>
      <c r="XY544" s="15"/>
      <c r="XZ544" s="15"/>
      <c r="YA544" s="15"/>
      <c r="YB544" s="15"/>
      <c r="YC544" s="15"/>
      <c r="YD544" s="15"/>
      <c r="YE544" s="15"/>
      <c r="YF544" s="15"/>
      <c r="YG544" s="15"/>
      <c r="YH544" s="15"/>
      <c r="YI544" s="15"/>
      <c r="YJ544" s="15"/>
      <c r="YK544" s="15"/>
      <c r="YL544" s="15"/>
      <c r="YM544" s="15"/>
      <c r="YN544" s="15"/>
      <c r="YO544" s="15"/>
      <c r="YP544" s="15"/>
      <c r="YQ544" s="15"/>
      <c r="YR544" s="15"/>
      <c r="YS544" s="15"/>
      <c r="YT544" s="15"/>
      <c r="YU544" s="15"/>
      <c r="YV544" s="15"/>
      <c r="YW544" s="15"/>
      <c r="YX544" s="15"/>
      <c r="YY544" s="15"/>
      <c r="YZ544" s="15"/>
      <c r="ZA544" s="15"/>
      <c r="ZB544" s="15"/>
      <c r="ZC544" s="15"/>
      <c r="ZD544" s="15"/>
      <c r="ZE544" s="15"/>
      <c r="ZF544" s="15"/>
      <c r="ZG544" s="15"/>
      <c r="ZH544" s="15"/>
      <c r="ZI544" s="15"/>
      <c r="ZJ544" s="15"/>
      <c r="ZK544" s="15"/>
      <c r="ZL544" s="15"/>
      <c r="ZM544" s="15"/>
      <c r="ZN544" s="15"/>
      <c r="ZO544" s="15"/>
      <c r="ZP544" s="15"/>
      <c r="ZQ544" s="15"/>
      <c r="ZR544" s="15"/>
      <c r="ZS544" s="15"/>
      <c r="ZT544" s="15"/>
      <c r="ZU544" s="15"/>
      <c r="ZV544" s="15"/>
      <c r="ZW544" s="15"/>
      <c r="ZX544" s="15"/>
      <c r="ZY544" s="15"/>
      <c r="ZZ544" s="15"/>
      <c r="AAA544" s="15"/>
      <c r="AAB544" s="15"/>
      <c r="AAC544" s="15"/>
      <c r="AAD544" s="15"/>
      <c r="AAE544" s="15"/>
      <c r="AAF544" s="15"/>
      <c r="AAG544" s="15"/>
      <c r="AAH544" s="15"/>
      <c r="AAI544" s="15"/>
      <c r="AAJ544" s="15"/>
      <c r="AAK544" s="15"/>
      <c r="AAL544" s="15"/>
      <c r="AAM544" s="15"/>
      <c r="AAN544" s="15"/>
      <c r="AAO544" s="15"/>
      <c r="AAP544" s="15"/>
      <c r="AAQ544" s="15"/>
      <c r="AAR544" s="15"/>
      <c r="AAS544" s="15"/>
      <c r="AAT544" s="15"/>
      <c r="AAU544" s="15"/>
      <c r="AAV544" s="15"/>
      <c r="AAW544" s="15"/>
      <c r="AAX544" s="15"/>
      <c r="AAY544" s="15"/>
      <c r="AAZ544" s="15"/>
      <c r="ABA544" s="15"/>
      <c r="ABB544" s="15"/>
      <c r="ABC544" s="15"/>
      <c r="ABD544" s="15"/>
      <c r="ABE544" s="15"/>
      <c r="ABF544" s="15"/>
      <c r="ABG544" s="15"/>
      <c r="ABH544" s="15"/>
      <c r="ABI544" s="15"/>
      <c r="ABJ544" s="15"/>
      <c r="ABK544" s="15"/>
      <c r="ABL544" s="15"/>
      <c r="ABM544" s="15"/>
      <c r="ABN544" s="15"/>
      <c r="ABO544" s="15"/>
      <c r="ABP544" s="15"/>
      <c r="ABQ544" s="15"/>
      <c r="ABR544" s="15"/>
      <c r="ABS544" s="15"/>
      <c r="ABT544" s="15"/>
      <c r="ABU544" s="15"/>
      <c r="ABV544" s="15"/>
      <c r="ABW544" s="15"/>
      <c r="ABX544" s="15"/>
      <c r="ABY544" s="15"/>
      <c r="ABZ544" s="15"/>
      <c r="ACA544" s="15"/>
      <c r="ACB544" s="15"/>
      <c r="ACC544" s="15"/>
      <c r="ACD544" s="15"/>
      <c r="ACE544" s="15"/>
      <c r="ACF544" s="15"/>
      <c r="ACG544" s="15"/>
      <c r="ACH544" s="15"/>
      <c r="ACI544" s="15"/>
      <c r="ACJ544" s="15"/>
      <c r="ACK544" s="15"/>
      <c r="ACL544" s="15"/>
      <c r="ACM544" s="15"/>
      <c r="ACN544" s="15"/>
      <c r="ACO544" s="15"/>
      <c r="ACP544" s="15"/>
      <c r="ACQ544" s="15"/>
      <c r="ACR544" s="15"/>
      <c r="ACS544" s="15"/>
      <c r="ACT544" s="15"/>
      <c r="ACU544" s="15"/>
      <c r="ACV544" s="15"/>
      <c r="ACW544" s="15"/>
      <c r="ACX544" s="15"/>
      <c r="ACY544" s="15"/>
      <c r="ACZ544" s="15"/>
      <c r="ADA544" s="15"/>
      <c r="ADB544" s="15"/>
      <c r="ADC544" s="15"/>
      <c r="ADD544" s="15"/>
      <c r="ADE544" s="15"/>
      <c r="ADF544" s="15"/>
      <c r="ADG544" s="15"/>
      <c r="ADH544" s="15"/>
      <c r="ADI544" s="15"/>
      <c r="ADJ544" s="15"/>
      <c r="ADK544" s="15"/>
      <c r="ADL544" s="15"/>
      <c r="ADM544" s="15"/>
      <c r="ADN544" s="15"/>
      <c r="ADO544" s="15"/>
      <c r="ADP544" s="15"/>
      <c r="ADQ544" s="15"/>
      <c r="ADR544" s="15"/>
      <c r="ADS544" s="15"/>
      <c r="ADT544" s="15"/>
      <c r="ADU544" s="15"/>
      <c r="ADV544" s="15"/>
      <c r="ADW544" s="15"/>
      <c r="ADX544" s="15"/>
      <c r="ADY544" s="15"/>
      <c r="ADZ544" s="15"/>
      <c r="AEA544" s="15"/>
      <c r="AEB544" s="15"/>
      <c r="AEC544" s="15"/>
      <c r="AED544" s="15"/>
      <c r="AEE544" s="15"/>
      <c r="AEF544" s="15"/>
      <c r="AEG544" s="15"/>
      <c r="AEH544" s="15"/>
      <c r="AEI544" s="15"/>
      <c r="AEJ544" s="15"/>
      <c r="AEK544" s="15"/>
      <c r="AEL544" s="15"/>
      <c r="AEM544" s="15"/>
      <c r="AEN544" s="15"/>
      <c r="AEO544" s="15"/>
      <c r="AEP544" s="15"/>
      <c r="AEQ544" s="15"/>
      <c r="AER544" s="15"/>
      <c r="AES544" s="15"/>
      <c r="AET544" s="15"/>
      <c r="AEU544" s="15"/>
      <c r="AEV544" s="15"/>
      <c r="AEW544" s="15"/>
      <c r="AEX544" s="15"/>
      <c r="AEY544" s="15"/>
      <c r="AEZ544" s="15"/>
      <c r="AFA544" s="15"/>
      <c r="AFB544" s="15"/>
      <c r="AFC544" s="15"/>
      <c r="AFD544" s="15"/>
      <c r="AFE544" s="15"/>
      <c r="AFF544" s="15"/>
      <c r="AFG544" s="15"/>
      <c r="AFH544" s="15"/>
      <c r="AFI544" s="15"/>
      <c r="AFJ544" s="15"/>
      <c r="AFK544" s="15"/>
      <c r="AFL544" s="15"/>
      <c r="AFM544" s="15"/>
      <c r="AFN544" s="15"/>
      <c r="AFO544" s="15"/>
      <c r="AFP544" s="15"/>
      <c r="AFQ544" s="15"/>
      <c r="AFR544" s="15"/>
      <c r="AFS544" s="15"/>
      <c r="AFT544" s="15"/>
      <c r="AFU544" s="15"/>
      <c r="AFV544" s="15"/>
      <c r="AFW544" s="15"/>
      <c r="AFX544" s="15"/>
      <c r="AFY544" s="15"/>
      <c r="AFZ544" s="15"/>
      <c r="AGA544" s="15"/>
      <c r="AGB544" s="15"/>
      <c r="AGC544" s="15"/>
      <c r="AGD544" s="15"/>
      <c r="AGE544" s="15"/>
      <c r="AGF544" s="15"/>
      <c r="AGG544" s="15"/>
      <c r="AGH544" s="15"/>
      <c r="AGI544" s="15"/>
      <c r="AGJ544" s="15"/>
      <c r="AGK544" s="15"/>
      <c r="AGL544" s="15"/>
      <c r="AGM544" s="15"/>
      <c r="AGN544" s="15"/>
      <c r="AGO544" s="15"/>
      <c r="AGP544" s="15"/>
      <c r="AGQ544" s="15"/>
      <c r="AGR544" s="15"/>
      <c r="AGS544" s="15"/>
      <c r="AGT544" s="15"/>
      <c r="AGU544" s="15"/>
      <c r="AGV544" s="15"/>
      <c r="AGW544" s="15"/>
      <c r="AGX544" s="15"/>
      <c r="AGY544" s="15"/>
      <c r="AGZ544" s="15"/>
      <c r="AHA544" s="15"/>
      <c r="AHB544" s="15"/>
      <c r="AHC544" s="15"/>
      <c r="AHD544" s="15"/>
      <c r="AHE544" s="15"/>
      <c r="AHF544" s="15"/>
      <c r="AHG544" s="15"/>
      <c r="AHH544" s="15"/>
      <c r="AHI544" s="15"/>
      <c r="AHJ544" s="15"/>
      <c r="AHK544" s="15"/>
      <c r="AHL544" s="15"/>
      <c r="AHM544" s="15"/>
      <c r="AHN544" s="15"/>
      <c r="AHO544" s="15"/>
      <c r="AHP544" s="15"/>
      <c r="AHQ544" s="15"/>
      <c r="AHR544" s="15"/>
      <c r="AHS544" s="15"/>
      <c r="AHT544" s="15"/>
      <c r="AHU544" s="15"/>
      <c r="AHV544" s="15"/>
      <c r="AHW544" s="15"/>
      <c r="AHX544" s="15"/>
      <c r="AHY544" s="15"/>
      <c r="AHZ544" s="15"/>
      <c r="AIA544" s="15"/>
      <c r="AIB544" s="15"/>
      <c r="AIC544" s="15"/>
      <c r="AID544" s="15"/>
      <c r="AIE544" s="15"/>
      <c r="AIF544" s="15"/>
      <c r="AIG544" s="15"/>
      <c r="AIH544" s="15"/>
      <c r="AII544" s="15"/>
      <c r="AIJ544" s="15"/>
      <c r="AIK544" s="15"/>
      <c r="AIL544" s="15"/>
      <c r="AIM544" s="15"/>
      <c r="AIN544" s="15"/>
      <c r="AIO544" s="15"/>
      <c r="AIP544" s="15"/>
      <c r="AIQ544" s="15"/>
      <c r="AIR544" s="15"/>
      <c r="AIS544" s="15"/>
      <c r="AIT544" s="15"/>
      <c r="AIU544" s="15"/>
      <c r="AIV544" s="15"/>
      <c r="AIW544" s="15"/>
      <c r="AIX544" s="15"/>
      <c r="AIY544" s="15"/>
      <c r="AIZ544" s="15"/>
      <c r="AJA544" s="15"/>
      <c r="AJB544" s="15"/>
      <c r="AJC544" s="15"/>
      <c r="AJD544" s="15"/>
      <c r="AJE544" s="15"/>
      <c r="AJF544" s="15"/>
      <c r="AJG544" s="15"/>
      <c r="AJH544" s="15"/>
      <c r="AJI544" s="15"/>
      <c r="AJJ544" s="15"/>
      <c r="AJK544" s="15"/>
      <c r="AJL544" s="15"/>
      <c r="AJM544" s="15"/>
      <c r="AJN544" s="15"/>
      <c r="AJO544" s="15"/>
      <c r="AJP544" s="15"/>
      <c r="AJQ544" s="15"/>
      <c r="AJR544" s="15"/>
      <c r="AJS544" s="15"/>
      <c r="AJT544" s="15"/>
      <c r="AJU544" s="15"/>
      <c r="AJV544" s="15"/>
      <c r="AJW544" s="15"/>
      <c r="AJX544" s="15"/>
      <c r="AJY544" s="15"/>
      <c r="AJZ544" s="15"/>
      <c r="AKA544" s="15"/>
      <c r="AKB544" s="15"/>
      <c r="AKC544" s="15"/>
      <c r="AKD544" s="15"/>
      <c r="AKE544" s="15"/>
      <c r="AKF544" s="15"/>
      <c r="AKG544" s="15"/>
      <c r="AKH544" s="15"/>
      <c r="AKI544" s="15"/>
      <c r="AKJ544" s="15"/>
      <c r="AKK544" s="15"/>
      <c r="AKL544" s="15"/>
      <c r="AKM544" s="15"/>
      <c r="AKN544" s="15"/>
      <c r="AKO544" s="15"/>
      <c r="AKP544" s="15"/>
      <c r="AKQ544" s="15"/>
      <c r="AKR544" s="15"/>
      <c r="AKS544" s="15"/>
      <c r="AKT544" s="15"/>
      <c r="AKU544" s="15"/>
      <c r="AKV544" s="15"/>
      <c r="AKW544" s="15"/>
      <c r="AKX544" s="15"/>
      <c r="AKY544" s="15"/>
      <c r="AKZ544" s="15"/>
      <c r="ALA544" s="15"/>
      <c r="ALB544" s="15"/>
      <c r="ALC544" s="15"/>
      <c r="ALD544" s="15"/>
      <c r="ALE544" s="15"/>
      <c r="ALF544" s="15"/>
      <c r="ALG544" s="15"/>
      <c r="ALH544" s="15"/>
      <c r="ALI544" s="15"/>
      <c r="ALJ544" s="15"/>
      <c r="ALK544" s="15"/>
      <c r="ALL544" s="15"/>
      <c r="ALM544" s="15"/>
      <c r="ALN544" s="15"/>
      <c r="ALO544" s="15"/>
      <c r="ALP544" s="15"/>
      <c r="ALQ544" s="15"/>
      <c r="ALR544" s="15"/>
      <c r="ALS544" s="15"/>
      <c r="ALT544" s="15"/>
      <c r="ALU544" s="15"/>
      <c r="ALV544" s="15"/>
      <c r="ALW544" s="15"/>
      <c r="ALX544" s="11"/>
      <c r="ALY544" s="11"/>
      <c r="ALZ544" s="11"/>
      <c r="AMA544" s="11"/>
    </row>
    <row r="545" spans="1:1015" ht="12.75" customHeight="1">
      <c r="A545" s="9" t="s">
        <v>560</v>
      </c>
      <c r="B545" s="9" t="s">
        <v>560</v>
      </c>
      <c r="C545" s="9" t="s">
        <v>173</v>
      </c>
      <c r="D545" s="8"/>
      <c r="E545" s="9" t="s">
        <v>16</v>
      </c>
      <c r="F545" s="8" t="s">
        <v>17</v>
      </c>
      <c r="G545" s="8" t="s">
        <v>174</v>
      </c>
      <c r="H545" s="10">
        <v>360.14</v>
      </c>
      <c r="I545" s="10">
        <v>216.55</v>
      </c>
      <c r="J545" s="10">
        <v>250</v>
      </c>
      <c r="K545" s="10">
        <v>153.47999999999999</v>
      </c>
      <c r="L545" s="7">
        <v>250</v>
      </c>
      <c r="M545" s="10">
        <f t="shared" ref="M545:N548" si="85">L545</f>
        <v>250</v>
      </c>
      <c r="N545" s="10">
        <f t="shared" si="85"/>
        <v>250</v>
      </c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</row>
    <row r="546" spans="1:1015" ht="12.75" customHeight="1">
      <c r="A546" s="9" t="s">
        <v>560</v>
      </c>
      <c r="B546" s="9" t="s">
        <v>560</v>
      </c>
      <c r="C546" s="9" t="s">
        <v>387</v>
      </c>
      <c r="D546" s="8"/>
      <c r="E546" s="9" t="s">
        <v>16</v>
      </c>
      <c r="F546" s="8" t="s">
        <v>17</v>
      </c>
      <c r="G546" s="8" t="s">
        <v>564</v>
      </c>
      <c r="H546" s="10">
        <v>380.2</v>
      </c>
      <c r="I546" s="10">
        <v>356.24</v>
      </c>
      <c r="J546" s="10">
        <v>350</v>
      </c>
      <c r="K546" s="10">
        <v>386.71</v>
      </c>
      <c r="L546" s="7">
        <v>800</v>
      </c>
      <c r="M546" s="10">
        <f t="shared" si="85"/>
        <v>800</v>
      </c>
      <c r="N546" s="10">
        <f t="shared" si="85"/>
        <v>800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</row>
    <row r="547" spans="1:1015" ht="12.75" customHeight="1">
      <c r="A547" s="9" t="s">
        <v>560</v>
      </c>
      <c r="B547" s="9" t="s">
        <v>560</v>
      </c>
      <c r="C547" s="9" t="s">
        <v>270</v>
      </c>
      <c r="D547" s="8"/>
      <c r="E547" s="9" t="s">
        <v>16</v>
      </c>
      <c r="F547" s="8" t="s">
        <v>17</v>
      </c>
      <c r="G547" s="8" t="s">
        <v>469</v>
      </c>
      <c r="H547" s="10">
        <v>0</v>
      </c>
      <c r="I547" s="10">
        <v>409.07</v>
      </c>
      <c r="J547" s="10">
        <v>500</v>
      </c>
      <c r="K547" s="10">
        <v>0</v>
      </c>
      <c r="L547" s="7">
        <v>500</v>
      </c>
      <c r="M547" s="10">
        <f t="shared" si="85"/>
        <v>500</v>
      </c>
      <c r="N547" s="10">
        <f t="shared" si="85"/>
        <v>500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</row>
    <row r="548" spans="1:1015" ht="12.75" customHeight="1">
      <c r="A548" s="9" t="s">
        <v>560</v>
      </c>
      <c r="B548" s="9" t="s">
        <v>560</v>
      </c>
      <c r="C548" s="9" t="s">
        <v>250</v>
      </c>
      <c r="D548" s="8"/>
      <c r="E548" s="9" t="s">
        <v>16</v>
      </c>
      <c r="F548" s="8" t="s">
        <v>17</v>
      </c>
      <c r="G548" s="8" t="s">
        <v>251</v>
      </c>
      <c r="H548" s="10">
        <v>0</v>
      </c>
      <c r="I548" s="10">
        <v>0</v>
      </c>
      <c r="J548" s="10">
        <v>0</v>
      </c>
      <c r="K548" s="10">
        <v>431.34</v>
      </c>
      <c r="L548" s="7">
        <v>500</v>
      </c>
      <c r="M548" s="10">
        <f t="shared" si="85"/>
        <v>500</v>
      </c>
      <c r="N548" s="10">
        <f t="shared" si="85"/>
        <v>500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</row>
    <row r="549" spans="1:1015" ht="12.75" customHeight="1">
      <c r="A549" s="9" t="s">
        <v>560</v>
      </c>
      <c r="B549" s="9" t="s">
        <v>560</v>
      </c>
      <c r="C549" s="9" t="s">
        <v>313</v>
      </c>
      <c r="D549" s="8"/>
      <c r="E549" s="9" t="s">
        <v>16</v>
      </c>
      <c r="F549" s="8" t="s">
        <v>17</v>
      </c>
      <c r="G549" s="8" t="s">
        <v>565</v>
      </c>
      <c r="H549" s="10">
        <v>1513.86</v>
      </c>
      <c r="I549" s="10">
        <v>0</v>
      </c>
      <c r="J549" s="10">
        <v>0</v>
      </c>
      <c r="K549" s="10">
        <v>0</v>
      </c>
      <c r="L549" s="7">
        <v>0</v>
      </c>
      <c r="M549" s="10">
        <v>0</v>
      </c>
      <c r="N549" s="10">
        <v>0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</row>
    <row r="550" spans="1:1015" ht="12.75" customHeight="1">
      <c r="A550" s="9" t="s">
        <v>560</v>
      </c>
      <c r="B550" s="9" t="s">
        <v>560</v>
      </c>
      <c r="C550" s="9" t="s">
        <v>566</v>
      </c>
      <c r="D550" s="8"/>
      <c r="E550" s="9" t="s">
        <v>16</v>
      </c>
      <c r="F550" s="8" t="s">
        <v>17</v>
      </c>
      <c r="G550" s="8" t="s">
        <v>567</v>
      </c>
      <c r="H550" s="10">
        <v>0</v>
      </c>
      <c r="I550" s="10">
        <v>2880</v>
      </c>
      <c r="J550" s="10">
        <v>0</v>
      </c>
      <c r="K550" s="10">
        <v>0</v>
      </c>
      <c r="L550" s="7">
        <v>0</v>
      </c>
      <c r="M550" s="10">
        <v>0</v>
      </c>
      <c r="N550" s="10">
        <v>0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</row>
    <row r="551" spans="1:1015" ht="12.75" customHeight="1">
      <c r="A551" s="9" t="s">
        <v>560</v>
      </c>
      <c r="B551" s="9" t="s">
        <v>560</v>
      </c>
      <c r="C551" s="9" t="s">
        <v>240</v>
      </c>
      <c r="D551" s="8"/>
      <c r="E551" s="9" t="s">
        <v>16</v>
      </c>
      <c r="F551" s="8" t="s">
        <v>17</v>
      </c>
      <c r="G551" s="8" t="s">
        <v>241</v>
      </c>
      <c r="H551" s="10">
        <v>336</v>
      </c>
      <c r="I551" s="10">
        <v>0</v>
      </c>
      <c r="J551" s="10">
        <v>0</v>
      </c>
      <c r="K551" s="10">
        <v>0</v>
      </c>
      <c r="L551" s="7">
        <v>0</v>
      </c>
      <c r="M551" s="10">
        <v>0</v>
      </c>
      <c r="N551" s="10">
        <v>0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</row>
    <row r="552" spans="1:1015" ht="12.75" customHeight="1">
      <c r="A552" s="9" t="s">
        <v>560</v>
      </c>
      <c r="B552" s="9" t="s">
        <v>560</v>
      </c>
      <c r="C552" s="9" t="s">
        <v>568</v>
      </c>
      <c r="D552" s="8"/>
      <c r="E552" s="9" t="s">
        <v>16</v>
      </c>
      <c r="F552" s="8" t="s">
        <v>99</v>
      </c>
      <c r="G552" s="8" t="s">
        <v>569</v>
      </c>
      <c r="H552" s="10">
        <v>198</v>
      </c>
      <c r="I552" s="10">
        <v>11400</v>
      </c>
      <c r="J552" s="10">
        <v>0</v>
      </c>
      <c r="K552" s="10">
        <v>0</v>
      </c>
      <c r="L552" s="7">
        <v>0</v>
      </c>
      <c r="M552" s="10">
        <v>0</v>
      </c>
      <c r="N552" s="10">
        <v>0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</row>
    <row r="553" spans="1:1015" ht="12.75" customHeight="1">
      <c r="A553" s="9" t="s">
        <v>560</v>
      </c>
      <c r="B553" s="9" t="s">
        <v>560</v>
      </c>
      <c r="C553" s="9" t="s">
        <v>191</v>
      </c>
      <c r="D553" s="8"/>
      <c r="E553" s="9" t="s">
        <v>16</v>
      </c>
      <c r="F553" s="8" t="s">
        <v>99</v>
      </c>
      <c r="G553" s="8" t="s">
        <v>192</v>
      </c>
      <c r="H553" s="10">
        <v>0</v>
      </c>
      <c r="I553" s="10">
        <v>0</v>
      </c>
      <c r="J553" s="10">
        <v>1000</v>
      </c>
      <c r="K553" s="10">
        <v>3813.9</v>
      </c>
      <c r="L553" s="7">
        <v>0</v>
      </c>
      <c r="M553" s="10">
        <f>L553</f>
        <v>0</v>
      </c>
      <c r="N553" s="10">
        <f>M553</f>
        <v>0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</row>
    <row r="554" spans="1:1015" s="11" customFormat="1" ht="12.75" customHeight="1">
      <c r="A554" s="9" t="s">
        <v>560</v>
      </c>
      <c r="B554" s="9" t="s">
        <v>560</v>
      </c>
      <c r="C554" s="9" t="s">
        <v>283</v>
      </c>
      <c r="D554" s="8"/>
      <c r="E554" s="9" t="s">
        <v>16</v>
      </c>
      <c r="F554" s="8" t="s">
        <v>99</v>
      </c>
      <c r="G554" s="8" t="s">
        <v>570</v>
      </c>
      <c r="H554" s="10">
        <v>0</v>
      </c>
      <c r="I554" s="10">
        <v>0</v>
      </c>
      <c r="J554" s="10">
        <v>26000</v>
      </c>
      <c r="K554" s="10">
        <v>0</v>
      </c>
      <c r="L554" s="7">
        <v>29779</v>
      </c>
      <c r="M554" s="10">
        <v>62912</v>
      </c>
      <c r="N554" s="10">
        <v>58147</v>
      </c>
    </row>
    <row r="555" spans="1:1015" ht="12.75" customHeight="1">
      <c r="A555" s="12" t="s">
        <v>571</v>
      </c>
      <c r="B555" s="12"/>
      <c r="C555" s="12"/>
      <c r="D555" s="12"/>
      <c r="E555" s="13" t="s">
        <v>31</v>
      </c>
      <c r="F555" s="13"/>
      <c r="G555" s="12" t="s">
        <v>572</v>
      </c>
      <c r="H555" s="14">
        <f t="shared" ref="H555:N555" si="86">SUM(H544:H554)</f>
        <v>2788.2</v>
      </c>
      <c r="I555" s="14">
        <f t="shared" si="86"/>
        <v>15981.86</v>
      </c>
      <c r="J555" s="14">
        <f t="shared" si="86"/>
        <v>28100</v>
      </c>
      <c r="K555" s="14">
        <f t="shared" si="86"/>
        <v>4785.43</v>
      </c>
      <c r="L555" s="3">
        <f t="shared" si="86"/>
        <v>31829</v>
      </c>
      <c r="M555" s="14">
        <f t="shared" si="86"/>
        <v>64962</v>
      </c>
      <c r="N555" s="14">
        <f t="shared" si="86"/>
        <v>60197</v>
      </c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  <c r="JO555" s="15"/>
      <c r="JP555" s="15"/>
      <c r="JQ555" s="15"/>
      <c r="JR555" s="15"/>
      <c r="JS555" s="15"/>
      <c r="JT555" s="15"/>
      <c r="JU555" s="15"/>
      <c r="JV555" s="15"/>
      <c r="JW555" s="15"/>
      <c r="JX555" s="15"/>
      <c r="JY555" s="15"/>
      <c r="JZ555" s="15"/>
      <c r="KA555" s="15"/>
      <c r="KB555" s="15"/>
      <c r="KC555" s="15"/>
      <c r="KD555" s="15"/>
      <c r="KE555" s="15"/>
      <c r="KF555" s="15"/>
      <c r="KG555" s="15"/>
      <c r="KH555" s="15"/>
      <c r="KI555" s="15"/>
      <c r="KJ555" s="15"/>
      <c r="KK555" s="15"/>
      <c r="KL555" s="15"/>
      <c r="KM555" s="15"/>
      <c r="KN555" s="15"/>
      <c r="KO555" s="15"/>
      <c r="KP555" s="15"/>
      <c r="KQ555" s="15"/>
      <c r="KR555" s="15"/>
      <c r="KS555" s="15"/>
      <c r="KT555" s="15"/>
      <c r="KU555" s="15"/>
      <c r="KV555" s="15"/>
      <c r="KW555" s="15"/>
      <c r="KX555" s="15"/>
      <c r="KY555" s="15"/>
      <c r="KZ555" s="15"/>
      <c r="LA555" s="15"/>
      <c r="LB555" s="15"/>
      <c r="LC555" s="15"/>
      <c r="LD555" s="15"/>
      <c r="LE555" s="15"/>
      <c r="LF555" s="15"/>
      <c r="LG555" s="15"/>
      <c r="LH555" s="15"/>
      <c r="LI555" s="15"/>
      <c r="LJ555" s="15"/>
      <c r="LK555" s="15"/>
      <c r="LL555" s="15"/>
      <c r="LM555" s="15"/>
      <c r="LN555" s="15"/>
      <c r="LO555" s="15"/>
      <c r="LP555" s="15"/>
      <c r="LQ555" s="15"/>
      <c r="LR555" s="15"/>
      <c r="LS555" s="15"/>
      <c r="LT555" s="15"/>
      <c r="LU555" s="15"/>
      <c r="LV555" s="15"/>
      <c r="LW555" s="15"/>
      <c r="LX555" s="15"/>
      <c r="LY555" s="15"/>
      <c r="LZ555" s="15"/>
      <c r="MA555" s="15"/>
      <c r="MB555" s="15"/>
      <c r="MC555" s="15"/>
      <c r="MD555" s="15"/>
      <c r="ME555" s="15"/>
      <c r="MF555" s="15"/>
      <c r="MG555" s="15"/>
      <c r="MH555" s="15"/>
      <c r="MI555" s="15"/>
      <c r="MJ555" s="15"/>
      <c r="MK555" s="15"/>
      <c r="ML555" s="15"/>
      <c r="MM555" s="15"/>
      <c r="MN555" s="15"/>
      <c r="MO555" s="15"/>
      <c r="MP555" s="15"/>
      <c r="MQ555" s="15"/>
      <c r="MR555" s="15"/>
      <c r="MS555" s="15"/>
      <c r="MT555" s="15"/>
      <c r="MU555" s="15"/>
      <c r="MV555" s="15"/>
      <c r="MW555" s="15"/>
      <c r="MX555" s="15"/>
      <c r="MY555" s="15"/>
      <c r="MZ555" s="15"/>
      <c r="NA555" s="15"/>
      <c r="NB555" s="15"/>
      <c r="NC555" s="15"/>
      <c r="ND555" s="15"/>
      <c r="NE555" s="15"/>
      <c r="NF555" s="15"/>
      <c r="NG555" s="15"/>
      <c r="NH555" s="15"/>
      <c r="NI555" s="15"/>
      <c r="NJ555" s="15"/>
      <c r="NK555" s="15"/>
      <c r="NL555" s="15"/>
      <c r="NM555" s="15"/>
      <c r="NN555" s="15"/>
      <c r="NO555" s="15"/>
      <c r="NP555" s="15"/>
      <c r="NQ555" s="15"/>
      <c r="NR555" s="15"/>
      <c r="NS555" s="15"/>
      <c r="NT555" s="15"/>
      <c r="NU555" s="15"/>
      <c r="NV555" s="15"/>
      <c r="NW555" s="15"/>
      <c r="NX555" s="15"/>
      <c r="NY555" s="15"/>
      <c r="NZ555" s="15"/>
      <c r="OA555" s="15"/>
      <c r="OB555" s="15"/>
      <c r="OC555" s="15"/>
      <c r="OD555" s="15"/>
      <c r="OE555" s="15"/>
      <c r="OF555" s="15"/>
      <c r="OG555" s="15"/>
      <c r="OH555" s="15"/>
      <c r="OI555" s="15"/>
      <c r="OJ555" s="15"/>
      <c r="OK555" s="15"/>
      <c r="OL555" s="15"/>
      <c r="OM555" s="15"/>
      <c r="ON555" s="15"/>
      <c r="OO555" s="15"/>
      <c r="OP555" s="15"/>
      <c r="OQ555" s="15"/>
      <c r="OR555" s="15"/>
      <c r="OS555" s="15"/>
      <c r="OT555" s="15"/>
      <c r="OU555" s="15"/>
      <c r="OV555" s="15"/>
      <c r="OW555" s="15"/>
      <c r="OX555" s="15"/>
      <c r="OY555" s="15"/>
      <c r="OZ555" s="15"/>
      <c r="PA555" s="15"/>
      <c r="PB555" s="15"/>
      <c r="PC555" s="15"/>
      <c r="PD555" s="15"/>
      <c r="PE555" s="15"/>
      <c r="PF555" s="15"/>
      <c r="PG555" s="15"/>
      <c r="PH555" s="15"/>
      <c r="PI555" s="15"/>
      <c r="PJ555" s="15"/>
      <c r="PK555" s="15"/>
      <c r="PL555" s="15"/>
      <c r="PM555" s="15"/>
      <c r="PN555" s="15"/>
      <c r="PO555" s="15"/>
      <c r="PP555" s="15"/>
      <c r="PQ555" s="15"/>
      <c r="PR555" s="15"/>
      <c r="PS555" s="15"/>
      <c r="PT555" s="15"/>
      <c r="PU555" s="15"/>
      <c r="PV555" s="15"/>
      <c r="PW555" s="15"/>
      <c r="PX555" s="15"/>
      <c r="PY555" s="15"/>
      <c r="PZ555" s="15"/>
      <c r="QA555" s="15"/>
      <c r="QB555" s="15"/>
      <c r="QC555" s="15"/>
      <c r="QD555" s="15"/>
      <c r="QE555" s="15"/>
      <c r="QF555" s="15"/>
      <c r="QG555" s="15"/>
      <c r="QH555" s="15"/>
      <c r="QI555" s="15"/>
      <c r="QJ555" s="15"/>
      <c r="QK555" s="15"/>
      <c r="QL555" s="15"/>
      <c r="QM555" s="15"/>
      <c r="QN555" s="15"/>
      <c r="QO555" s="15"/>
      <c r="QP555" s="15"/>
      <c r="QQ555" s="15"/>
      <c r="QR555" s="15"/>
      <c r="QS555" s="15"/>
      <c r="QT555" s="15"/>
      <c r="QU555" s="15"/>
      <c r="QV555" s="15"/>
      <c r="QW555" s="15"/>
      <c r="QX555" s="15"/>
      <c r="QY555" s="15"/>
      <c r="QZ555" s="15"/>
      <c r="RA555" s="15"/>
      <c r="RB555" s="15"/>
      <c r="RC555" s="15"/>
      <c r="RD555" s="15"/>
      <c r="RE555" s="15"/>
      <c r="RF555" s="15"/>
      <c r="RG555" s="15"/>
      <c r="RH555" s="15"/>
      <c r="RI555" s="15"/>
      <c r="RJ555" s="15"/>
      <c r="RK555" s="15"/>
      <c r="RL555" s="15"/>
      <c r="RM555" s="15"/>
      <c r="RN555" s="15"/>
      <c r="RO555" s="15"/>
      <c r="RP555" s="15"/>
      <c r="RQ555" s="15"/>
      <c r="RR555" s="15"/>
      <c r="RS555" s="15"/>
      <c r="RT555" s="15"/>
      <c r="RU555" s="15"/>
      <c r="RV555" s="15"/>
      <c r="RW555" s="15"/>
      <c r="RX555" s="15"/>
      <c r="RY555" s="15"/>
      <c r="RZ555" s="15"/>
      <c r="SA555" s="15"/>
      <c r="SB555" s="15"/>
      <c r="SC555" s="15"/>
      <c r="SD555" s="15"/>
      <c r="SE555" s="15"/>
      <c r="SF555" s="15"/>
      <c r="SG555" s="15"/>
      <c r="SH555" s="15"/>
      <c r="SI555" s="15"/>
      <c r="SJ555" s="15"/>
      <c r="SK555" s="15"/>
      <c r="SL555" s="15"/>
      <c r="SM555" s="15"/>
      <c r="SN555" s="15"/>
      <c r="SO555" s="15"/>
      <c r="SP555" s="15"/>
      <c r="SQ555" s="15"/>
      <c r="SR555" s="15"/>
      <c r="SS555" s="15"/>
      <c r="ST555" s="15"/>
      <c r="SU555" s="15"/>
      <c r="SV555" s="15"/>
      <c r="SW555" s="15"/>
      <c r="SX555" s="15"/>
      <c r="SY555" s="15"/>
      <c r="SZ555" s="15"/>
      <c r="TA555" s="15"/>
      <c r="TB555" s="15"/>
      <c r="TC555" s="15"/>
      <c r="TD555" s="15"/>
      <c r="TE555" s="15"/>
      <c r="TF555" s="15"/>
      <c r="TG555" s="15"/>
      <c r="TH555" s="15"/>
      <c r="TI555" s="15"/>
      <c r="TJ555" s="15"/>
      <c r="TK555" s="15"/>
      <c r="TL555" s="15"/>
      <c r="TM555" s="15"/>
      <c r="TN555" s="15"/>
      <c r="TO555" s="15"/>
      <c r="TP555" s="15"/>
      <c r="TQ555" s="15"/>
      <c r="TR555" s="15"/>
      <c r="TS555" s="15"/>
      <c r="TT555" s="15"/>
      <c r="TU555" s="15"/>
      <c r="TV555" s="15"/>
      <c r="TW555" s="15"/>
      <c r="TX555" s="15"/>
      <c r="TY555" s="15"/>
      <c r="TZ555" s="15"/>
      <c r="UA555" s="15"/>
      <c r="UB555" s="15"/>
      <c r="UC555" s="15"/>
      <c r="UD555" s="15"/>
      <c r="UE555" s="15"/>
      <c r="UF555" s="15"/>
      <c r="UG555" s="15"/>
      <c r="UH555" s="15"/>
      <c r="UI555" s="15"/>
      <c r="UJ555" s="15"/>
      <c r="UK555" s="15"/>
      <c r="UL555" s="15"/>
      <c r="UM555" s="15"/>
      <c r="UN555" s="15"/>
      <c r="UO555" s="15"/>
      <c r="UP555" s="15"/>
      <c r="UQ555" s="15"/>
      <c r="UR555" s="15"/>
      <c r="US555" s="15"/>
      <c r="UT555" s="15"/>
      <c r="UU555" s="15"/>
      <c r="UV555" s="15"/>
      <c r="UW555" s="15"/>
      <c r="UX555" s="15"/>
      <c r="UY555" s="15"/>
      <c r="UZ555" s="15"/>
      <c r="VA555" s="15"/>
      <c r="VB555" s="15"/>
      <c r="VC555" s="15"/>
      <c r="VD555" s="15"/>
      <c r="VE555" s="15"/>
      <c r="VF555" s="15"/>
      <c r="VG555" s="15"/>
      <c r="VH555" s="15"/>
      <c r="VI555" s="15"/>
      <c r="VJ555" s="15"/>
      <c r="VK555" s="15"/>
      <c r="VL555" s="15"/>
      <c r="VM555" s="15"/>
      <c r="VN555" s="15"/>
      <c r="VO555" s="15"/>
      <c r="VP555" s="15"/>
      <c r="VQ555" s="15"/>
      <c r="VR555" s="15"/>
      <c r="VS555" s="15"/>
      <c r="VT555" s="15"/>
      <c r="VU555" s="15"/>
      <c r="VV555" s="15"/>
      <c r="VW555" s="15"/>
      <c r="VX555" s="15"/>
      <c r="VY555" s="15"/>
      <c r="VZ555" s="15"/>
      <c r="WA555" s="15"/>
      <c r="WB555" s="15"/>
      <c r="WC555" s="15"/>
      <c r="WD555" s="15"/>
      <c r="WE555" s="15"/>
      <c r="WF555" s="15"/>
      <c r="WG555" s="15"/>
      <c r="WH555" s="15"/>
      <c r="WI555" s="15"/>
      <c r="WJ555" s="15"/>
      <c r="WK555" s="15"/>
      <c r="WL555" s="15"/>
      <c r="WM555" s="15"/>
      <c r="WN555" s="15"/>
      <c r="WO555" s="15"/>
      <c r="WP555" s="15"/>
      <c r="WQ555" s="15"/>
      <c r="WR555" s="15"/>
      <c r="WS555" s="15"/>
      <c r="WT555" s="15"/>
      <c r="WU555" s="15"/>
      <c r="WV555" s="15"/>
      <c r="WW555" s="15"/>
      <c r="WX555" s="15"/>
      <c r="WY555" s="15"/>
      <c r="WZ555" s="15"/>
      <c r="XA555" s="15"/>
      <c r="XB555" s="15"/>
      <c r="XC555" s="15"/>
      <c r="XD555" s="15"/>
      <c r="XE555" s="15"/>
      <c r="XF555" s="15"/>
      <c r="XG555" s="15"/>
      <c r="XH555" s="15"/>
      <c r="XI555" s="15"/>
      <c r="XJ555" s="15"/>
      <c r="XK555" s="15"/>
      <c r="XL555" s="15"/>
      <c r="XM555" s="15"/>
      <c r="XN555" s="15"/>
      <c r="XO555" s="15"/>
      <c r="XP555" s="15"/>
      <c r="XQ555" s="15"/>
      <c r="XR555" s="15"/>
      <c r="XS555" s="15"/>
      <c r="XT555" s="15"/>
      <c r="XU555" s="15"/>
      <c r="XV555" s="15"/>
      <c r="XW555" s="15"/>
      <c r="XX555" s="15"/>
      <c r="XY555" s="15"/>
      <c r="XZ555" s="15"/>
      <c r="YA555" s="15"/>
      <c r="YB555" s="15"/>
      <c r="YC555" s="15"/>
      <c r="YD555" s="15"/>
      <c r="YE555" s="15"/>
      <c r="YF555" s="15"/>
      <c r="YG555" s="15"/>
      <c r="YH555" s="15"/>
      <c r="YI555" s="15"/>
      <c r="YJ555" s="15"/>
      <c r="YK555" s="15"/>
      <c r="YL555" s="15"/>
      <c r="YM555" s="15"/>
      <c r="YN555" s="15"/>
      <c r="YO555" s="15"/>
      <c r="YP555" s="15"/>
      <c r="YQ555" s="15"/>
      <c r="YR555" s="15"/>
      <c r="YS555" s="15"/>
      <c r="YT555" s="15"/>
      <c r="YU555" s="15"/>
      <c r="YV555" s="15"/>
      <c r="YW555" s="15"/>
      <c r="YX555" s="15"/>
      <c r="YY555" s="15"/>
      <c r="YZ555" s="15"/>
      <c r="ZA555" s="15"/>
      <c r="ZB555" s="15"/>
      <c r="ZC555" s="15"/>
      <c r="ZD555" s="15"/>
      <c r="ZE555" s="15"/>
      <c r="ZF555" s="15"/>
      <c r="ZG555" s="15"/>
      <c r="ZH555" s="15"/>
      <c r="ZI555" s="15"/>
      <c r="ZJ555" s="15"/>
      <c r="ZK555" s="15"/>
      <c r="ZL555" s="15"/>
      <c r="ZM555" s="15"/>
      <c r="ZN555" s="15"/>
      <c r="ZO555" s="15"/>
      <c r="ZP555" s="15"/>
      <c r="ZQ555" s="15"/>
      <c r="ZR555" s="15"/>
      <c r="ZS555" s="15"/>
      <c r="ZT555" s="15"/>
      <c r="ZU555" s="15"/>
      <c r="ZV555" s="15"/>
      <c r="ZW555" s="15"/>
      <c r="ZX555" s="15"/>
      <c r="ZY555" s="15"/>
      <c r="ZZ555" s="15"/>
      <c r="AAA555" s="15"/>
      <c r="AAB555" s="15"/>
      <c r="AAC555" s="15"/>
      <c r="AAD555" s="15"/>
      <c r="AAE555" s="15"/>
      <c r="AAF555" s="15"/>
      <c r="AAG555" s="15"/>
      <c r="AAH555" s="15"/>
      <c r="AAI555" s="15"/>
      <c r="AAJ555" s="15"/>
      <c r="AAK555" s="15"/>
      <c r="AAL555" s="15"/>
      <c r="AAM555" s="15"/>
      <c r="AAN555" s="15"/>
      <c r="AAO555" s="15"/>
      <c r="AAP555" s="15"/>
      <c r="AAQ555" s="15"/>
      <c r="AAR555" s="15"/>
      <c r="AAS555" s="15"/>
      <c r="AAT555" s="15"/>
      <c r="AAU555" s="15"/>
      <c r="AAV555" s="15"/>
      <c r="AAW555" s="15"/>
      <c r="AAX555" s="15"/>
      <c r="AAY555" s="15"/>
      <c r="AAZ555" s="15"/>
      <c r="ABA555" s="15"/>
      <c r="ABB555" s="15"/>
      <c r="ABC555" s="15"/>
      <c r="ABD555" s="15"/>
      <c r="ABE555" s="15"/>
      <c r="ABF555" s="15"/>
      <c r="ABG555" s="15"/>
      <c r="ABH555" s="15"/>
      <c r="ABI555" s="15"/>
      <c r="ABJ555" s="15"/>
      <c r="ABK555" s="15"/>
      <c r="ABL555" s="15"/>
      <c r="ABM555" s="15"/>
      <c r="ABN555" s="15"/>
      <c r="ABO555" s="15"/>
      <c r="ABP555" s="15"/>
      <c r="ABQ555" s="15"/>
      <c r="ABR555" s="15"/>
      <c r="ABS555" s="15"/>
      <c r="ABT555" s="15"/>
      <c r="ABU555" s="15"/>
      <c r="ABV555" s="15"/>
      <c r="ABW555" s="15"/>
      <c r="ABX555" s="15"/>
      <c r="ABY555" s="15"/>
      <c r="ABZ555" s="15"/>
      <c r="ACA555" s="15"/>
      <c r="ACB555" s="15"/>
      <c r="ACC555" s="15"/>
      <c r="ACD555" s="15"/>
      <c r="ACE555" s="15"/>
      <c r="ACF555" s="15"/>
      <c r="ACG555" s="15"/>
      <c r="ACH555" s="15"/>
      <c r="ACI555" s="15"/>
      <c r="ACJ555" s="15"/>
      <c r="ACK555" s="15"/>
      <c r="ACL555" s="15"/>
      <c r="ACM555" s="15"/>
      <c r="ACN555" s="15"/>
      <c r="ACO555" s="15"/>
      <c r="ACP555" s="15"/>
      <c r="ACQ555" s="15"/>
      <c r="ACR555" s="15"/>
      <c r="ACS555" s="15"/>
      <c r="ACT555" s="15"/>
      <c r="ACU555" s="15"/>
      <c r="ACV555" s="15"/>
      <c r="ACW555" s="15"/>
      <c r="ACX555" s="15"/>
      <c r="ACY555" s="15"/>
      <c r="ACZ555" s="15"/>
      <c r="ADA555" s="15"/>
      <c r="ADB555" s="15"/>
      <c r="ADC555" s="15"/>
      <c r="ADD555" s="15"/>
      <c r="ADE555" s="15"/>
      <c r="ADF555" s="15"/>
      <c r="ADG555" s="15"/>
      <c r="ADH555" s="15"/>
      <c r="ADI555" s="15"/>
      <c r="ADJ555" s="15"/>
      <c r="ADK555" s="15"/>
      <c r="ADL555" s="15"/>
      <c r="ADM555" s="15"/>
      <c r="ADN555" s="15"/>
      <c r="ADO555" s="15"/>
      <c r="ADP555" s="15"/>
      <c r="ADQ555" s="15"/>
      <c r="ADR555" s="15"/>
      <c r="ADS555" s="15"/>
      <c r="ADT555" s="15"/>
      <c r="ADU555" s="15"/>
      <c r="ADV555" s="15"/>
      <c r="ADW555" s="15"/>
      <c r="ADX555" s="15"/>
      <c r="ADY555" s="15"/>
      <c r="ADZ555" s="15"/>
      <c r="AEA555" s="15"/>
      <c r="AEB555" s="15"/>
      <c r="AEC555" s="15"/>
      <c r="AED555" s="15"/>
      <c r="AEE555" s="15"/>
      <c r="AEF555" s="15"/>
      <c r="AEG555" s="15"/>
      <c r="AEH555" s="15"/>
      <c r="AEI555" s="15"/>
      <c r="AEJ555" s="15"/>
      <c r="AEK555" s="15"/>
      <c r="AEL555" s="15"/>
      <c r="AEM555" s="15"/>
      <c r="AEN555" s="15"/>
      <c r="AEO555" s="15"/>
      <c r="AEP555" s="15"/>
      <c r="AEQ555" s="15"/>
      <c r="AER555" s="15"/>
      <c r="AES555" s="15"/>
      <c r="AET555" s="15"/>
      <c r="AEU555" s="15"/>
      <c r="AEV555" s="15"/>
      <c r="AEW555" s="15"/>
      <c r="AEX555" s="15"/>
      <c r="AEY555" s="15"/>
      <c r="AEZ555" s="15"/>
      <c r="AFA555" s="15"/>
      <c r="AFB555" s="15"/>
      <c r="AFC555" s="15"/>
      <c r="AFD555" s="15"/>
      <c r="AFE555" s="15"/>
      <c r="AFF555" s="15"/>
      <c r="AFG555" s="15"/>
      <c r="AFH555" s="15"/>
      <c r="AFI555" s="15"/>
      <c r="AFJ555" s="15"/>
      <c r="AFK555" s="15"/>
      <c r="AFL555" s="15"/>
      <c r="AFM555" s="15"/>
      <c r="AFN555" s="15"/>
      <c r="AFO555" s="15"/>
      <c r="AFP555" s="15"/>
      <c r="AFQ555" s="15"/>
      <c r="AFR555" s="15"/>
      <c r="AFS555" s="15"/>
      <c r="AFT555" s="15"/>
      <c r="AFU555" s="15"/>
      <c r="AFV555" s="15"/>
      <c r="AFW555" s="15"/>
      <c r="AFX555" s="15"/>
      <c r="AFY555" s="15"/>
      <c r="AFZ555" s="15"/>
      <c r="AGA555" s="15"/>
      <c r="AGB555" s="15"/>
      <c r="AGC555" s="15"/>
      <c r="AGD555" s="15"/>
      <c r="AGE555" s="15"/>
      <c r="AGF555" s="15"/>
      <c r="AGG555" s="15"/>
      <c r="AGH555" s="15"/>
      <c r="AGI555" s="15"/>
      <c r="AGJ555" s="15"/>
      <c r="AGK555" s="15"/>
      <c r="AGL555" s="15"/>
      <c r="AGM555" s="15"/>
      <c r="AGN555" s="15"/>
      <c r="AGO555" s="15"/>
      <c r="AGP555" s="15"/>
      <c r="AGQ555" s="15"/>
      <c r="AGR555" s="15"/>
      <c r="AGS555" s="15"/>
      <c r="AGT555" s="15"/>
      <c r="AGU555" s="15"/>
      <c r="AGV555" s="15"/>
      <c r="AGW555" s="15"/>
      <c r="AGX555" s="15"/>
      <c r="AGY555" s="15"/>
      <c r="AGZ555" s="15"/>
      <c r="AHA555" s="15"/>
      <c r="AHB555" s="15"/>
      <c r="AHC555" s="15"/>
      <c r="AHD555" s="15"/>
      <c r="AHE555" s="15"/>
      <c r="AHF555" s="15"/>
      <c r="AHG555" s="15"/>
      <c r="AHH555" s="15"/>
      <c r="AHI555" s="15"/>
      <c r="AHJ555" s="15"/>
      <c r="AHK555" s="15"/>
      <c r="AHL555" s="15"/>
      <c r="AHM555" s="15"/>
      <c r="AHN555" s="15"/>
      <c r="AHO555" s="15"/>
      <c r="AHP555" s="15"/>
      <c r="AHQ555" s="15"/>
      <c r="AHR555" s="15"/>
      <c r="AHS555" s="15"/>
      <c r="AHT555" s="15"/>
      <c r="AHU555" s="15"/>
      <c r="AHV555" s="15"/>
      <c r="AHW555" s="15"/>
      <c r="AHX555" s="15"/>
      <c r="AHY555" s="15"/>
      <c r="AHZ555" s="15"/>
      <c r="AIA555" s="15"/>
      <c r="AIB555" s="15"/>
      <c r="AIC555" s="15"/>
      <c r="AID555" s="15"/>
      <c r="AIE555" s="15"/>
      <c r="AIF555" s="15"/>
      <c r="AIG555" s="15"/>
      <c r="AIH555" s="15"/>
      <c r="AII555" s="15"/>
      <c r="AIJ555" s="15"/>
      <c r="AIK555" s="15"/>
      <c r="AIL555" s="15"/>
      <c r="AIM555" s="15"/>
      <c r="AIN555" s="15"/>
      <c r="AIO555" s="15"/>
      <c r="AIP555" s="15"/>
      <c r="AIQ555" s="15"/>
      <c r="AIR555" s="15"/>
      <c r="AIS555" s="15"/>
      <c r="AIT555" s="15"/>
      <c r="AIU555" s="15"/>
      <c r="AIV555" s="15"/>
      <c r="AIW555" s="15"/>
      <c r="AIX555" s="15"/>
      <c r="AIY555" s="15"/>
      <c r="AIZ555" s="15"/>
      <c r="AJA555" s="15"/>
      <c r="AJB555" s="15"/>
      <c r="AJC555" s="15"/>
      <c r="AJD555" s="15"/>
      <c r="AJE555" s="15"/>
      <c r="AJF555" s="15"/>
      <c r="AJG555" s="15"/>
      <c r="AJH555" s="15"/>
      <c r="AJI555" s="15"/>
      <c r="AJJ555" s="15"/>
      <c r="AJK555" s="15"/>
      <c r="AJL555" s="15"/>
      <c r="AJM555" s="15"/>
      <c r="AJN555" s="15"/>
      <c r="AJO555" s="15"/>
      <c r="AJP555" s="15"/>
      <c r="AJQ555" s="15"/>
      <c r="AJR555" s="15"/>
      <c r="AJS555" s="15"/>
      <c r="AJT555" s="15"/>
      <c r="AJU555" s="15"/>
      <c r="AJV555" s="15"/>
      <c r="AJW555" s="15"/>
      <c r="AJX555" s="15"/>
      <c r="AJY555" s="15"/>
      <c r="AJZ555" s="15"/>
      <c r="AKA555" s="15"/>
      <c r="AKB555" s="15"/>
      <c r="AKC555" s="15"/>
      <c r="AKD555" s="15"/>
      <c r="AKE555" s="15"/>
      <c r="AKF555" s="15"/>
      <c r="AKG555" s="15"/>
      <c r="AKH555" s="15"/>
      <c r="AKI555" s="15"/>
      <c r="AKJ555" s="15"/>
      <c r="AKK555" s="15"/>
      <c r="AKL555" s="15"/>
      <c r="AKM555" s="15"/>
      <c r="AKN555" s="15"/>
      <c r="AKO555" s="15"/>
      <c r="AKP555" s="15"/>
      <c r="AKQ555" s="15"/>
      <c r="AKR555" s="15"/>
      <c r="AKS555" s="15"/>
      <c r="AKT555" s="15"/>
      <c r="AKU555" s="15"/>
      <c r="AKV555" s="15"/>
      <c r="AKW555" s="15"/>
      <c r="AKX555" s="15"/>
      <c r="AKY555" s="15"/>
      <c r="AKZ555" s="15"/>
      <c r="ALA555" s="15"/>
      <c r="ALB555" s="15"/>
      <c r="ALC555" s="15"/>
      <c r="ALD555" s="15"/>
      <c r="ALE555" s="15"/>
      <c r="ALF555" s="15"/>
      <c r="ALG555" s="15"/>
      <c r="ALH555" s="15"/>
      <c r="ALI555" s="15"/>
      <c r="ALJ555" s="15"/>
      <c r="ALK555" s="15"/>
      <c r="ALL555" s="15"/>
      <c r="ALM555" s="15"/>
      <c r="ALN555" s="15"/>
      <c r="ALO555" s="15"/>
      <c r="ALP555" s="15"/>
      <c r="ALQ555" s="15"/>
      <c r="ALR555" s="15"/>
      <c r="ALS555" s="15"/>
      <c r="ALT555" s="15"/>
      <c r="ALU555" s="15"/>
      <c r="ALV555" s="15"/>
      <c r="ALW555" s="15"/>
      <c r="ALX555" s="11"/>
      <c r="ALY555" s="11"/>
      <c r="ALZ555" s="11"/>
      <c r="AMA555" s="11"/>
    </row>
    <row r="556" spans="1:1015" ht="12.75" customHeight="1">
      <c r="A556" s="9" t="s">
        <v>573</v>
      </c>
      <c r="B556" s="9" t="s">
        <v>573</v>
      </c>
      <c r="C556" s="5" t="s">
        <v>167</v>
      </c>
      <c r="D556" s="4"/>
      <c r="E556" s="9" t="s">
        <v>16</v>
      </c>
      <c r="F556" s="4" t="s">
        <v>17</v>
      </c>
      <c r="G556" s="4" t="s">
        <v>168</v>
      </c>
      <c r="H556" s="6">
        <v>8266.43</v>
      </c>
      <c r="I556" s="6">
        <v>6303.42</v>
      </c>
      <c r="J556" s="6">
        <v>8868</v>
      </c>
      <c r="K556" s="6">
        <v>8707.65</v>
      </c>
      <c r="L556" s="7">
        <v>4770</v>
      </c>
      <c r="M556" s="6">
        <v>4761</v>
      </c>
      <c r="N556" s="6">
        <v>4854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</row>
    <row r="557" spans="1:1015" ht="12.75" customHeight="1">
      <c r="A557" s="9" t="s">
        <v>573</v>
      </c>
      <c r="B557" s="9" t="s">
        <v>573</v>
      </c>
      <c r="C557" s="5" t="s">
        <v>169</v>
      </c>
      <c r="D557" s="4"/>
      <c r="E557" s="9" t="s">
        <v>16</v>
      </c>
      <c r="F557" s="4" t="s">
        <v>17</v>
      </c>
      <c r="G557" s="4" t="s">
        <v>170</v>
      </c>
      <c r="H557" s="6">
        <v>2592.4</v>
      </c>
      <c r="I557" s="6">
        <v>2141.4</v>
      </c>
      <c r="J557" s="6">
        <v>2704</v>
      </c>
      <c r="K557" s="6">
        <v>2768.42</v>
      </c>
      <c r="L557" s="7">
        <v>1524</v>
      </c>
      <c r="M557" s="6">
        <v>1555</v>
      </c>
      <c r="N557" s="6">
        <v>1587</v>
      </c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  <c r="AKS557" s="11"/>
      <c r="AKT557" s="11"/>
      <c r="AKU557" s="11"/>
      <c r="AKV557" s="11"/>
      <c r="AKW557" s="11"/>
      <c r="AKX557" s="11"/>
      <c r="AKY557" s="11"/>
      <c r="AKZ557" s="11"/>
      <c r="ALA557" s="11"/>
      <c r="ALB557" s="11"/>
      <c r="ALC557" s="11"/>
      <c r="ALD557" s="11"/>
      <c r="ALE557" s="11"/>
      <c r="ALF557" s="11"/>
      <c r="ALG557" s="11"/>
      <c r="ALH557" s="11"/>
      <c r="ALI557" s="11"/>
      <c r="ALJ557" s="11"/>
      <c r="ALK557" s="11"/>
      <c r="ALL557" s="11"/>
      <c r="ALM557" s="11"/>
      <c r="ALN557" s="11"/>
      <c r="ALO557" s="11"/>
      <c r="ALP557" s="11"/>
      <c r="ALQ557" s="11"/>
      <c r="ALR557" s="11"/>
      <c r="ALS557" s="11"/>
      <c r="ALT557" s="11"/>
      <c r="ALU557" s="11"/>
      <c r="ALV557" s="11"/>
      <c r="ALW557" s="11"/>
      <c r="ALX557" s="11"/>
      <c r="ALY557" s="11"/>
      <c r="ALZ557" s="11"/>
      <c r="AMA557" s="11"/>
    </row>
    <row r="558" spans="1:1015" ht="12.75" customHeight="1">
      <c r="A558" s="9" t="s">
        <v>573</v>
      </c>
      <c r="B558" s="9" t="s">
        <v>573</v>
      </c>
      <c r="C558" s="9" t="s">
        <v>256</v>
      </c>
      <c r="D558" s="8"/>
      <c r="E558" s="9" t="s">
        <v>16</v>
      </c>
      <c r="F558" s="8" t="s">
        <v>17</v>
      </c>
      <c r="G558" s="8" t="s">
        <v>510</v>
      </c>
      <c r="H558" s="10">
        <v>691.37</v>
      </c>
      <c r="I558" s="10">
        <v>3443.04</v>
      </c>
      <c r="J558" s="10">
        <v>2900</v>
      </c>
      <c r="K558" s="10">
        <v>1099.44</v>
      </c>
      <c r="L558" s="7">
        <f>428+132</f>
        <v>560</v>
      </c>
      <c r="M558" s="10">
        <f t="shared" ref="M558:N564" si="87">L558</f>
        <v>560</v>
      </c>
      <c r="N558" s="10">
        <f t="shared" si="87"/>
        <v>560</v>
      </c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  <c r="AKS558" s="11"/>
      <c r="AKT558" s="11"/>
      <c r="AKU558" s="11"/>
      <c r="AKV558" s="11"/>
      <c r="AKW558" s="11"/>
      <c r="AKX558" s="11"/>
      <c r="AKY558" s="11"/>
      <c r="AKZ558" s="11"/>
      <c r="ALA558" s="11"/>
      <c r="ALB558" s="11"/>
      <c r="ALC558" s="11"/>
      <c r="ALD558" s="11"/>
      <c r="ALE558" s="11"/>
      <c r="ALF558" s="11"/>
      <c r="ALG558" s="11"/>
      <c r="ALH558" s="11"/>
      <c r="ALI558" s="11"/>
      <c r="ALJ558" s="11"/>
      <c r="ALK558" s="11"/>
      <c r="ALL558" s="11"/>
      <c r="ALM558" s="11"/>
      <c r="ALN558" s="11"/>
      <c r="ALO558" s="11"/>
      <c r="ALP558" s="11"/>
      <c r="ALQ558" s="11"/>
      <c r="ALR558" s="11"/>
      <c r="ALS558" s="11"/>
      <c r="ALT558" s="11"/>
      <c r="ALU558" s="11"/>
      <c r="ALV558" s="11"/>
      <c r="ALW558" s="11"/>
      <c r="ALX558" s="11"/>
      <c r="ALY558" s="11"/>
      <c r="ALZ558" s="11"/>
      <c r="AMA558" s="11"/>
    </row>
    <row r="559" spans="1:1015" ht="12.75" customHeight="1">
      <c r="A559" s="9" t="s">
        <v>573</v>
      </c>
      <c r="B559" s="9" t="s">
        <v>573</v>
      </c>
      <c r="C559" s="9" t="s">
        <v>574</v>
      </c>
      <c r="D559" s="8"/>
      <c r="E559" s="9" t="s">
        <v>16</v>
      </c>
      <c r="F559" s="8" t="s">
        <v>17</v>
      </c>
      <c r="G559" s="8" t="s">
        <v>49</v>
      </c>
      <c r="H559" s="10">
        <v>8934.33</v>
      </c>
      <c r="I559" s="10">
        <v>6780.4</v>
      </c>
      <c r="J559" s="10">
        <v>5000</v>
      </c>
      <c r="K559" s="10">
        <v>2454.02</v>
      </c>
      <c r="L559" s="7">
        <v>2500</v>
      </c>
      <c r="M559" s="10">
        <f t="shared" si="87"/>
        <v>2500</v>
      </c>
      <c r="N559" s="10">
        <f t="shared" si="87"/>
        <v>2500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</row>
    <row r="560" spans="1:1015" ht="12.75" customHeight="1">
      <c r="A560" s="9" t="s">
        <v>573</v>
      </c>
      <c r="B560" s="9" t="s">
        <v>573</v>
      </c>
      <c r="C560" s="9" t="s">
        <v>171</v>
      </c>
      <c r="D560" s="8"/>
      <c r="E560" s="9" t="s">
        <v>16</v>
      </c>
      <c r="F560" s="8" t="s">
        <v>17</v>
      </c>
      <c r="G560" s="8" t="s">
        <v>575</v>
      </c>
      <c r="H560" s="10">
        <v>518.95000000000005</v>
      </c>
      <c r="I560" s="10">
        <v>551.79</v>
      </c>
      <c r="J560" s="10">
        <v>500</v>
      </c>
      <c r="K560" s="10">
        <v>543.32000000000005</v>
      </c>
      <c r="L560" s="7">
        <v>500</v>
      </c>
      <c r="M560" s="10">
        <f t="shared" si="87"/>
        <v>500</v>
      </c>
      <c r="N560" s="10">
        <f t="shared" si="87"/>
        <v>500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</row>
    <row r="561" spans="1:1015" ht="12.75" customHeight="1">
      <c r="A561" s="9" t="s">
        <v>573</v>
      </c>
      <c r="B561" s="9" t="s">
        <v>573</v>
      </c>
      <c r="C561" s="9" t="s">
        <v>173</v>
      </c>
      <c r="D561" s="9" t="s">
        <v>36</v>
      </c>
      <c r="E561" s="9" t="s">
        <v>16</v>
      </c>
      <c r="F561" s="8" t="s">
        <v>17</v>
      </c>
      <c r="G561" s="8" t="s">
        <v>174</v>
      </c>
      <c r="H561" s="10">
        <v>343.32</v>
      </c>
      <c r="I561" s="10">
        <v>1132.69</v>
      </c>
      <c r="J561" s="10">
        <v>1500</v>
      </c>
      <c r="K561" s="10">
        <v>1915.45</v>
      </c>
      <c r="L561" s="7">
        <v>1900</v>
      </c>
      <c r="M561" s="10">
        <f t="shared" si="87"/>
        <v>1900</v>
      </c>
      <c r="N561" s="10">
        <f t="shared" si="87"/>
        <v>1900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</row>
    <row r="562" spans="1:1015" ht="12.75" customHeight="1">
      <c r="A562" s="9" t="s">
        <v>573</v>
      </c>
      <c r="B562" s="9" t="s">
        <v>573</v>
      </c>
      <c r="C562" s="9" t="s">
        <v>173</v>
      </c>
      <c r="D562" s="9" t="s">
        <v>38</v>
      </c>
      <c r="E562" s="9" t="s">
        <v>16</v>
      </c>
      <c r="F562" s="8" t="s">
        <v>17</v>
      </c>
      <c r="G562" s="8" t="s">
        <v>576</v>
      </c>
      <c r="H562" s="10">
        <v>58.97</v>
      </c>
      <c r="I562" s="10">
        <v>157.24</v>
      </c>
      <c r="J562" s="10">
        <v>160</v>
      </c>
      <c r="K562" s="10">
        <v>117.93</v>
      </c>
      <c r="L562" s="7">
        <v>120</v>
      </c>
      <c r="M562" s="10">
        <f t="shared" si="87"/>
        <v>120</v>
      </c>
      <c r="N562" s="10">
        <f t="shared" si="87"/>
        <v>120</v>
      </c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</row>
    <row r="563" spans="1:1015" ht="12.75" customHeight="1">
      <c r="A563" s="9" t="s">
        <v>573</v>
      </c>
      <c r="B563" s="9" t="s">
        <v>573</v>
      </c>
      <c r="C563" s="9" t="s">
        <v>270</v>
      </c>
      <c r="D563" s="8"/>
      <c r="E563" s="9" t="s">
        <v>16</v>
      </c>
      <c r="F563" s="8" t="s">
        <v>17</v>
      </c>
      <c r="G563" s="8" t="s">
        <v>469</v>
      </c>
      <c r="H563" s="10">
        <v>332.99</v>
      </c>
      <c r="I563" s="10">
        <v>1710.21</v>
      </c>
      <c r="J563" s="10">
        <v>2000</v>
      </c>
      <c r="K563" s="10">
        <v>206.87</v>
      </c>
      <c r="L563" s="7">
        <v>2000</v>
      </c>
      <c r="M563" s="10">
        <f t="shared" si="87"/>
        <v>2000</v>
      </c>
      <c r="N563" s="10">
        <f t="shared" si="87"/>
        <v>2000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</row>
    <row r="564" spans="1:1015" ht="12.75" customHeight="1">
      <c r="A564" s="9" t="s">
        <v>573</v>
      </c>
      <c r="B564" s="9" t="s">
        <v>573</v>
      </c>
      <c r="C564" s="9" t="s">
        <v>210</v>
      </c>
      <c r="D564" s="8"/>
      <c r="E564" s="9" t="s">
        <v>16</v>
      </c>
      <c r="F564" s="8" t="s">
        <v>17</v>
      </c>
      <c r="G564" s="8" t="s">
        <v>211</v>
      </c>
      <c r="H564" s="10">
        <v>0</v>
      </c>
      <c r="I564" s="10">
        <v>0</v>
      </c>
      <c r="J564" s="10">
        <v>30</v>
      </c>
      <c r="K564" s="10">
        <v>45</v>
      </c>
      <c r="L564" s="7">
        <v>50</v>
      </c>
      <c r="M564" s="10">
        <f t="shared" si="87"/>
        <v>50</v>
      </c>
      <c r="N564" s="10">
        <f t="shared" si="87"/>
        <v>50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</row>
    <row r="565" spans="1:1015" ht="12.75" customHeight="1">
      <c r="A565" s="9" t="s">
        <v>573</v>
      </c>
      <c r="B565" s="9" t="s">
        <v>573</v>
      </c>
      <c r="C565" s="9" t="s">
        <v>200</v>
      </c>
      <c r="D565" s="8"/>
      <c r="E565" s="9" t="s">
        <v>16</v>
      </c>
      <c r="F565" s="8" t="s">
        <v>17</v>
      </c>
      <c r="G565" s="8" t="s">
        <v>577</v>
      </c>
      <c r="H565" s="10">
        <v>0</v>
      </c>
      <c r="I565" s="10">
        <v>178.54</v>
      </c>
      <c r="J565" s="10">
        <v>0</v>
      </c>
      <c r="K565" s="10">
        <v>0</v>
      </c>
      <c r="L565" s="7">
        <v>0</v>
      </c>
      <c r="M565" s="10">
        <v>0</v>
      </c>
      <c r="N565" s="10">
        <v>0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</row>
    <row r="566" spans="1:1015" ht="12.75" customHeight="1">
      <c r="A566" s="9" t="s">
        <v>573</v>
      </c>
      <c r="B566" s="9" t="s">
        <v>573</v>
      </c>
      <c r="C566" s="9" t="s">
        <v>274</v>
      </c>
      <c r="D566" s="8"/>
      <c r="E566" s="9" t="s">
        <v>16</v>
      </c>
      <c r="F566" s="8" t="s">
        <v>17</v>
      </c>
      <c r="G566" s="8" t="s">
        <v>578</v>
      </c>
      <c r="H566" s="10">
        <v>3287.64</v>
      </c>
      <c r="I566" s="10">
        <v>3277.2</v>
      </c>
      <c r="J566" s="10">
        <v>3300</v>
      </c>
      <c r="K566" s="10">
        <v>2201.9</v>
      </c>
      <c r="L566" s="7">
        <v>2200</v>
      </c>
      <c r="M566" s="10">
        <f>L566</f>
        <v>2200</v>
      </c>
      <c r="N566" s="10">
        <f>M566</f>
        <v>2200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</row>
    <row r="567" spans="1:1015" ht="12.75" customHeight="1">
      <c r="A567" s="9" t="s">
        <v>573</v>
      </c>
      <c r="B567" s="9" t="s">
        <v>573</v>
      </c>
      <c r="C567" s="9" t="s">
        <v>212</v>
      </c>
      <c r="D567" s="8"/>
      <c r="E567" s="9" t="s">
        <v>16</v>
      </c>
      <c r="F567" s="8" t="s">
        <v>17</v>
      </c>
      <c r="G567" s="8" t="s">
        <v>579</v>
      </c>
      <c r="H567" s="10">
        <v>2207.34</v>
      </c>
      <c r="I567" s="10">
        <v>1074.22</v>
      </c>
      <c r="J567" s="10">
        <v>1030</v>
      </c>
      <c r="K567" s="10">
        <v>1278.06</v>
      </c>
      <c r="L567" s="7">
        <v>1300</v>
      </c>
      <c r="M567" s="10">
        <f>L567</f>
        <v>1300</v>
      </c>
      <c r="N567" s="10">
        <f>M567</f>
        <v>1300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</row>
    <row r="568" spans="1:1015" ht="12.75" customHeight="1">
      <c r="A568" s="9" t="s">
        <v>573</v>
      </c>
      <c r="B568" s="9" t="s">
        <v>573</v>
      </c>
      <c r="C568" s="9" t="s">
        <v>179</v>
      </c>
      <c r="D568" s="8"/>
      <c r="E568" s="9" t="s">
        <v>16</v>
      </c>
      <c r="F568" s="8" t="s">
        <v>17</v>
      </c>
      <c r="G568" s="8" t="s">
        <v>180</v>
      </c>
      <c r="H568" s="10">
        <v>354.75</v>
      </c>
      <c r="I568" s="10">
        <v>267.3</v>
      </c>
      <c r="J568" s="10">
        <v>360</v>
      </c>
      <c r="K568" s="10">
        <v>306.68</v>
      </c>
      <c r="L568" s="7">
        <v>704</v>
      </c>
      <c r="M568" s="6">
        <v>704</v>
      </c>
      <c r="N568" s="6">
        <v>694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</row>
    <row r="569" spans="1:1015" ht="12.75" customHeight="1">
      <c r="A569" s="9" t="s">
        <v>573</v>
      </c>
      <c r="B569" s="9" t="s">
        <v>573</v>
      </c>
      <c r="C569" s="9" t="s">
        <v>202</v>
      </c>
      <c r="D569" s="8"/>
      <c r="E569" s="9" t="s">
        <v>16</v>
      </c>
      <c r="F569" s="8" t="s">
        <v>17</v>
      </c>
      <c r="G569" s="8" t="s">
        <v>203</v>
      </c>
      <c r="H569" s="10">
        <v>95.75</v>
      </c>
      <c r="I569" s="10">
        <v>72.19</v>
      </c>
      <c r="J569" s="10">
        <v>97</v>
      </c>
      <c r="K569" s="10">
        <v>93.99</v>
      </c>
      <c r="L569" s="7">
        <v>52</v>
      </c>
      <c r="M569" s="6">
        <v>53</v>
      </c>
      <c r="N569" s="6">
        <v>54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  <c r="ABM569" s="11"/>
      <c r="ABN569" s="11"/>
      <c r="ABO569" s="11"/>
      <c r="ABP569" s="11"/>
      <c r="ABQ569" s="11"/>
      <c r="ABR569" s="11"/>
      <c r="ABS569" s="11"/>
      <c r="ABT569" s="11"/>
      <c r="ABU569" s="11"/>
      <c r="ABV569" s="11"/>
      <c r="ABW569" s="11"/>
      <c r="ABX569" s="11"/>
      <c r="ABY569" s="11"/>
      <c r="ABZ569" s="11"/>
      <c r="ACA569" s="11"/>
      <c r="ACB569" s="11"/>
      <c r="ACC569" s="11"/>
      <c r="ACD569" s="11"/>
      <c r="ACE569" s="11"/>
      <c r="ACF569" s="11"/>
      <c r="ACG569" s="11"/>
      <c r="ACH569" s="11"/>
      <c r="ACI569" s="11"/>
      <c r="ACJ569" s="11"/>
      <c r="ACK569" s="11"/>
      <c r="ACL569" s="11"/>
      <c r="ACM569" s="11"/>
      <c r="ACN569" s="11"/>
      <c r="ACO569" s="11"/>
      <c r="ACP569" s="11"/>
      <c r="ACQ569" s="11"/>
      <c r="ACR569" s="11"/>
      <c r="ACS569" s="11"/>
      <c r="ACT569" s="11"/>
      <c r="ACU569" s="11"/>
      <c r="ACV569" s="11"/>
      <c r="ACW569" s="11"/>
      <c r="ACX569" s="11"/>
      <c r="ACY569" s="11"/>
      <c r="ACZ569" s="11"/>
      <c r="ADA569" s="11"/>
      <c r="ADB569" s="11"/>
      <c r="ADC569" s="11"/>
      <c r="ADD569" s="11"/>
      <c r="ADE569" s="11"/>
      <c r="ADF569" s="11"/>
      <c r="ADG569" s="11"/>
      <c r="ADH569" s="11"/>
      <c r="ADI569" s="11"/>
      <c r="ADJ569" s="11"/>
      <c r="ADK569" s="11"/>
      <c r="ADL569" s="11"/>
      <c r="ADM569" s="11"/>
      <c r="ADN569" s="11"/>
      <c r="ADO569" s="11"/>
      <c r="ADP569" s="11"/>
      <c r="ADQ569" s="11"/>
      <c r="ADR569" s="11"/>
      <c r="ADS569" s="11"/>
      <c r="ADT569" s="11"/>
      <c r="ADU569" s="11"/>
      <c r="ADV569" s="11"/>
      <c r="ADW569" s="11"/>
      <c r="ADX569" s="11"/>
      <c r="ADY569" s="11"/>
      <c r="ADZ569" s="11"/>
      <c r="AEA569" s="11"/>
      <c r="AEB569" s="11"/>
      <c r="AEC569" s="11"/>
      <c r="AED569" s="11"/>
      <c r="AEE569" s="11"/>
      <c r="AEF569" s="11"/>
      <c r="AEG569" s="11"/>
      <c r="AEH569" s="11"/>
      <c r="AEI569" s="11"/>
      <c r="AEJ569" s="11"/>
      <c r="AEK569" s="11"/>
      <c r="AEL569" s="11"/>
      <c r="AEM569" s="11"/>
      <c r="AEN569" s="11"/>
      <c r="AEO569" s="11"/>
      <c r="AEP569" s="11"/>
      <c r="AEQ569" s="11"/>
      <c r="AER569" s="11"/>
      <c r="AES569" s="11"/>
      <c r="AET569" s="11"/>
      <c r="AEU569" s="11"/>
      <c r="AEV569" s="11"/>
      <c r="AEW569" s="11"/>
      <c r="AEX569" s="11"/>
      <c r="AEY569" s="11"/>
      <c r="AEZ569" s="11"/>
      <c r="AFA569" s="11"/>
      <c r="AFB569" s="11"/>
      <c r="AFC569" s="11"/>
      <c r="AFD569" s="11"/>
      <c r="AFE569" s="11"/>
      <c r="AFF569" s="11"/>
      <c r="AFG569" s="11"/>
      <c r="AFH569" s="11"/>
      <c r="AFI569" s="11"/>
      <c r="AFJ569" s="11"/>
      <c r="AFK569" s="11"/>
      <c r="AFL569" s="11"/>
      <c r="AFM569" s="11"/>
      <c r="AFN569" s="11"/>
      <c r="AFO569" s="11"/>
      <c r="AFP569" s="11"/>
      <c r="AFQ569" s="11"/>
      <c r="AFR569" s="11"/>
      <c r="AFS569" s="11"/>
      <c r="AFT569" s="11"/>
      <c r="AFU569" s="11"/>
      <c r="AFV569" s="11"/>
      <c r="AFW569" s="11"/>
      <c r="AFX569" s="11"/>
      <c r="AFY569" s="11"/>
      <c r="AFZ569" s="11"/>
      <c r="AGA569" s="11"/>
      <c r="AGB569" s="11"/>
      <c r="AGC569" s="11"/>
      <c r="AGD569" s="11"/>
      <c r="AGE569" s="11"/>
      <c r="AGF569" s="11"/>
      <c r="AGG569" s="11"/>
      <c r="AGH569" s="11"/>
      <c r="AGI569" s="11"/>
      <c r="AGJ569" s="11"/>
      <c r="AGK569" s="11"/>
      <c r="AGL569" s="11"/>
      <c r="AGM569" s="11"/>
      <c r="AGN569" s="11"/>
      <c r="AGO569" s="11"/>
      <c r="AGP569" s="11"/>
      <c r="AGQ569" s="11"/>
      <c r="AGR569" s="11"/>
      <c r="AGS569" s="11"/>
      <c r="AGT569" s="11"/>
      <c r="AGU569" s="11"/>
      <c r="AGV569" s="11"/>
      <c r="AGW569" s="11"/>
      <c r="AGX569" s="11"/>
      <c r="AGY569" s="11"/>
      <c r="AGZ569" s="11"/>
      <c r="AHA569" s="11"/>
      <c r="AHB569" s="11"/>
      <c r="AHC569" s="11"/>
      <c r="AHD569" s="11"/>
      <c r="AHE569" s="11"/>
      <c r="AHF569" s="11"/>
      <c r="AHG569" s="11"/>
      <c r="AHH569" s="11"/>
      <c r="AHI569" s="11"/>
      <c r="AHJ569" s="11"/>
      <c r="AHK569" s="11"/>
      <c r="AHL569" s="11"/>
      <c r="AHM569" s="11"/>
      <c r="AHN569" s="11"/>
      <c r="AHO569" s="11"/>
      <c r="AHP569" s="11"/>
      <c r="AHQ569" s="11"/>
      <c r="AHR569" s="11"/>
      <c r="AHS569" s="11"/>
      <c r="AHT569" s="11"/>
      <c r="AHU569" s="11"/>
      <c r="AHV569" s="11"/>
      <c r="AHW569" s="11"/>
      <c r="AHX569" s="11"/>
      <c r="AHY569" s="11"/>
      <c r="AHZ569" s="11"/>
      <c r="AIA569" s="11"/>
      <c r="AIB569" s="11"/>
      <c r="AIC569" s="11"/>
      <c r="AID569" s="11"/>
      <c r="AIE569" s="11"/>
      <c r="AIF569" s="11"/>
      <c r="AIG569" s="11"/>
      <c r="AIH569" s="11"/>
      <c r="AII569" s="11"/>
      <c r="AIJ569" s="11"/>
      <c r="AIK569" s="11"/>
      <c r="AIL569" s="11"/>
      <c r="AIM569" s="11"/>
      <c r="AIN569" s="11"/>
      <c r="AIO569" s="11"/>
      <c r="AIP569" s="11"/>
      <c r="AIQ569" s="11"/>
      <c r="AIR569" s="11"/>
      <c r="AIS569" s="11"/>
      <c r="AIT569" s="11"/>
      <c r="AIU569" s="11"/>
      <c r="AIV569" s="11"/>
      <c r="AIW569" s="11"/>
      <c r="AIX569" s="11"/>
      <c r="AIY569" s="11"/>
      <c r="AIZ569" s="11"/>
      <c r="AJA569" s="11"/>
      <c r="AJB569" s="11"/>
      <c r="AJC569" s="11"/>
      <c r="AJD569" s="11"/>
      <c r="AJE569" s="11"/>
      <c r="AJF569" s="11"/>
      <c r="AJG569" s="11"/>
      <c r="AJH569" s="11"/>
      <c r="AJI569" s="11"/>
      <c r="AJJ569" s="11"/>
      <c r="AJK569" s="11"/>
      <c r="AJL569" s="11"/>
      <c r="AJM569" s="11"/>
      <c r="AJN569" s="11"/>
      <c r="AJO569" s="11"/>
      <c r="AJP569" s="11"/>
      <c r="AJQ569" s="11"/>
      <c r="AJR569" s="11"/>
      <c r="AJS569" s="11"/>
      <c r="AJT569" s="11"/>
      <c r="AJU569" s="11"/>
      <c r="AJV569" s="11"/>
      <c r="AJW569" s="11"/>
      <c r="AJX569" s="11"/>
      <c r="AJY569" s="11"/>
      <c r="AJZ569" s="11"/>
      <c r="AKA569" s="11"/>
      <c r="AKB569" s="11"/>
      <c r="AKC569" s="11"/>
      <c r="AKD569" s="11"/>
      <c r="AKE569" s="11"/>
      <c r="AKF569" s="11"/>
      <c r="AKG569" s="11"/>
      <c r="AKH569" s="11"/>
      <c r="AKI569" s="11"/>
      <c r="AKJ569" s="11"/>
      <c r="AKK569" s="11"/>
      <c r="AKL569" s="11"/>
      <c r="AKM569" s="11"/>
      <c r="AKN569" s="11"/>
      <c r="AKO569" s="11"/>
      <c r="AKP569" s="11"/>
      <c r="AKQ569" s="11"/>
      <c r="AKR569" s="11"/>
      <c r="AKS569" s="11"/>
      <c r="AKT569" s="11"/>
      <c r="AKU569" s="11"/>
      <c r="AKV569" s="11"/>
      <c r="AKW569" s="11"/>
      <c r="AKX569" s="11"/>
      <c r="AKY569" s="11"/>
      <c r="AKZ569" s="11"/>
      <c r="ALA569" s="11"/>
      <c r="ALB569" s="11"/>
      <c r="ALC569" s="11"/>
      <c r="ALD569" s="11"/>
      <c r="ALE569" s="11"/>
      <c r="ALF569" s="11"/>
      <c r="ALG569" s="11"/>
      <c r="ALH569" s="11"/>
      <c r="ALI569" s="11"/>
      <c r="ALJ569" s="11"/>
      <c r="ALK569" s="11"/>
      <c r="ALL569" s="11"/>
      <c r="ALM569" s="11"/>
      <c r="ALN569" s="11"/>
      <c r="ALO569" s="11"/>
      <c r="ALP569" s="11"/>
      <c r="ALQ569" s="11"/>
      <c r="ALR569" s="11"/>
      <c r="ALS569" s="11"/>
      <c r="ALT569" s="11"/>
      <c r="ALU569" s="11"/>
      <c r="ALV569" s="11"/>
      <c r="ALW569" s="11"/>
      <c r="ALX569" s="11"/>
      <c r="ALY569" s="11"/>
      <c r="ALZ569" s="11"/>
      <c r="AMA569" s="11"/>
    </row>
    <row r="570" spans="1:1015" ht="12.75" customHeight="1">
      <c r="A570" s="9" t="s">
        <v>573</v>
      </c>
      <c r="B570" s="9" t="s">
        <v>573</v>
      </c>
      <c r="C570" s="9" t="s">
        <v>214</v>
      </c>
      <c r="D570" s="8"/>
      <c r="E570" s="9" t="s">
        <v>16</v>
      </c>
      <c r="F570" s="8" t="s">
        <v>17</v>
      </c>
      <c r="G570" s="8" t="s">
        <v>215</v>
      </c>
      <c r="H570" s="10">
        <v>0</v>
      </c>
      <c r="I570" s="10">
        <v>555</v>
      </c>
      <c r="J570" s="10">
        <v>0</v>
      </c>
      <c r="K570" s="10">
        <v>166.5</v>
      </c>
      <c r="L570" s="7">
        <v>0</v>
      </c>
      <c r="M570" s="10">
        <v>0</v>
      </c>
      <c r="N570" s="10">
        <v>0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</row>
    <row r="571" spans="1:1015" ht="12.75" customHeight="1">
      <c r="A571" s="9" t="s">
        <v>573</v>
      </c>
      <c r="B571" s="9" t="s">
        <v>573</v>
      </c>
      <c r="C571" s="9" t="s">
        <v>216</v>
      </c>
      <c r="D571" s="8"/>
      <c r="E571" s="9" t="s">
        <v>16</v>
      </c>
      <c r="F571" s="8" t="s">
        <v>17</v>
      </c>
      <c r="G571" s="8" t="s">
        <v>580</v>
      </c>
      <c r="H571" s="10">
        <v>0</v>
      </c>
      <c r="I571" s="10">
        <v>1190</v>
      </c>
      <c r="J571" s="10">
        <v>0</v>
      </c>
      <c r="K571" s="10">
        <v>0</v>
      </c>
      <c r="L571" s="7">
        <v>0</v>
      </c>
      <c r="M571" s="10">
        <v>0</v>
      </c>
      <c r="N571" s="10">
        <v>0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</row>
    <row r="572" spans="1:1015" ht="12.75" customHeight="1">
      <c r="A572" s="9" t="s">
        <v>573</v>
      </c>
      <c r="B572" s="9" t="s">
        <v>573</v>
      </c>
      <c r="C572" s="9" t="s">
        <v>240</v>
      </c>
      <c r="D572" s="8"/>
      <c r="E572" s="9" t="s">
        <v>16</v>
      </c>
      <c r="F572" s="8" t="s">
        <v>17</v>
      </c>
      <c r="G572" s="8" t="s">
        <v>581</v>
      </c>
      <c r="H572" s="10">
        <v>0</v>
      </c>
      <c r="I572" s="10">
        <v>2466.38</v>
      </c>
      <c r="J572" s="10">
        <v>0</v>
      </c>
      <c r="K572" s="10">
        <v>2950.52</v>
      </c>
      <c r="L572" s="7">
        <v>0</v>
      </c>
      <c r="M572" s="10">
        <v>0</v>
      </c>
      <c r="N572" s="10">
        <v>0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</row>
    <row r="573" spans="1:1015" ht="12.75" customHeight="1">
      <c r="A573" s="9" t="s">
        <v>573</v>
      </c>
      <c r="B573" s="9" t="s">
        <v>573</v>
      </c>
      <c r="C573" s="9" t="s">
        <v>220</v>
      </c>
      <c r="D573" s="8"/>
      <c r="E573" s="9" t="s">
        <v>16</v>
      </c>
      <c r="F573" s="8" t="s">
        <v>17</v>
      </c>
      <c r="G573" s="8" t="s">
        <v>221</v>
      </c>
      <c r="H573" s="10">
        <v>44.68</v>
      </c>
      <c r="I573" s="10">
        <v>170.68</v>
      </c>
      <c r="J573" s="10">
        <v>0</v>
      </c>
      <c r="K573" s="10">
        <v>0</v>
      </c>
      <c r="L573" s="7">
        <v>0</v>
      </c>
      <c r="M573" s="10">
        <v>0</v>
      </c>
      <c r="N573" s="10">
        <v>0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</row>
    <row r="574" spans="1:1015" ht="12.75" customHeight="1">
      <c r="A574" s="9" t="s">
        <v>573</v>
      </c>
      <c r="B574" s="9" t="s">
        <v>573</v>
      </c>
      <c r="C574" s="9" t="s">
        <v>447</v>
      </c>
      <c r="D574" s="8"/>
      <c r="E574" s="9" t="s">
        <v>16</v>
      </c>
      <c r="F574" s="8" t="s">
        <v>99</v>
      </c>
      <c r="G574" s="8" t="s">
        <v>428</v>
      </c>
      <c r="H574" s="10">
        <v>1008</v>
      </c>
      <c r="I574" s="10">
        <v>8808.61</v>
      </c>
      <c r="J574" s="10">
        <v>4000</v>
      </c>
      <c r="K574" s="10">
        <v>2285.56</v>
      </c>
      <c r="L574" s="7">
        <v>20000</v>
      </c>
      <c r="M574" s="10">
        <f>L574</f>
        <v>20000</v>
      </c>
      <c r="N574" s="10">
        <f>M574</f>
        <v>20000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</row>
    <row r="575" spans="1:1015" ht="12.75" customHeight="1">
      <c r="A575" s="9" t="s">
        <v>573</v>
      </c>
      <c r="B575" s="9" t="s">
        <v>573</v>
      </c>
      <c r="C575" s="9" t="s">
        <v>283</v>
      </c>
      <c r="D575" s="8"/>
      <c r="E575" s="9" t="s">
        <v>16</v>
      </c>
      <c r="F575" s="8" t="s">
        <v>99</v>
      </c>
      <c r="G575" s="8" t="s">
        <v>527</v>
      </c>
      <c r="H575" s="10">
        <v>0</v>
      </c>
      <c r="I575" s="10">
        <v>8987.36</v>
      </c>
      <c r="J575" s="10">
        <v>20000</v>
      </c>
      <c r="K575" s="10">
        <v>0</v>
      </c>
      <c r="L575" s="7">
        <v>5000</v>
      </c>
      <c r="M575" s="10">
        <f>L575</f>
        <v>5000</v>
      </c>
      <c r="N575" s="10">
        <f>M575</f>
        <v>5000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  <c r="ABM575" s="11"/>
      <c r="ABN575" s="11"/>
      <c r="ABO575" s="11"/>
      <c r="ABP575" s="11"/>
      <c r="ABQ575" s="11"/>
      <c r="ABR575" s="11"/>
      <c r="ABS575" s="11"/>
      <c r="ABT575" s="11"/>
      <c r="ABU575" s="11"/>
      <c r="ABV575" s="11"/>
      <c r="ABW575" s="11"/>
      <c r="ABX575" s="11"/>
      <c r="ABY575" s="11"/>
      <c r="ABZ575" s="11"/>
      <c r="ACA575" s="11"/>
      <c r="ACB575" s="11"/>
      <c r="ACC575" s="11"/>
      <c r="ACD575" s="11"/>
      <c r="ACE575" s="11"/>
      <c r="ACF575" s="11"/>
      <c r="ACG575" s="11"/>
      <c r="ACH575" s="11"/>
      <c r="ACI575" s="11"/>
      <c r="ACJ575" s="11"/>
      <c r="ACK575" s="11"/>
      <c r="ACL575" s="11"/>
      <c r="ACM575" s="11"/>
      <c r="ACN575" s="11"/>
      <c r="ACO575" s="11"/>
      <c r="ACP575" s="11"/>
      <c r="ACQ575" s="11"/>
      <c r="ACR575" s="11"/>
      <c r="ACS575" s="11"/>
      <c r="ACT575" s="11"/>
      <c r="ACU575" s="11"/>
      <c r="ACV575" s="11"/>
      <c r="ACW575" s="11"/>
      <c r="ACX575" s="11"/>
      <c r="ACY575" s="11"/>
      <c r="ACZ575" s="11"/>
      <c r="ADA575" s="11"/>
      <c r="ADB575" s="11"/>
      <c r="ADC575" s="11"/>
      <c r="ADD575" s="11"/>
      <c r="ADE575" s="11"/>
      <c r="ADF575" s="11"/>
      <c r="ADG575" s="11"/>
      <c r="ADH575" s="11"/>
      <c r="ADI575" s="11"/>
      <c r="ADJ575" s="11"/>
      <c r="ADK575" s="11"/>
      <c r="ADL575" s="11"/>
      <c r="ADM575" s="11"/>
      <c r="ADN575" s="11"/>
      <c r="ADO575" s="11"/>
      <c r="ADP575" s="11"/>
      <c r="ADQ575" s="11"/>
      <c r="ADR575" s="11"/>
      <c r="ADS575" s="11"/>
      <c r="ADT575" s="11"/>
      <c r="ADU575" s="11"/>
      <c r="ADV575" s="11"/>
      <c r="ADW575" s="11"/>
      <c r="ADX575" s="11"/>
      <c r="ADY575" s="11"/>
      <c r="ADZ575" s="11"/>
      <c r="AEA575" s="11"/>
      <c r="AEB575" s="11"/>
      <c r="AEC575" s="11"/>
      <c r="AED575" s="11"/>
      <c r="AEE575" s="11"/>
      <c r="AEF575" s="11"/>
      <c r="AEG575" s="11"/>
      <c r="AEH575" s="11"/>
      <c r="AEI575" s="11"/>
      <c r="AEJ575" s="11"/>
      <c r="AEK575" s="11"/>
      <c r="AEL575" s="11"/>
      <c r="AEM575" s="11"/>
      <c r="AEN575" s="11"/>
      <c r="AEO575" s="11"/>
      <c r="AEP575" s="11"/>
      <c r="AEQ575" s="11"/>
      <c r="AER575" s="11"/>
      <c r="AES575" s="11"/>
      <c r="AET575" s="11"/>
      <c r="AEU575" s="11"/>
      <c r="AEV575" s="11"/>
      <c r="AEW575" s="11"/>
      <c r="AEX575" s="11"/>
      <c r="AEY575" s="11"/>
      <c r="AEZ575" s="11"/>
      <c r="AFA575" s="11"/>
      <c r="AFB575" s="11"/>
      <c r="AFC575" s="11"/>
      <c r="AFD575" s="11"/>
      <c r="AFE575" s="11"/>
      <c r="AFF575" s="11"/>
      <c r="AFG575" s="11"/>
      <c r="AFH575" s="11"/>
      <c r="AFI575" s="11"/>
      <c r="AFJ575" s="11"/>
      <c r="AFK575" s="11"/>
      <c r="AFL575" s="11"/>
      <c r="AFM575" s="11"/>
      <c r="AFN575" s="11"/>
      <c r="AFO575" s="11"/>
      <c r="AFP575" s="11"/>
      <c r="AFQ575" s="11"/>
      <c r="AFR575" s="11"/>
      <c r="AFS575" s="11"/>
      <c r="AFT575" s="11"/>
      <c r="AFU575" s="11"/>
      <c r="AFV575" s="11"/>
      <c r="AFW575" s="11"/>
      <c r="AFX575" s="11"/>
      <c r="AFY575" s="11"/>
      <c r="AFZ575" s="11"/>
      <c r="AGA575" s="11"/>
      <c r="AGB575" s="11"/>
      <c r="AGC575" s="11"/>
      <c r="AGD575" s="11"/>
      <c r="AGE575" s="11"/>
      <c r="AGF575" s="11"/>
      <c r="AGG575" s="11"/>
      <c r="AGH575" s="11"/>
      <c r="AGI575" s="11"/>
      <c r="AGJ575" s="11"/>
      <c r="AGK575" s="11"/>
      <c r="AGL575" s="11"/>
      <c r="AGM575" s="11"/>
      <c r="AGN575" s="11"/>
      <c r="AGO575" s="11"/>
      <c r="AGP575" s="11"/>
      <c r="AGQ575" s="11"/>
      <c r="AGR575" s="11"/>
      <c r="AGS575" s="11"/>
      <c r="AGT575" s="11"/>
      <c r="AGU575" s="11"/>
      <c r="AGV575" s="11"/>
      <c r="AGW575" s="11"/>
      <c r="AGX575" s="11"/>
      <c r="AGY575" s="11"/>
      <c r="AGZ575" s="11"/>
      <c r="AHA575" s="11"/>
      <c r="AHB575" s="11"/>
      <c r="AHC575" s="11"/>
      <c r="AHD575" s="11"/>
      <c r="AHE575" s="11"/>
      <c r="AHF575" s="11"/>
      <c r="AHG575" s="11"/>
      <c r="AHH575" s="11"/>
      <c r="AHI575" s="11"/>
      <c r="AHJ575" s="11"/>
      <c r="AHK575" s="11"/>
      <c r="AHL575" s="11"/>
      <c r="AHM575" s="11"/>
      <c r="AHN575" s="11"/>
      <c r="AHO575" s="11"/>
      <c r="AHP575" s="11"/>
      <c r="AHQ575" s="11"/>
      <c r="AHR575" s="11"/>
      <c r="AHS575" s="11"/>
      <c r="AHT575" s="11"/>
      <c r="AHU575" s="11"/>
      <c r="AHV575" s="11"/>
      <c r="AHW575" s="11"/>
      <c r="AHX575" s="11"/>
      <c r="AHY575" s="11"/>
      <c r="AHZ575" s="11"/>
      <c r="AIA575" s="11"/>
      <c r="AIB575" s="11"/>
      <c r="AIC575" s="11"/>
      <c r="AID575" s="11"/>
      <c r="AIE575" s="11"/>
      <c r="AIF575" s="11"/>
      <c r="AIG575" s="11"/>
      <c r="AIH575" s="11"/>
      <c r="AII575" s="11"/>
      <c r="AIJ575" s="11"/>
      <c r="AIK575" s="11"/>
      <c r="AIL575" s="11"/>
      <c r="AIM575" s="11"/>
      <c r="AIN575" s="11"/>
      <c r="AIO575" s="11"/>
      <c r="AIP575" s="11"/>
      <c r="AIQ575" s="11"/>
      <c r="AIR575" s="11"/>
      <c r="AIS575" s="11"/>
      <c r="AIT575" s="11"/>
      <c r="AIU575" s="11"/>
      <c r="AIV575" s="11"/>
      <c r="AIW575" s="11"/>
      <c r="AIX575" s="11"/>
      <c r="AIY575" s="11"/>
      <c r="AIZ575" s="11"/>
      <c r="AJA575" s="11"/>
      <c r="AJB575" s="11"/>
      <c r="AJC575" s="11"/>
      <c r="AJD575" s="11"/>
      <c r="AJE575" s="11"/>
      <c r="AJF575" s="11"/>
      <c r="AJG575" s="11"/>
      <c r="AJH575" s="11"/>
      <c r="AJI575" s="11"/>
      <c r="AJJ575" s="11"/>
      <c r="AJK575" s="11"/>
      <c r="AJL575" s="11"/>
      <c r="AJM575" s="11"/>
      <c r="AJN575" s="11"/>
      <c r="AJO575" s="11"/>
      <c r="AJP575" s="11"/>
      <c r="AJQ575" s="11"/>
      <c r="AJR575" s="11"/>
      <c r="AJS575" s="11"/>
      <c r="AJT575" s="11"/>
      <c r="AJU575" s="11"/>
      <c r="AJV575" s="11"/>
      <c r="AJW575" s="11"/>
      <c r="AJX575" s="11"/>
      <c r="AJY575" s="11"/>
      <c r="AJZ575" s="11"/>
      <c r="AKA575" s="11"/>
      <c r="AKB575" s="11"/>
      <c r="AKC575" s="11"/>
      <c r="AKD575" s="11"/>
      <c r="AKE575" s="11"/>
      <c r="AKF575" s="11"/>
      <c r="AKG575" s="11"/>
      <c r="AKH575" s="11"/>
      <c r="AKI575" s="11"/>
      <c r="AKJ575" s="11"/>
      <c r="AKK575" s="11"/>
      <c r="AKL575" s="11"/>
      <c r="AKM575" s="11"/>
      <c r="AKN575" s="11"/>
      <c r="AKO575" s="11"/>
      <c r="AKP575" s="11"/>
      <c r="AKQ575" s="11"/>
      <c r="AKR575" s="11"/>
      <c r="AKS575" s="11"/>
      <c r="AKT575" s="11"/>
      <c r="AKU575" s="11"/>
      <c r="AKV575" s="11"/>
      <c r="AKW575" s="11"/>
      <c r="AKX575" s="11"/>
      <c r="AKY575" s="11"/>
      <c r="AKZ575" s="11"/>
      <c r="ALA575" s="11"/>
      <c r="ALB575" s="11"/>
      <c r="ALC575" s="11"/>
      <c r="ALD575" s="11"/>
      <c r="ALE575" s="11"/>
      <c r="ALF575" s="11"/>
      <c r="ALG575" s="11"/>
      <c r="ALH575" s="11"/>
      <c r="ALI575" s="11"/>
      <c r="ALJ575" s="11"/>
      <c r="ALK575" s="11"/>
      <c r="ALL575" s="11"/>
      <c r="ALM575" s="11"/>
      <c r="ALN575" s="11"/>
      <c r="ALO575" s="11"/>
      <c r="ALP575" s="11"/>
      <c r="ALQ575" s="11"/>
      <c r="ALR575" s="11"/>
      <c r="ALS575" s="11"/>
      <c r="ALT575" s="11"/>
      <c r="ALU575" s="11"/>
      <c r="ALV575" s="11"/>
      <c r="ALW575" s="11"/>
      <c r="ALX575" s="11"/>
      <c r="ALY575" s="11"/>
      <c r="ALZ575" s="11"/>
      <c r="AMA575" s="11"/>
    </row>
    <row r="576" spans="1:1015" ht="12.75" customHeight="1">
      <c r="A576" s="12" t="s">
        <v>582</v>
      </c>
      <c r="B576" s="12"/>
      <c r="C576" s="12"/>
      <c r="D576" s="12"/>
      <c r="E576" s="13" t="s">
        <v>31</v>
      </c>
      <c r="F576" s="13"/>
      <c r="G576" s="12" t="s">
        <v>583</v>
      </c>
      <c r="H576" s="14">
        <f t="shared" ref="H576:N576" si="88">H556+H557+SUM(H558:H575)</f>
        <v>28736.92</v>
      </c>
      <c r="I576" s="14">
        <f t="shared" si="88"/>
        <v>49267.670000000006</v>
      </c>
      <c r="J576" s="14">
        <f t="shared" si="88"/>
        <v>52449</v>
      </c>
      <c r="K576" s="14">
        <f t="shared" si="88"/>
        <v>27141.309999999998</v>
      </c>
      <c r="L576" s="3">
        <f t="shared" si="88"/>
        <v>43180</v>
      </c>
      <c r="M576" s="14">
        <f t="shared" si="88"/>
        <v>43203</v>
      </c>
      <c r="N576" s="14">
        <f t="shared" si="88"/>
        <v>43319</v>
      </c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  <c r="JO576" s="15"/>
      <c r="JP576" s="15"/>
      <c r="JQ576" s="15"/>
      <c r="JR576" s="15"/>
      <c r="JS576" s="15"/>
      <c r="JT576" s="15"/>
      <c r="JU576" s="15"/>
      <c r="JV576" s="15"/>
      <c r="JW576" s="15"/>
      <c r="JX576" s="15"/>
      <c r="JY576" s="15"/>
      <c r="JZ576" s="15"/>
      <c r="KA576" s="15"/>
      <c r="KB576" s="15"/>
      <c r="KC576" s="15"/>
      <c r="KD576" s="15"/>
      <c r="KE576" s="15"/>
      <c r="KF576" s="15"/>
      <c r="KG576" s="15"/>
      <c r="KH576" s="15"/>
      <c r="KI576" s="15"/>
      <c r="KJ576" s="15"/>
      <c r="KK576" s="15"/>
      <c r="KL576" s="15"/>
      <c r="KM576" s="15"/>
      <c r="KN576" s="15"/>
      <c r="KO576" s="15"/>
      <c r="KP576" s="15"/>
      <c r="KQ576" s="15"/>
      <c r="KR576" s="15"/>
      <c r="KS576" s="15"/>
      <c r="KT576" s="15"/>
      <c r="KU576" s="15"/>
      <c r="KV576" s="15"/>
      <c r="KW576" s="15"/>
      <c r="KX576" s="15"/>
      <c r="KY576" s="15"/>
      <c r="KZ576" s="15"/>
      <c r="LA576" s="15"/>
      <c r="LB576" s="15"/>
      <c r="LC576" s="15"/>
      <c r="LD576" s="15"/>
      <c r="LE576" s="15"/>
      <c r="LF576" s="15"/>
      <c r="LG576" s="15"/>
      <c r="LH576" s="15"/>
      <c r="LI576" s="15"/>
      <c r="LJ576" s="15"/>
      <c r="LK576" s="15"/>
      <c r="LL576" s="15"/>
      <c r="LM576" s="15"/>
      <c r="LN576" s="15"/>
      <c r="LO576" s="15"/>
      <c r="LP576" s="15"/>
      <c r="LQ576" s="15"/>
      <c r="LR576" s="15"/>
      <c r="LS576" s="15"/>
      <c r="LT576" s="15"/>
      <c r="LU576" s="15"/>
      <c r="LV576" s="15"/>
      <c r="LW576" s="15"/>
      <c r="LX576" s="15"/>
      <c r="LY576" s="15"/>
      <c r="LZ576" s="15"/>
      <c r="MA576" s="15"/>
      <c r="MB576" s="15"/>
      <c r="MC576" s="15"/>
      <c r="MD576" s="15"/>
      <c r="ME576" s="15"/>
      <c r="MF576" s="15"/>
      <c r="MG576" s="15"/>
      <c r="MH576" s="15"/>
      <c r="MI576" s="15"/>
      <c r="MJ576" s="15"/>
      <c r="MK576" s="15"/>
      <c r="ML576" s="15"/>
      <c r="MM576" s="15"/>
      <c r="MN576" s="15"/>
      <c r="MO576" s="15"/>
      <c r="MP576" s="15"/>
      <c r="MQ576" s="15"/>
      <c r="MR576" s="15"/>
      <c r="MS576" s="15"/>
      <c r="MT576" s="15"/>
      <c r="MU576" s="15"/>
      <c r="MV576" s="15"/>
      <c r="MW576" s="15"/>
      <c r="MX576" s="15"/>
      <c r="MY576" s="15"/>
      <c r="MZ576" s="15"/>
      <c r="NA576" s="15"/>
      <c r="NB576" s="15"/>
      <c r="NC576" s="15"/>
      <c r="ND576" s="15"/>
      <c r="NE576" s="15"/>
      <c r="NF576" s="15"/>
      <c r="NG576" s="15"/>
      <c r="NH576" s="15"/>
      <c r="NI576" s="15"/>
      <c r="NJ576" s="15"/>
      <c r="NK576" s="15"/>
      <c r="NL576" s="15"/>
      <c r="NM576" s="15"/>
      <c r="NN576" s="15"/>
      <c r="NO576" s="15"/>
      <c r="NP576" s="15"/>
      <c r="NQ576" s="15"/>
      <c r="NR576" s="15"/>
      <c r="NS576" s="15"/>
      <c r="NT576" s="15"/>
      <c r="NU576" s="15"/>
      <c r="NV576" s="15"/>
      <c r="NW576" s="15"/>
      <c r="NX576" s="15"/>
      <c r="NY576" s="15"/>
      <c r="NZ576" s="15"/>
      <c r="OA576" s="15"/>
      <c r="OB576" s="15"/>
      <c r="OC576" s="15"/>
      <c r="OD576" s="15"/>
      <c r="OE576" s="15"/>
      <c r="OF576" s="15"/>
      <c r="OG576" s="15"/>
      <c r="OH576" s="15"/>
      <c r="OI576" s="15"/>
      <c r="OJ576" s="15"/>
      <c r="OK576" s="15"/>
      <c r="OL576" s="15"/>
      <c r="OM576" s="15"/>
      <c r="ON576" s="15"/>
      <c r="OO576" s="15"/>
      <c r="OP576" s="15"/>
      <c r="OQ576" s="15"/>
      <c r="OR576" s="15"/>
      <c r="OS576" s="15"/>
      <c r="OT576" s="15"/>
      <c r="OU576" s="15"/>
      <c r="OV576" s="15"/>
      <c r="OW576" s="15"/>
      <c r="OX576" s="15"/>
      <c r="OY576" s="15"/>
      <c r="OZ576" s="15"/>
      <c r="PA576" s="15"/>
      <c r="PB576" s="15"/>
      <c r="PC576" s="15"/>
      <c r="PD576" s="15"/>
      <c r="PE576" s="15"/>
      <c r="PF576" s="15"/>
      <c r="PG576" s="15"/>
      <c r="PH576" s="15"/>
      <c r="PI576" s="15"/>
      <c r="PJ576" s="15"/>
      <c r="PK576" s="15"/>
      <c r="PL576" s="15"/>
      <c r="PM576" s="15"/>
      <c r="PN576" s="15"/>
      <c r="PO576" s="15"/>
      <c r="PP576" s="15"/>
      <c r="PQ576" s="15"/>
      <c r="PR576" s="15"/>
      <c r="PS576" s="15"/>
      <c r="PT576" s="15"/>
      <c r="PU576" s="15"/>
      <c r="PV576" s="15"/>
      <c r="PW576" s="15"/>
      <c r="PX576" s="15"/>
      <c r="PY576" s="15"/>
      <c r="PZ576" s="15"/>
      <c r="QA576" s="15"/>
      <c r="QB576" s="15"/>
      <c r="QC576" s="15"/>
      <c r="QD576" s="15"/>
      <c r="QE576" s="15"/>
      <c r="QF576" s="15"/>
      <c r="QG576" s="15"/>
      <c r="QH576" s="15"/>
      <c r="QI576" s="15"/>
      <c r="QJ576" s="15"/>
      <c r="QK576" s="15"/>
      <c r="QL576" s="15"/>
      <c r="QM576" s="15"/>
      <c r="QN576" s="15"/>
      <c r="QO576" s="15"/>
      <c r="QP576" s="15"/>
      <c r="QQ576" s="15"/>
      <c r="QR576" s="15"/>
      <c r="QS576" s="15"/>
      <c r="QT576" s="15"/>
      <c r="QU576" s="15"/>
      <c r="QV576" s="15"/>
      <c r="QW576" s="15"/>
      <c r="QX576" s="15"/>
      <c r="QY576" s="15"/>
      <c r="QZ576" s="15"/>
      <c r="RA576" s="15"/>
      <c r="RB576" s="15"/>
      <c r="RC576" s="15"/>
      <c r="RD576" s="15"/>
      <c r="RE576" s="15"/>
      <c r="RF576" s="15"/>
      <c r="RG576" s="15"/>
      <c r="RH576" s="15"/>
      <c r="RI576" s="15"/>
      <c r="RJ576" s="15"/>
      <c r="RK576" s="15"/>
      <c r="RL576" s="15"/>
      <c r="RM576" s="15"/>
      <c r="RN576" s="15"/>
      <c r="RO576" s="15"/>
      <c r="RP576" s="15"/>
      <c r="RQ576" s="15"/>
      <c r="RR576" s="15"/>
      <c r="RS576" s="15"/>
      <c r="RT576" s="15"/>
      <c r="RU576" s="15"/>
      <c r="RV576" s="15"/>
      <c r="RW576" s="15"/>
      <c r="RX576" s="15"/>
      <c r="RY576" s="15"/>
      <c r="RZ576" s="15"/>
      <c r="SA576" s="15"/>
      <c r="SB576" s="15"/>
      <c r="SC576" s="15"/>
      <c r="SD576" s="15"/>
      <c r="SE576" s="15"/>
      <c r="SF576" s="15"/>
      <c r="SG576" s="15"/>
      <c r="SH576" s="15"/>
      <c r="SI576" s="15"/>
      <c r="SJ576" s="15"/>
      <c r="SK576" s="15"/>
      <c r="SL576" s="15"/>
      <c r="SM576" s="15"/>
      <c r="SN576" s="15"/>
      <c r="SO576" s="15"/>
      <c r="SP576" s="15"/>
      <c r="SQ576" s="15"/>
      <c r="SR576" s="15"/>
      <c r="SS576" s="15"/>
      <c r="ST576" s="15"/>
      <c r="SU576" s="15"/>
      <c r="SV576" s="15"/>
      <c r="SW576" s="15"/>
      <c r="SX576" s="15"/>
      <c r="SY576" s="15"/>
      <c r="SZ576" s="15"/>
      <c r="TA576" s="15"/>
      <c r="TB576" s="15"/>
      <c r="TC576" s="15"/>
      <c r="TD576" s="15"/>
      <c r="TE576" s="15"/>
      <c r="TF576" s="15"/>
      <c r="TG576" s="15"/>
      <c r="TH576" s="15"/>
      <c r="TI576" s="15"/>
      <c r="TJ576" s="15"/>
      <c r="TK576" s="15"/>
      <c r="TL576" s="15"/>
      <c r="TM576" s="15"/>
      <c r="TN576" s="15"/>
      <c r="TO576" s="15"/>
      <c r="TP576" s="15"/>
      <c r="TQ576" s="15"/>
      <c r="TR576" s="15"/>
      <c r="TS576" s="15"/>
      <c r="TT576" s="15"/>
      <c r="TU576" s="15"/>
      <c r="TV576" s="15"/>
      <c r="TW576" s="15"/>
      <c r="TX576" s="15"/>
      <c r="TY576" s="15"/>
      <c r="TZ576" s="15"/>
      <c r="UA576" s="15"/>
      <c r="UB576" s="15"/>
      <c r="UC576" s="15"/>
      <c r="UD576" s="15"/>
      <c r="UE576" s="15"/>
      <c r="UF576" s="15"/>
      <c r="UG576" s="15"/>
      <c r="UH576" s="15"/>
      <c r="UI576" s="15"/>
      <c r="UJ576" s="15"/>
      <c r="UK576" s="15"/>
      <c r="UL576" s="15"/>
      <c r="UM576" s="15"/>
      <c r="UN576" s="15"/>
      <c r="UO576" s="15"/>
      <c r="UP576" s="15"/>
      <c r="UQ576" s="15"/>
      <c r="UR576" s="15"/>
      <c r="US576" s="15"/>
      <c r="UT576" s="15"/>
      <c r="UU576" s="15"/>
      <c r="UV576" s="15"/>
      <c r="UW576" s="15"/>
      <c r="UX576" s="15"/>
      <c r="UY576" s="15"/>
      <c r="UZ576" s="15"/>
      <c r="VA576" s="15"/>
      <c r="VB576" s="15"/>
      <c r="VC576" s="15"/>
      <c r="VD576" s="15"/>
      <c r="VE576" s="15"/>
      <c r="VF576" s="15"/>
      <c r="VG576" s="15"/>
      <c r="VH576" s="15"/>
      <c r="VI576" s="15"/>
      <c r="VJ576" s="15"/>
      <c r="VK576" s="15"/>
      <c r="VL576" s="15"/>
      <c r="VM576" s="15"/>
      <c r="VN576" s="15"/>
      <c r="VO576" s="15"/>
      <c r="VP576" s="15"/>
      <c r="VQ576" s="15"/>
      <c r="VR576" s="15"/>
      <c r="VS576" s="15"/>
      <c r="VT576" s="15"/>
      <c r="VU576" s="15"/>
      <c r="VV576" s="15"/>
      <c r="VW576" s="15"/>
      <c r="VX576" s="15"/>
      <c r="VY576" s="15"/>
      <c r="VZ576" s="15"/>
      <c r="WA576" s="15"/>
      <c r="WB576" s="15"/>
      <c r="WC576" s="15"/>
      <c r="WD576" s="15"/>
      <c r="WE576" s="15"/>
      <c r="WF576" s="15"/>
      <c r="WG576" s="15"/>
      <c r="WH576" s="15"/>
      <c r="WI576" s="15"/>
      <c r="WJ576" s="15"/>
      <c r="WK576" s="15"/>
      <c r="WL576" s="15"/>
      <c r="WM576" s="15"/>
      <c r="WN576" s="15"/>
      <c r="WO576" s="15"/>
      <c r="WP576" s="15"/>
      <c r="WQ576" s="15"/>
      <c r="WR576" s="15"/>
      <c r="WS576" s="15"/>
      <c r="WT576" s="15"/>
      <c r="WU576" s="15"/>
      <c r="WV576" s="15"/>
      <c r="WW576" s="15"/>
      <c r="WX576" s="15"/>
      <c r="WY576" s="15"/>
      <c r="WZ576" s="15"/>
      <c r="XA576" s="15"/>
      <c r="XB576" s="15"/>
      <c r="XC576" s="15"/>
      <c r="XD576" s="15"/>
      <c r="XE576" s="15"/>
      <c r="XF576" s="15"/>
      <c r="XG576" s="15"/>
      <c r="XH576" s="15"/>
      <c r="XI576" s="15"/>
      <c r="XJ576" s="15"/>
      <c r="XK576" s="15"/>
      <c r="XL576" s="15"/>
      <c r="XM576" s="15"/>
      <c r="XN576" s="15"/>
      <c r="XO576" s="15"/>
      <c r="XP576" s="15"/>
      <c r="XQ576" s="15"/>
      <c r="XR576" s="15"/>
      <c r="XS576" s="15"/>
      <c r="XT576" s="15"/>
      <c r="XU576" s="15"/>
      <c r="XV576" s="15"/>
      <c r="XW576" s="15"/>
      <c r="XX576" s="15"/>
      <c r="XY576" s="15"/>
      <c r="XZ576" s="15"/>
      <c r="YA576" s="15"/>
      <c r="YB576" s="15"/>
      <c r="YC576" s="15"/>
      <c r="YD576" s="15"/>
      <c r="YE576" s="15"/>
      <c r="YF576" s="15"/>
      <c r="YG576" s="15"/>
      <c r="YH576" s="15"/>
      <c r="YI576" s="15"/>
      <c r="YJ576" s="15"/>
      <c r="YK576" s="15"/>
      <c r="YL576" s="15"/>
      <c r="YM576" s="15"/>
      <c r="YN576" s="15"/>
      <c r="YO576" s="15"/>
      <c r="YP576" s="15"/>
      <c r="YQ576" s="15"/>
      <c r="YR576" s="15"/>
      <c r="YS576" s="15"/>
      <c r="YT576" s="15"/>
      <c r="YU576" s="15"/>
      <c r="YV576" s="15"/>
      <c r="YW576" s="15"/>
      <c r="YX576" s="15"/>
      <c r="YY576" s="15"/>
      <c r="YZ576" s="15"/>
      <c r="ZA576" s="15"/>
      <c r="ZB576" s="15"/>
      <c r="ZC576" s="15"/>
      <c r="ZD576" s="15"/>
      <c r="ZE576" s="15"/>
      <c r="ZF576" s="15"/>
      <c r="ZG576" s="15"/>
      <c r="ZH576" s="15"/>
      <c r="ZI576" s="15"/>
      <c r="ZJ576" s="15"/>
      <c r="ZK576" s="15"/>
      <c r="ZL576" s="15"/>
      <c r="ZM576" s="15"/>
      <c r="ZN576" s="15"/>
      <c r="ZO576" s="15"/>
      <c r="ZP576" s="15"/>
      <c r="ZQ576" s="15"/>
      <c r="ZR576" s="15"/>
      <c r="ZS576" s="15"/>
      <c r="ZT576" s="15"/>
      <c r="ZU576" s="15"/>
      <c r="ZV576" s="15"/>
      <c r="ZW576" s="15"/>
      <c r="ZX576" s="15"/>
      <c r="ZY576" s="15"/>
      <c r="ZZ576" s="15"/>
      <c r="AAA576" s="15"/>
      <c r="AAB576" s="15"/>
      <c r="AAC576" s="15"/>
      <c r="AAD576" s="15"/>
      <c r="AAE576" s="15"/>
      <c r="AAF576" s="15"/>
      <c r="AAG576" s="15"/>
      <c r="AAH576" s="15"/>
      <c r="AAI576" s="15"/>
      <c r="AAJ576" s="15"/>
      <c r="AAK576" s="15"/>
      <c r="AAL576" s="15"/>
      <c r="AAM576" s="15"/>
      <c r="AAN576" s="15"/>
      <c r="AAO576" s="15"/>
      <c r="AAP576" s="15"/>
      <c r="AAQ576" s="15"/>
      <c r="AAR576" s="15"/>
      <c r="AAS576" s="15"/>
      <c r="AAT576" s="15"/>
      <c r="AAU576" s="15"/>
      <c r="AAV576" s="15"/>
      <c r="AAW576" s="15"/>
      <c r="AAX576" s="15"/>
      <c r="AAY576" s="15"/>
      <c r="AAZ576" s="15"/>
      <c r="ABA576" s="15"/>
      <c r="ABB576" s="15"/>
      <c r="ABC576" s="15"/>
      <c r="ABD576" s="15"/>
      <c r="ABE576" s="15"/>
      <c r="ABF576" s="15"/>
      <c r="ABG576" s="15"/>
      <c r="ABH576" s="15"/>
      <c r="ABI576" s="15"/>
      <c r="ABJ576" s="15"/>
      <c r="ABK576" s="15"/>
      <c r="ABL576" s="15"/>
      <c r="ABM576" s="15"/>
      <c r="ABN576" s="15"/>
      <c r="ABO576" s="15"/>
      <c r="ABP576" s="15"/>
      <c r="ABQ576" s="15"/>
      <c r="ABR576" s="15"/>
      <c r="ABS576" s="15"/>
      <c r="ABT576" s="15"/>
      <c r="ABU576" s="15"/>
      <c r="ABV576" s="15"/>
      <c r="ABW576" s="15"/>
      <c r="ABX576" s="15"/>
      <c r="ABY576" s="15"/>
      <c r="ABZ576" s="15"/>
      <c r="ACA576" s="15"/>
      <c r="ACB576" s="15"/>
      <c r="ACC576" s="15"/>
      <c r="ACD576" s="15"/>
      <c r="ACE576" s="15"/>
      <c r="ACF576" s="15"/>
      <c r="ACG576" s="15"/>
      <c r="ACH576" s="15"/>
      <c r="ACI576" s="15"/>
      <c r="ACJ576" s="15"/>
      <c r="ACK576" s="15"/>
      <c r="ACL576" s="15"/>
      <c r="ACM576" s="15"/>
      <c r="ACN576" s="15"/>
      <c r="ACO576" s="15"/>
      <c r="ACP576" s="15"/>
      <c r="ACQ576" s="15"/>
      <c r="ACR576" s="15"/>
      <c r="ACS576" s="15"/>
      <c r="ACT576" s="15"/>
      <c r="ACU576" s="15"/>
      <c r="ACV576" s="15"/>
      <c r="ACW576" s="15"/>
      <c r="ACX576" s="15"/>
      <c r="ACY576" s="15"/>
      <c r="ACZ576" s="15"/>
      <c r="ADA576" s="15"/>
      <c r="ADB576" s="15"/>
      <c r="ADC576" s="15"/>
      <c r="ADD576" s="15"/>
      <c r="ADE576" s="15"/>
      <c r="ADF576" s="15"/>
      <c r="ADG576" s="15"/>
      <c r="ADH576" s="15"/>
      <c r="ADI576" s="15"/>
      <c r="ADJ576" s="15"/>
      <c r="ADK576" s="15"/>
      <c r="ADL576" s="15"/>
      <c r="ADM576" s="15"/>
      <c r="ADN576" s="15"/>
      <c r="ADO576" s="15"/>
      <c r="ADP576" s="15"/>
      <c r="ADQ576" s="15"/>
      <c r="ADR576" s="15"/>
      <c r="ADS576" s="15"/>
      <c r="ADT576" s="15"/>
      <c r="ADU576" s="15"/>
      <c r="ADV576" s="15"/>
      <c r="ADW576" s="15"/>
      <c r="ADX576" s="15"/>
      <c r="ADY576" s="15"/>
      <c r="ADZ576" s="15"/>
      <c r="AEA576" s="15"/>
      <c r="AEB576" s="15"/>
      <c r="AEC576" s="15"/>
      <c r="AED576" s="15"/>
      <c r="AEE576" s="15"/>
      <c r="AEF576" s="15"/>
      <c r="AEG576" s="15"/>
      <c r="AEH576" s="15"/>
      <c r="AEI576" s="15"/>
      <c r="AEJ576" s="15"/>
      <c r="AEK576" s="15"/>
      <c r="AEL576" s="15"/>
      <c r="AEM576" s="15"/>
      <c r="AEN576" s="15"/>
      <c r="AEO576" s="15"/>
      <c r="AEP576" s="15"/>
      <c r="AEQ576" s="15"/>
      <c r="AER576" s="15"/>
      <c r="AES576" s="15"/>
      <c r="AET576" s="15"/>
      <c r="AEU576" s="15"/>
      <c r="AEV576" s="15"/>
      <c r="AEW576" s="15"/>
      <c r="AEX576" s="15"/>
      <c r="AEY576" s="15"/>
      <c r="AEZ576" s="15"/>
      <c r="AFA576" s="15"/>
      <c r="AFB576" s="15"/>
      <c r="AFC576" s="15"/>
      <c r="AFD576" s="15"/>
      <c r="AFE576" s="15"/>
      <c r="AFF576" s="15"/>
      <c r="AFG576" s="15"/>
      <c r="AFH576" s="15"/>
      <c r="AFI576" s="15"/>
      <c r="AFJ576" s="15"/>
      <c r="AFK576" s="15"/>
      <c r="AFL576" s="15"/>
      <c r="AFM576" s="15"/>
      <c r="AFN576" s="15"/>
      <c r="AFO576" s="15"/>
      <c r="AFP576" s="15"/>
      <c r="AFQ576" s="15"/>
      <c r="AFR576" s="15"/>
      <c r="AFS576" s="15"/>
      <c r="AFT576" s="15"/>
      <c r="AFU576" s="15"/>
      <c r="AFV576" s="15"/>
      <c r="AFW576" s="15"/>
      <c r="AFX576" s="15"/>
      <c r="AFY576" s="15"/>
      <c r="AFZ576" s="15"/>
      <c r="AGA576" s="15"/>
      <c r="AGB576" s="15"/>
      <c r="AGC576" s="15"/>
      <c r="AGD576" s="15"/>
      <c r="AGE576" s="15"/>
      <c r="AGF576" s="15"/>
      <c r="AGG576" s="15"/>
      <c r="AGH576" s="15"/>
      <c r="AGI576" s="15"/>
      <c r="AGJ576" s="15"/>
      <c r="AGK576" s="15"/>
      <c r="AGL576" s="15"/>
      <c r="AGM576" s="15"/>
      <c r="AGN576" s="15"/>
      <c r="AGO576" s="15"/>
      <c r="AGP576" s="15"/>
      <c r="AGQ576" s="15"/>
      <c r="AGR576" s="15"/>
      <c r="AGS576" s="15"/>
      <c r="AGT576" s="15"/>
      <c r="AGU576" s="15"/>
      <c r="AGV576" s="15"/>
      <c r="AGW576" s="15"/>
      <c r="AGX576" s="15"/>
      <c r="AGY576" s="15"/>
      <c r="AGZ576" s="15"/>
      <c r="AHA576" s="15"/>
      <c r="AHB576" s="15"/>
      <c r="AHC576" s="15"/>
      <c r="AHD576" s="15"/>
      <c r="AHE576" s="15"/>
      <c r="AHF576" s="15"/>
      <c r="AHG576" s="15"/>
      <c r="AHH576" s="15"/>
      <c r="AHI576" s="15"/>
      <c r="AHJ576" s="15"/>
      <c r="AHK576" s="15"/>
      <c r="AHL576" s="15"/>
      <c r="AHM576" s="15"/>
      <c r="AHN576" s="15"/>
      <c r="AHO576" s="15"/>
      <c r="AHP576" s="15"/>
      <c r="AHQ576" s="15"/>
      <c r="AHR576" s="15"/>
      <c r="AHS576" s="15"/>
      <c r="AHT576" s="15"/>
      <c r="AHU576" s="15"/>
      <c r="AHV576" s="15"/>
      <c r="AHW576" s="15"/>
      <c r="AHX576" s="15"/>
      <c r="AHY576" s="15"/>
      <c r="AHZ576" s="15"/>
      <c r="AIA576" s="15"/>
      <c r="AIB576" s="15"/>
      <c r="AIC576" s="15"/>
      <c r="AID576" s="15"/>
      <c r="AIE576" s="15"/>
      <c r="AIF576" s="15"/>
      <c r="AIG576" s="15"/>
      <c r="AIH576" s="15"/>
      <c r="AII576" s="15"/>
      <c r="AIJ576" s="15"/>
      <c r="AIK576" s="15"/>
      <c r="AIL576" s="15"/>
      <c r="AIM576" s="15"/>
      <c r="AIN576" s="15"/>
      <c r="AIO576" s="15"/>
      <c r="AIP576" s="15"/>
      <c r="AIQ576" s="15"/>
      <c r="AIR576" s="15"/>
      <c r="AIS576" s="15"/>
      <c r="AIT576" s="15"/>
      <c r="AIU576" s="15"/>
      <c r="AIV576" s="15"/>
      <c r="AIW576" s="15"/>
      <c r="AIX576" s="15"/>
      <c r="AIY576" s="15"/>
      <c r="AIZ576" s="15"/>
      <c r="AJA576" s="15"/>
      <c r="AJB576" s="15"/>
      <c r="AJC576" s="15"/>
      <c r="AJD576" s="15"/>
      <c r="AJE576" s="15"/>
      <c r="AJF576" s="15"/>
      <c r="AJG576" s="15"/>
      <c r="AJH576" s="15"/>
      <c r="AJI576" s="15"/>
      <c r="AJJ576" s="15"/>
      <c r="AJK576" s="15"/>
      <c r="AJL576" s="15"/>
      <c r="AJM576" s="15"/>
      <c r="AJN576" s="15"/>
      <c r="AJO576" s="15"/>
      <c r="AJP576" s="15"/>
      <c r="AJQ576" s="15"/>
      <c r="AJR576" s="15"/>
      <c r="AJS576" s="15"/>
      <c r="AJT576" s="15"/>
      <c r="AJU576" s="15"/>
      <c r="AJV576" s="15"/>
      <c r="AJW576" s="15"/>
      <c r="AJX576" s="15"/>
      <c r="AJY576" s="15"/>
      <c r="AJZ576" s="15"/>
      <c r="AKA576" s="15"/>
      <c r="AKB576" s="15"/>
      <c r="AKC576" s="15"/>
      <c r="AKD576" s="15"/>
      <c r="AKE576" s="15"/>
      <c r="AKF576" s="15"/>
      <c r="AKG576" s="15"/>
      <c r="AKH576" s="15"/>
      <c r="AKI576" s="15"/>
      <c r="AKJ576" s="15"/>
      <c r="AKK576" s="15"/>
      <c r="AKL576" s="15"/>
      <c r="AKM576" s="15"/>
      <c r="AKN576" s="15"/>
      <c r="AKO576" s="15"/>
      <c r="AKP576" s="15"/>
      <c r="AKQ576" s="15"/>
      <c r="AKR576" s="15"/>
      <c r="AKS576" s="15"/>
      <c r="AKT576" s="15"/>
      <c r="AKU576" s="15"/>
      <c r="AKV576" s="15"/>
      <c r="AKW576" s="15"/>
      <c r="AKX576" s="15"/>
      <c r="AKY576" s="15"/>
      <c r="AKZ576" s="15"/>
      <c r="ALA576" s="15"/>
      <c r="ALB576" s="15"/>
      <c r="ALC576" s="15"/>
      <c r="ALD576" s="15"/>
      <c r="ALE576" s="15"/>
      <c r="ALF576" s="15"/>
      <c r="ALG576" s="15"/>
      <c r="ALH576" s="15"/>
      <c r="ALI576" s="15"/>
      <c r="ALJ576" s="15"/>
      <c r="ALK576" s="15"/>
      <c r="ALL576" s="15"/>
      <c r="ALM576" s="15"/>
      <c r="ALN576" s="15"/>
      <c r="ALO576" s="15"/>
      <c r="ALP576" s="15"/>
      <c r="ALQ576" s="15"/>
      <c r="ALR576" s="15"/>
      <c r="ALS576" s="15"/>
      <c r="ALT576" s="15"/>
      <c r="ALU576" s="15"/>
      <c r="ALV576" s="15"/>
      <c r="ALW576" s="15"/>
      <c r="ALX576" s="11"/>
      <c r="ALY576" s="11"/>
      <c r="ALZ576" s="11"/>
      <c r="AMA576" s="11"/>
    </row>
    <row r="577" spans="1:1024" ht="12.75" customHeight="1">
      <c r="A577" s="9" t="s">
        <v>560</v>
      </c>
      <c r="B577" s="9" t="s">
        <v>560</v>
      </c>
      <c r="C577" s="9" t="s">
        <v>167</v>
      </c>
      <c r="D577" s="8"/>
      <c r="E577" s="9" t="s">
        <v>351</v>
      </c>
      <c r="F577" s="8" t="s">
        <v>17</v>
      </c>
      <c r="G577" s="8" t="s">
        <v>168</v>
      </c>
      <c r="H577" s="10">
        <v>2522.37</v>
      </c>
      <c r="I577" s="10">
        <v>0</v>
      </c>
      <c r="J577" s="10">
        <v>25040</v>
      </c>
      <c r="K577" s="10">
        <v>24474.02</v>
      </c>
      <c r="L577" s="7">
        <v>24930</v>
      </c>
      <c r="M577" s="10">
        <v>0</v>
      </c>
      <c r="N577" s="10">
        <v>0</v>
      </c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  <c r="JO577" s="15"/>
      <c r="JP577" s="15"/>
      <c r="JQ577" s="15"/>
      <c r="JR577" s="15"/>
      <c r="JS577" s="15"/>
      <c r="JT577" s="15"/>
      <c r="JU577" s="15"/>
      <c r="JV577" s="15"/>
      <c r="JW577" s="15"/>
      <c r="JX577" s="15"/>
      <c r="JY577" s="15"/>
      <c r="JZ577" s="15"/>
      <c r="KA577" s="15"/>
      <c r="KB577" s="15"/>
      <c r="KC577" s="15"/>
      <c r="KD577" s="15"/>
      <c r="KE577" s="15"/>
      <c r="KF577" s="15"/>
      <c r="KG577" s="15"/>
      <c r="KH577" s="15"/>
      <c r="KI577" s="15"/>
      <c r="KJ577" s="15"/>
      <c r="KK577" s="15"/>
      <c r="KL577" s="15"/>
      <c r="KM577" s="15"/>
      <c r="KN577" s="15"/>
      <c r="KO577" s="15"/>
      <c r="KP577" s="15"/>
      <c r="KQ577" s="15"/>
      <c r="KR577" s="15"/>
      <c r="KS577" s="15"/>
      <c r="KT577" s="15"/>
      <c r="KU577" s="15"/>
      <c r="KV577" s="15"/>
      <c r="KW577" s="15"/>
      <c r="KX577" s="15"/>
      <c r="KY577" s="15"/>
      <c r="KZ577" s="15"/>
      <c r="LA577" s="15"/>
      <c r="LB577" s="15"/>
      <c r="LC577" s="15"/>
      <c r="LD577" s="15"/>
      <c r="LE577" s="15"/>
      <c r="LF577" s="15"/>
      <c r="LG577" s="15"/>
      <c r="LH577" s="15"/>
      <c r="LI577" s="15"/>
      <c r="LJ577" s="15"/>
      <c r="LK577" s="15"/>
      <c r="LL577" s="15"/>
      <c r="LM577" s="15"/>
      <c r="LN577" s="15"/>
      <c r="LO577" s="15"/>
      <c r="LP577" s="15"/>
      <c r="LQ577" s="15"/>
      <c r="LR577" s="15"/>
      <c r="LS577" s="15"/>
      <c r="LT577" s="15"/>
      <c r="LU577" s="15"/>
      <c r="LV577" s="15"/>
      <c r="LW577" s="15"/>
      <c r="LX577" s="15"/>
      <c r="LY577" s="15"/>
      <c r="LZ577" s="15"/>
      <c r="MA577" s="15"/>
      <c r="MB577" s="15"/>
      <c r="MC577" s="15"/>
      <c r="MD577" s="15"/>
      <c r="ME577" s="15"/>
      <c r="MF577" s="15"/>
      <c r="MG577" s="15"/>
      <c r="MH577" s="15"/>
      <c r="MI577" s="15"/>
      <c r="MJ577" s="15"/>
      <c r="MK577" s="15"/>
      <c r="ML577" s="15"/>
      <c r="MM577" s="15"/>
      <c r="MN577" s="15"/>
      <c r="MO577" s="15"/>
      <c r="MP577" s="15"/>
      <c r="MQ577" s="15"/>
      <c r="MR577" s="15"/>
      <c r="MS577" s="15"/>
      <c r="MT577" s="15"/>
      <c r="MU577" s="15"/>
      <c r="MV577" s="15"/>
      <c r="MW577" s="15"/>
      <c r="MX577" s="15"/>
      <c r="MY577" s="15"/>
      <c r="MZ577" s="15"/>
      <c r="NA577" s="15"/>
      <c r="NB577" s="15"/>
      <c r="NC577" s="15"/>
      <c r="ND577" s="15"/>
      <c r="NE577" s="15"/>
      <c r="NF577" s="15"/>
      <c r="NG577" s="15"/>
      <c r="NH577" s="15"/>
      <c r="NI577" s="15"/>
      <c r="NJ577" s="15"/>
      <c r="NK577" s="15"/>
      <c r="NL577" s="15"/>
      <c r="NM577" s="15"/>
      <c r="NN577" s="15"/>
      <c r="NO577" s="15"/>
      <c r="NP577" s="15"/>
      <c r="NQ577" s="15"/>
      <c r="NR577" s="15"/>
      <c r="NS577" s="15"/>
      <c r="NT577" s="15"/>
      <c r="NU577" s="15"/>
      <c r="NV577" s="15"/>
      <c r="NW577" s="15"/>
      <c r="NX577" s="15"/>
      <c r="NY577" s="15"/>
      <c r="NZ577" s="15"/>
      <c r="OA577" s="15"/>
      <c r="OB577" s="15"/>
      <c r="OC577" s="15"/>
      <c r="OD577" s="15"/>
      <c r="OE577" s="15"/>
      <c r="OF577" s="15"/>
      <c r="OG577" s="15"/>
      <c r="OH577" s="15"/>
      <c r="OI577" s="15"/>
      <c r="OJ577" s="15"/>
      <c r="OK577" s="15"/>
      <c r="OL577" s="15"/>
      <c r="OM577" s="15"/>
      <c r="ON577" s="15"/>
      <c r="OO577" s="15"/>
      <c r="OP577" s="15"/>
      <c r="OQ577" s="15"/>
      <c r="OR577" s="15"/>
      <c r="OS577" s="15"/>
      <c r="OT577" s="15"/>
      <c r="OU577" s="15"/>
      <c r="OV577" s="15"/>
      <c r="OW577" s="15"/>
      <c r="OX577" s="15"/>
      <c r="OY577" s="15"/>
      <c r="OZ577" s="15"/>
      <c r="PA577" s="15"/>
      <c r="PB577" s="15"/>
      <c r="PC577" s="15"/>
      <c r="PD577" s="15"/>
      <c r="PE577" s="15"/>
      <c r="PF577" s="15"/>
      <c r="PG577" s="15"/>
      <c r="PH577" s="15"/>
      <c r="PI577" s="15"/>
      <c r="PJ577" s="15"/>
      <c r="PK577" s="15"/>
      <c r="PL577" s="15"/>
      <c r="PM577" s="15"/>
      <c r="PN577" s="15"/>
      <c r="PO577" s="15"/>
      <c r="PP577" s="15"/>
      <c r="PQ577" s="15"/>
      <c r="PR577" s="15"/>
      <c r="PS577" s="15"/>
      <c r="PT577" s="15"/>
      <c r="PU577" s="15"/>
      <c r="PV577" s="15"/>
      <c r="PW577" s="15"/>
      <c r="PX577" s="15"/>
      <c r="PY577" s="15"/>
      <c r="PZ577" s="15"/>
      <c r="QA577" s="15"/>
      <c r="QB577" s="15"/>
      <c r="QC577" s="15"/>
      <c r="QD577" s="15"/>
      <c r="QE577" s="15"/>
      <c r="QF577" s="15"/>
      <c r="QG577" s="15"/>
      <c r="QH577" s="15"/>
      <c r="QI577" s="15"/>
      <c r="QJ577" s="15"/>
      <c r="QK577" s="15"/>
      <c r="QL577" s="15"/>
      <c r="QM577" s="15"/>
      <c r="QN577" s="15"/>
      <c r="QO577" s="15"/>
      <c r="QP577" s="15"/>
      <c r="QQ577" s="15"/>
      <c r="QR577" s="15"/>
      <c r="QS577" s="15"/>
      <c r="QT577" s="15"/>
      <c r="QU577" s="15"/>
      <c r="QV577" s="15"/>
      <c r="QW577" s="15"/>
      <c r="QX577" s="15"/>
      <c r="QY577" s="15"/>
      <c r="QZ577" s="15"/>
      <c r="RA577" s="15"/>
      <c r="RB577" s="15"/>
      <c r="RC577" s="15"/>
      <c r="RD577" s="15"/>
      <c r="RE577" s="15"/>
      <c r="RF577" s="15"/>
      <c r="RG577" s="15"/>
      <c r="RH577" s="15"/>
      <c r="RI577" s="15"/>
      <c r="RJ577" s="15"/>
      <c r="RK577" s="15"/>
      <c r="RL577" s="15"/>
      <c r="RM577" s="15"/>
      <c r="RN577" s="15"/>
      <c r="RO577" s="15"/>
      <c r="RP577" s="15"/>
      <c r="RQ577" s="15"/>
      <c r="RR577" s="15"/>
      <c r="RS577" s="15"/>
      <c r="RT577" s="15"/>
      <c r="RU577" s="15"/>
      <c r="RV577" s="15"/>
      <c r="RW577" s="15"/>
      <c r="RX577" s="15"/>
      <c r="RY577" s="15"/>
      <c r="RZ577" s="15"/>
      <c r="SA577" s="15"/>
      <c r="SB577" s="15"/>
      <c r="SC577" s="15"/>
      <c r="SD577" s="15"/>
      <c r="SE577" s="15"/>
      <c r="SF577" s="15"/>
      <c r="SG577" s="15"/>
      <c r="SH577" s="15"/>
      <c r="SI577" s="15"/>
      <c r="SJ577" s="15"/>
      <c r="SK577" s="15"/>
      <c r="SL577" s="15"/>
      <c r="SM577" s="15"/>
      <c r="SN577" s="15"/>
      <c r="SO577" s="15"/>
      <c r="SP577" s="15"/>
      <c r="SQ577" s="15"/>
      <c r="SR577" s="15"/>
      <c r="SS577" s="15"/>
      <c r="ST577" s="15"/>
      <c r="SU577" s="15"/>
      <c r="SV577" s="15"/>
      <c r="SW577" s="15"/>
      <c r="SX577" s="15"/>
      <c r="SY577" s="15"/>
      <c r="SZ577" s="15"/>
      <c r="TA577" s="15"/>
      <c r="TB577" s="15"/>
      <c r="TC577" s="15"/>
      <c r="TD577" s="15"/>
      <c r="TE577" s="15"/>
      <c r="TF577" s="15"/>
      <c r="TG577" s="15"/>
      <c r="TH577" s="15"/>
      <c r="TI577" s="15"/>
      <c r="TJ577" s="15"/>
      <c r="TK577" s="15"/>
      <c r="TL577" s="15"/>
      <c r="TM577" s="15"/>
      <c r="TN577" s="15"/>
      <c r="TO577" s="15"/>
      <c r="TP577" s="15"/>
      <c r="TQ577" s="15"/>
      <c r="TR577" s="15"/>
      <c r="TS577" s="15"/>
      <c r="TT577" s="15"/>
      <c r="TU577" s="15"/>
      <c r="TV577" s="15"/>
      <c r="TW577" s="15"/>
      <c r="TX577" s="15"/>
      <c r="TY577" s="15"/>
      <c r="TZ577" s="15"/>
      <c r="UA577" s="15"/>
      <c r="UB577" s="15"/>
      <c r="UC577" s="15"/>
      <c r="UD577" s="15"/>
      <c r="UE577" s="15"/>
      <c r="UF577" s="15"/>
      <c r="UG577" s="15"/>
      <c r="UH577" s="15"/>
      <c r="UI577" s="15"/>
      <c r="UJ577" s="15"/>
      <c r="UK577" s="15"/>
      <c r="UL577" s="15"/>
      <c r="UM577" s="15"/>
      <c r="UN577" s="15"/>
      <c r="UO577" s="15"/>
      <c r="UP577" s="15"/>
      <c r="UQ577" s="15"/>
      <c r="UR577" s="15"/>
      <c r="US577" s="15"/>
      <c r="UT577" s="15"/>
      <c r="UU577" s="15"/>
      <c r="UV577" s="15"/>
      <c r="UW577" s="15"/>
      <c r="UX577" s="15"/>
      <c r="UY577" s="15"/>
      <c r="UZ577" s="15"/>
      <c r="VA577" s="15"/>
      <c r="VB577" s="15"/>
      <c r="VC577" s="15"/>
      <c r="VD577" s="15"/>
      <c r="VE577" s="15"/>
      <c r="VF577" s="15"/>
      <c r="VG577" s="15"/>
      <c r="VH577" s="15"/>
      <c r="VI577" s="15"/>
      <c r="VJ577" s="15"/>
      <c r="VK577" s="15"/>
      <c r="VL577" s="15"/>
      <c r="VM577" s="15"/>
      <c r="VN577" s="15"/>
      <c r="VO577" s="15"/>
      <c r="VP577" s="15"/>
      <c r="VQ577" s="15"/>
      <c r="VR577" s="15"/>
      <c r="VS577" s="15"/>
      <c r="VT577" s="15"/>
      <c r="VU577" s="15"/>
      <c r="VV577" s="15"/>
      <c r="VW577" s="15"/>
      <c r="VX577" s="15"/>
      <c r="VY577" s="15"/>
      <c r="VZ577" s="15"/>
      <c r="WA577" s="15"/>
      <c r="WB577" s="15"/>
      <c r="WC577" s="15"/>
      <c r="WD577" s="15"/>
      <c r="WE577" s="15"/>
      <c r="WF577" s="15"/>
      <c r="WG577" s="15"/>
      <c r="WH577" s="15"/>
      <c r="WI577" s="15"/>
      <c r="WJ577" s="15"/>
      <c r="WK577" s="15"/>
      <c r="WL577" s="15"/>
      <c r="WM577" s="15"/>
      <c r="WN577" s="15"/>
      <c r="WO577" s="15"/>
      <c r="WP577" s="15"/>
      <c r="WQ577" s="15"/>
      <c r="WR577" s="15"/>
      <c r="WS577" s="15"/>
      <c r="WT577" s="15"/>
      <c r="WU577" s="15"/>
      <c r="WV577" s="15"/>
      <c r="WW577" s="15"/>
      <c r="WX577" s="15"/>
      <c r="WY577" s="15"/>
      <c r="WZ577" s="15"/>
      <c r="XA577" s="15"/>
      <c r="XB577" s="15"/>
      <c r="XC577" s="15"/>
      <c r="XD577" s="15"/>
      <c r="XE577" s="15"/>
      <c r="XF577" s="15"/>
      <c r="XG577" s="15"/>
      <c r="XH577" s="15"/>
      <c r="XI577" s="15"/>
      <c r="XJ577" s="15"/>
      <c r="XK577" s="15"/>
      <c r="XL577" s="15"/>
      <c r="XM577" s="15"/>
      <c r="XN577" s="15"/>
      <c r="XO577" s="15"/>
      <c r="XP577" s="15"/>
      <c r="XQ577" s="15"/>
      <c r="XR577" s="15"/>
      <c r="XS577" s="15"/>
      <c r="XT577" s="15"/>
      <c r="XU577" s="15"/>
      <c r="XV577" s="15"/>
      <c r="XW577" s="15"/>
      <c r="XX577" s="15"/>
      <c r="XY577" s="15"/>
      <c r="XZ577" s="15"/>
      <c r="YA577" s="15"/>
      <c r="YB577" s="15"/>
      <c r="YC577" s="15"/>
      <c r="YD577" s="15"/>
      <c r="YE577" s="15"/>
      <c r="YF577" s="15"/>
      <c r="YG577" s="15"/>
      <c r="YH577" s="15"/>
      <c r="YI577" s="15"/>
      <c r="YJ577" s="15"/>
      <c r="YK577" s="15"/>
      <c r="YL577" s="15"/>
      <c r="YM577" s="15"/>
      <c r="YN577" s="15"/>
      <c r="YO577" s="15"/>
      <c r="YP577" s="15"/>
      <c r="YQ577" s="15"/>
      <c r="YR577" s="15"/>
      <c r="YS577" s="15"/>
      <c r="YT577" s="15"/>
      <c r="YU577" s="15"/>
      <c r="YV577" s="15"/>
      <c r="YW577" s="15"/>
      <c r="YX577" s="15"/>
      <c r="YY577" s="15"/>
      <c r="YZ577" s="15"/>
      <c r="ZA577" s="15"/>
      <c r="ZB577" s="15"/>
      <c r="ZC577" s="15"/>
      <c r="ZD577" s="15"/>
      <c r="ZE577" s="15"/>
      <c r="ZF577" s="15"/>
      <c r="ZG577" s="15"/>
      <c r="ZH577" s="15"/>
      <c r="ZI577" s="15"/>
      <c r="ZJ577" s="15"/>
      <c r="ZK577" s="15"/>
      <c r="ZL577" s="15"/>
      <c r="ZM577" s="15"/>
      <c r="ZN577" s="15"/>
      <c r="ZO577" s="15"/>
      <c r="ZP577" s="15"/>
      <c r="ZQ577" s="15"/>
      <c r="ZR577" s="15"/>
      <c r="ZS577" s="15"/>
      <c r="ZT577" s="15"/>
      <c r="ZU577" s="15"/>
      <c r="ZV577" s="15"/>
      <c r="ZW577" s="15"/>
      <c r="ZX577" s="15"/>
      <c r="ZY577" s="15"/>
      <c r="ZZ577" s="15"/>
      <c r="AAA577" s="15"/>
      <c r="AAB577" s="15"/>
      <c r="AAC577" s="15"/>
      <c r="AAD577" s="15"/>
      <c r="AAE577" s="15"/>
      <c r="AAF577" s="15"/>
      <c r="AAG577" s="15"/>
      <c r="AAH577" s="15"/>
      <c r="AAI577" s="15"/>
      <c r="AAJ577" s="15"/>
      <c r="AAK577" s="15"/>
      <c r="AAL577" s="15"/>
      <c r="AAM577" s="15"/>
      <c r="AAN577" s="15"/>
      <c r="AAO577" s="15"/>
      <c r="AAP577" s="15"/>
      <c r="AAQ577" s="15"/>
      <c r="AAR577" s="15"/>
      <c r="AAS577" s="15"/>
      <c r="AAT577" s="15"/>
      <c r="AAU577" s="15"/>
      <c r="AAV577" s="15"/>
      <c r="AAW577" s="15"/>
      <c r="AAX577" s="15"/>
      <c r="AAY577" s="15"/>
      <c r="AAZ577" s="15"/>
      <c r="ABA577" s="15"/>
      <c r="ABB577" s="15"/>
      <c r="ABC577" s="15"/>
      <c r="ABD577" s="15"/>
      <c r="ABE577" s="15"/>
      <c r="ABF577" s="15"/>
      <c r="ABG577" s="15"/>
      <c r="ABH577" s="15"/>
      <c r="ABI577" s="15"/>
      <c r="ABJ577" s="15"/>
      <c r="ABK577" s="15"/>
      <c r="ABL577" s="15"/>
      <c r="ABM577" s="15"/>
      <c r="ABN577" s="15"/>
      <c r="ABO577" s="15"/>
      <c r="ABP577" s="15"/>
      <c r="ABQ577" s="15"/>
      <c r="ABR577" s="15"/>
      <c r="ABS577" s="15"/>
      <c r="ABT577" s="15"/>
      <c r="ABU577" s="15"/>
      <c r="ABV577" s="15"/>
      <c r="ABW577" s="15"/>
      <c r="ABX577" s="15"/>
      <c r="ABY577" s="15"/>
      <c r="ABZ577" s="15"/>
      <c r="ACA577" s="15"/>
      <c r="ACB577" s="15"/>
      <c r="ACC577" s="15"/>
      <c r="ACD577" s="15"/>
      <c r="ACE577" s="15"/>
      <c r="ACF577" s="15"/>
      <c r="ACG577" s="15"/>
      <c r="ACH577" s="15"/>
      <c r="ACI577" s="15"/>
      <c r="ACJ577" s="15"/>
      <c r="ACK577" s="15"/>
      <c r="ACL577" s="15"/>
      <c r="ACM577" s="15"/>
      <c r="ACN577" s="15"/>
      <c r="ACO577" s="15"/>
      <c r="ACP577" s="15"/>
      <c r="ACQ577" s="15"/>
      <c r="ACR577" s="15"/>
      <c r="ACS577" s="15"/>
      <c r="ACT577" s="15"/>
      <c r="ACU577" s="15"/>
      <c r="ACV577" s="15"/>
      <c r="ACW577" s="15"/>
      <c r="ACX577" s="15"/>
      <c r="ACY577" s="15"/>
      <c r="ACZ577" s="15"/>
      <c r="ADA577" s="15"/>
      <c r="ADB577" s="15"/>
      <c r="ADC577" s="15"/>
      <c r="ADD577" s="15"/>
      <c r="ADE577" s="15"/>
      <c r="ADF577" s="15"/>
      <c r="ADG577" s="15"/>
      <c r="ADH577" s="15"/>
      <c r="ADI577" s="15"/>
      <c r="ADJ577" s="15"/>
      <c r="ADK577" s="15"/>
      <c r="ADL577" s="15"/>
      <c r="ADM577" s="15"/>
      <c r="ADN577" s="15"/>
      <c r="ADO577" s="15"/>
      <c r="ADP577" s="15"/>
      <c r="ADQ577" s="15"/>
      <c r="ADR577" s="15"/>
      <c r="ADS577" s="15"/>
      <c r="ADT577" s="15"/>
      <c r="ADU577" s="15"/>
      <c r="ADV577" s="15"/>
      <c r="ADW577" s="15"/>
      <c r="ADX577" s="15"/>
      <c r="ADY577" s="15"/>
      <c r="ADZ577" s="15"/>
      <c r="AEA577" s="15"/>
      <c r="AEB577" s="15"/>
      <c r="AEC577" s="15"/>
      <c r="AED577" s="15"/>
      <c r="AEE577" s="15"/>
      <c r="AEF577" s="15"/>
      <c r="AEG577" s="15"/>
      <c r="AEH577" s="15"/>
      <c r="AEI577" s="15"/>
      <c r="AEJ577" s="15"/>
      <c r="AEK577" s="15"/>
      <c r="AEL577" s="15"/>
      <c r="AEM577" s="15"/>
      <c r="AEN577" s="15"/>
      <c r="AEO577" s="15"/>
      <c r="AEP577" s="15"/>
      <c r="AEQ577" s="15"/>
      <c r="AER577" s="15"/>
      <c r="AES577" s="15"/>
      <c r="AET577" s="15"/>
      <c r="AEU577" s="15"/>
      <c r="AEV577" s="15"/>
      <c r="AEW577" s="15"/>
      <c r="AEX577" s="15"/>
      <c r="AEY577" s="15"/>
      <c r="AEZ577" s="15"/>
      <c r="AFA577" s="15"/>
      <c r="AFB577" s="15"/>
      <c r="AFC577" s="15"/>
      <c r="AFD577" s="15"/>
      <c r="AFE577" s="15"/>
      <c r="AFF577" s="15"/>
      <c r="AFG577" s="15"/>
      <c r="AFH577" s="15"/>
      <c r="AFI577" s="15"/>
      <c r="AFJ577" s="15"/>
      <c r="AFK577" s="15"/>
      <c r="AFL577" s="15"/>
      <c r="AFM577" s="15"/>
      <c r="AFN577" s="15"/>
      <c r="AFO577" s="15"/>
      <c r="AFP577" s="15"/>
      <c r="AFQ577" s="15"/>
      <c r="AFR577" s="15"/>
      <c r="AFS577" s="15"/>
      <c r="AFT577" s="15"/>
      <c r="AFU577" s="15"/>
      <c r="AFV577" s="15"/>
      <c r="AFW577" s="15"/>
      <c r="AFX577" s="15"/>
      <c r="AFY577" s="15"/>
      <c r="AFZ577" s="15"/>
      <c r="AGA577" s="15"/>
      <c r="AGB577" s="15"/>
      <c r="AGC577" s="15"/>
      <c r="AGD577" s="15"/>
      <c r="AGE577" s="15"/>
      <c r="AGF577" s="15"/>
      <c r="AGG577" s="15"/>
      <c r="AGH577" s="15"/>
      <c r="AGI577" s="15"/>
      <c r="AGJ577" s="15"/>
      <c r="AGK577" s="15"/>
      <c r="AGL577" s="15"/>
      <c r="AGM577" s="15"/>
      <c r="AGN577" s="15"/>
      <c r="AGO577" s="15"/>
      <c r="AGP577" s="15"/>
      <c r="AGQ577" s="15"/>
      <c r="AGR577" s="15"/>
      <c r="AGS577" s="15"/>
      <c r="AGT577" s="15"/>
      <c r="AGU577" s="15"/>
      <c r="AGV577" s="15"/>
      <c r="AGW577" s="15"/>
      <c r="AGX577" s="15"/>
      <c r="AGY577" s="15"/>
      <c r="AGZ577" s="15"/>
      <c r="AHA577" s="15"/>
      <c r="AHB577" s="15"/>
      <c r="AHC577" s="15"/>
      <c r="AHD577" s="15"/>
      <c r="AHE577" s="15"/>
      <c r="AHF577" s="15"/>
      <c r="AHG577" s="15"/>
      <c r="AHH577" s="15"/>
      <c r="AHI577" s="15"/>
      <c r="AHJ577" s="15"/>
      <c r="AHK577" s="15"/>
      <c r="AHL577" s="15"/>
      <c r="AHM577" s="15"/>
      <c r="AHN577" s="15"/>
      <c r="AHO577" s="15"/>
      <c r="AHP577" s="15"/>
      <c r="AHQ577" s="15"/>
      <c r="AHR577" s="15"/>
      <c r="AHS577" s="15"/>
      <c r="AHT577" s="15"/>
      <c r="AHU577" s="15"/>
      <c r="AHV577" s="15"/>
      <c r="AHW577" s="15"/>
      <c r="AHX577" s="15"/>
      <c r="AHY577" s="15"/>
      <c r="AHZ577" s="15"/>
      <c r="AIA577" s="15"/>
      <c r="AIB577" s="15"/>
      <c r="AIC577" s="15"/>
      <c r="AID577" s="15"/>
      <c r="AIE577" s="15"/>
      <c r="AIF577" s="15"/>
      <c r="AIG577" s="15"/>
      <c r="AIH577" s="15"/>
      <c r="AII577" s="15"/>
      <c r="AIJ577" s="15"/>
      <c r="AIK577" s="15"/>
      <c r="AIL577" s="15"/>
      <c r="AIM577" s="15"/>
      <c r="AIN577" s="15"/>
      <c r="AIO577" s="15"/>
      <c r="AIP577" s="15"/>
      <c r="AIQ577" s="15"/>
      <c r="AIR577" s="15"/>
      <c r="AIS577" s="15"/>
      <c r="AIT577" s="15"/>
      <c r="AIU577" s="15"/>
      <c r="AIV577" s="15"/>
      <c r="AIW577" s="15"/>
      <c r="AIX577" s="15"/>
      <c r="AIY577" s="15"/>
      <c r="AIZ577" s="15"/>
      <c r="AJA577" s="15"/>
      <c r="AJB577" s="15"/>
      <c r="AJC577" s="15"/>
      <c r="AJD577" s="15"/>
      <c r="AJE577" s="15"/>
      <c r="AJF577" s="15"/>
      <c r="AJG577" s="15"/>
      <c r="AJH577" s="15"/>
      <c r="AJI577" s="15"/>
      <c r="AJJ577" s="15"/>
      <c r="AJK577" s="15"/>
      <c r="AJL577" s="15"/>
      <c r="AJM577" s="15"/>
      <c r="AJN577" s="15"/>
      <c r="AJO577" s="15"/>
      <c r="AJP577" s="15"/>
      <c r="AJQ577" s="15"/>
      <c r="AJR577" s="15"/>
      <c r="AJS577" s="15"/>
      <c r="AJT577" s="15"/>
      <c r="AJU577" s="15"/>
      <c r="AJV577" s="15"/>
      <c r="AJW577" s="15"/>
      <c r="AJX577" s="15"/>
      <c r="AJY577" s="15"/>
      <c r="AJZ577" s="15"/>
      <c r="AKA577" s="15"/>
      <c r="AKB577" s="15"/>
      <c r="AKC577" s="15"/>
      <c r="AKD577" s="15"/>
      <c r="AKE577" s="15"/>
      <c r="AKF577" s="15"/>
      <c r="AKG577" s="15"/>
      <c r="AKH577" s="15"/>
      <c r="AKI577" s="15"/>
      <c r="AKJ577" s="15"/>
      <c r="AKK577" s="15"/>
      <c r="AKL577" s="15"/>
      <c r="AKM577" s="15"/>
      <c r="AKN577" s="15"/>
      <c r="AKO577" s="15"/>
      <c r="AKP577" s="15"/>
      <c r="AKQ577" s="15"/>
      <c r="AKR577" s="15"/>
      <c r="AKS577" s="15"/>
      <c r="AKT577" s="15"/>
      <c r="AKU577" s="15"/>
      <c r="AKV577" s="15"/>
      <c r="AKW577" s="15"/>
      <c r="AKX577" s="15"/>
      <c r="AKY577" s="15"/>
      <c r="AKZ577" s="15"/>
      <c r="ALA577" s="15"/>
      <c r="ALB577" s="15"/>
      <c r="ALC577" s="15"/>
      <c r="ALD577" s="15"/>
      <c r="ALE577" s="15"/>
      <c r="ALF577" s="15"/>
      <c r="ALG577" s="15"/>
      <c r="ALH577" s="15"/>
      <c r="ALI577" s="15"/>
      <c r="ALJ577" s="15"/>
      <c r="ALK577" s="15"/>
      <c r="ALL577" s="15"/>
      <c r="ALM577" s="15"/>
      <c r="ALN577" s="15"/>
      <c r="ALO577" s="15"/>
      <c r="ALP577" s="15"/>
      <c r="ALQ577" s="15"/>
      <c r="ALR577" s="15"/>
      <c r="ALS577" s="15"/>
      <c r="ALT577" s="15"/>
      <c r="ALU577" s="15"/>
      <c r="ALV577" s="15"/>
      <c r="ALW577" s="15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  <c r="AMH577" s="11"/>
      <c r="AMI577" s="11"/>
      <c r="AMJ577" s="11"/>
    </row>
    <row r="578" spans="1:1024" ht="12.75" customHeight="1">
      <c r="A578" s="9" t="s">
        <v>560</v>
      </c>
      <c r="B578" s="9" t="s">
        <v>560</v>
      </c>
      <c r="C578" s="9" t="s">
        <v>169</v>
      </c>
      <c r="D578" s="8"/>
      <c r="E578" s="9" t="s">
        <v>351</v>
      </c>
      <c r="F578" s="8" t="s">
        <v>17</v>
      </c>
      <c r="G578" s="8" t="s">
        <v>170</v>
      </c>
      <c r="H578" s="10">
        <v>898.68</v>
      </c>
      <c r="I578" s="10">
        <v>0</v>
      </c>
      <c r="J578" s="10">
        <v>8760</v>
      </c>
      <c r="K578" s="10">
        <v>8782.73</v>
      </c>
      <c r="L578" s="7">
        <v>8713</v>
      </c>
      <c r="M578" s="34">
        <v>0</v>
      </c>
      <c r="N578" s="34">
        <v>0</v>
      </c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  <c r="JO578" s="15"/>
      <c r="JP578" s="15"/>
      <c r="JQ578" s="15"/>
      <c r="JR578" s="15"/>
      <c r="JS578" s="15"/>
      <c r="JT578" s="15"/>
      <c r="JU578" s="15"/>
      <c r="JV578" s="15"/>
      <c r="JW578" s="15"/>
      <c r="JX578" s="15"/>
      <c r="JY578" s="15"/>
      <c r="JZ578" s="15"/>
      <c r="KA578" s="15"/>
      <c r="KB578" s="15"/>
      <c r="KC578" s="15"/>
      <c r="KD578" s="15"/>
      <c r="KE578" s="15"/>
      <c r="KF578" s="15"/>
      <c r="KG578" s="15"/>
      <c r="KH578" s="15"/>
      <c r="KI578" s="15"/>
      <c r="KJ578" s="15"/>
      <c r="KK578" s="15"/>
      <c r="KL578" s="15"/>
      <c r="KM578" s="15"/>
      <c r="KN578" s="15"/>
      <c r="KO578" s="15"/>
      <c r="KP578" s="15"/>
      <c r="KQ578" s="15"/>
      <c r="KR578" s="15"/>
      <c r="KS578" s="15"/>
      <c r="KT578" s="15"/>
      <c r="KU578" s="15"/>
      <c r="KV578" s="15"/>
      <c r="KW578" s="15"/>
      <c r="KX578" s="15"/>
      <c r="KY578" s="15"/>
      <c r="KZ578" s="15"/>
      <c r="LA578" s="15"/>
      <c r="LB578" s="15"/>
      <c r="LC578" s="15"/>
      <c r="LD578" s="15"/>
      <c r="LE578" s="15"/>
      <c r="LF578" s="15"/>
      <c r="LG578" s="15"/>
      <c r="LH578" s="15"/>
      <c r="LI578" s="15"/>
      <c r="LJ578" s="15"/>
      <c r="LK578" s="15"/>
      <c r="LL578" s="15"/>
      <c r="LM578" s="15"/>
      <c r="LN578" s="15"/>
      <c r="LO578" s="15"/>
      <c r="LP578" s="15"/>
      <c r="LQ578" s="15"/>
      <c r="LR578" s="15"/>
      <c r="LS578" s="15"/>
      <c r="LT578" s="15"/>
      <c r="LU578" s="15"/>
      <c r="LV578" s="15"/>
      <c r="LW578" s="15"/>
      <c r="LX578" s="15"/>
      <c r="LY578" s="15"/>
      <c r="LZ578" s="15"/>
      <c r="MA578" s="15"/>
      <c r="MB578" s="15"/>
      <c r="MC578" s="15"/>
      <c r="MD578" s="15"/>
      <c r="ME578" s="15"/>
      <c r="MF578" s="15"/>
      <c r="MG578" s="15"/>
      <c r="MH578" s="15"/>
      <c r="MI578" s="15"/>
      <c r="MJ578" s="15"/>
      <c r="MK578" s="15"/>
      <c r="ML578" s="15"/>
      <c r="MM578" s="15"/>
      <c r="MN578" s="15"/>
      <c r="MO578" s="15"/>
      <c r="MP578" s="15"/>
      <c r="MQ578" s="15"/>
      <c r="MR578" s="15"/>
      <c r="MS578" s="15"/>
      <c r="MT578" s="15"/>
      <c r="MU578" s="15"/>
      <c r="MV578" s="15"/>
      <c r="MW578" s="15"/>
      <c r="MX578" s="15"/>
      <c r="MY578" s="15"/>
      <c r="MZ578" s="15"/>
      <c r="NA578" s="15"/>
      <c r="NB578" s="15"/>
      <c r="NC578" s="15"/>
      <c r="ND578" s="15"/>
      <c r="NE578" s="15"/>
      <c r="NF578" s="15"/>
      <c r="NG578" s="15"/>
      <c r="NH578" s="15"/>
      <c r="NI578" s="15"/>
      <c r="NJ578" s="15"/>
      <c r="NK578" s="15"/>
      <c r="NL578" s="15"/>
      <c r="NM578" s="15"/>
      <c r="NN578" s="15"/>
      <c r="NO578" s="15"/>
      <c r="NP578" s="15"/>
      <c r="NQ578" s="15"/>
      <c r="NR578" s="15"/>
      <c r="NS578" s="15"/>
      <c r="NT578" s="15"/>
      <c r="NU578" s="15"/>
      <c r="NV578" s="15"/>
      <c r="NW578" s="15"/>
      <c r="NX578" s="15"/>
      <c r="NY578" s="15"/>
      <c r="NZ578" s="15"/>
      <c r="OA578" s="15"/>
      <c r="OB578" s="15"/>
      <c r="OC578" s="15"/>
      <c r="OD578" s="15"/>
      <c r="OE578" s="15"/>
      <c r="OF578" s="15"/>
      <c r="OG578" s="15"/>
      <c r="OH578" s="15"/>
      <c r="OI578" s="15"/>
      <c r="OJ578" s="15"/>
      <c r="OK578" s="15"/>
      <c r="OL578" s="15"/>
      <c r="OM578" s="15"/>
      <c r="ON578" s="15"/>
      <c r="OO578" s="15"/>
      <c r="OP578" s="15"/>
      <c r="OQ578" s="15"/>
      <c r="OR578" s="15"/>
      <c r="OS578" s="15"/>
      <c r="OT578" s="15"/>
      <c r="OU578" s="15"/>
      <c r="OV578" s="15"/>
      <c r="OW578" s="15"/>
      <c r="OX578" s="15"/>
      <c r="OY578" s="15"/>
      <c r="OZ578" s="15"/>
      <c r="PA578" s="15"/>
      <c r="PB578" s="15"/>
      <c r="PC578" s="15"/>
      <c r="PD578" s="15"/>
      <c r="PE578" s="15"/>
      <c r="PF578" s="15"/>
      <c r="PG578" s="15"/>
      <c r="PH578" s="15"/>
      <c r="PI578" s="15"/>
      <c r="PJ578" s="15"/>
      <c r="PK578" s="15"/>
      <c r="PL578" s="15"/>
      <c r="PM578" s="15"/>
      <c r="PN578" s="15"/>
      <c r="PO578" s="15"/>
      <c r="PP578" s="15"/>
      <c r="PQ578" s="15"/>
      <c r="PR578" s="15"/>
      <c r="PS578" s="15"/>
      <c r="PT578" s="15"/>
      <c r="PU578" s="15"/>
      <c r="PV578" s="15"/>
      <c r="PW578" s="15"/>
      <c r="PX578" s="15"/>
      <c r="PY578" s="15"/>
      <c r="PZ578" s="15"/>
      <c r="QA578" s="15"/>
      <c r="QB578" s="15"/>
      <c r="QC578" s="15"/>
      <c r="QD578" s="15"/>
      <c r="QE578" s="15"/>
      <c r="QF578" s="15"/>
      <c r="QG578" s="15"/>
      <c r="QH578" s="15"/>
      <c r="QI578" s="15"/>
      <c r="QJ578" s="15"/>
      <c r="QK578" s="15"/>
      <c r="QL578" s="15"/>
      <c r="QM578" s="15"/>
      <c r="QN578" s="15"/>
      <c r="QO578" s="15"/>
      <c r="QP578" s="15"/>
      <c r="QQ578" s="15"/>
      <c r="QR578" s="15"/>
      <c r="QS578" s="15"/>
      <c r="QT578" s="15"/>
      <c r="QU578" s="15"/>
      <c r="QV578" s="15"/>
      <c r="QW578" s="15"/>
      <c r="QX578" s="15"/>
      <c r="QY578" s="15"/>
      <c r="QZ578" s="15"/>
      <c r="RA578" s="15"/>
      <c r="RB578" s="15"/>
      <c r="RC578" s="15"/>
      <c r="RD578" s="15"/>
      <c r="RE578" s="15"/>
      <c r="RF578" s="15"/>
      <c r="RG578" s="15"/>
      <c r="RH578" s="15"/>
      <c r="RI578" s="15"/>
      <c r="RJ578" s="15"/>
      <c r="RK578" s="15"/>
      <c r="RL578" s="15"/>
      <c r="RM578" s="15"/>
      <c r="RN578" s="15"/>
      <c r="RO578" s="15"/>
      <c r="RP578" s="15"/>
      <c r="RQ578" s="15"/>
      <c r="RR578" s="15"/>
      <c r="RS578" s="15"/>
      <c r="RT578" s="15"/>
      <c r="RU578" s="15"/>
      <c r="RV578" s="15"/>
      <c r="RW578" s="15"/>
      <c r="RX578" s="15"/>
      <c r="RY578" s="15"/>
      <c r="RZ578" s="15"/>
      <c r="SA578" s="15"/>
      <c r="SB578" s="15"/>
      <c r="SC578" s="15"/>
      <c r="SD578" s="15"/>
      <c r="SE578" s="15"/>
      <c r="SF578" s="15"/>
      <c r="SG578" s="15"/>
      <c r="SH578" s="15"/>
      <c r="SI578" s="15"/>
      <c r="SJ578" s="15"/>
      <c r="SK578" s="15"/>
      <c r="SL578" s="15"/>
      <c r="SM578" s="15"/>
      <c r="SN578" s="15"/>
      <c r="SO578" s="15"/>
      <c r="SP578" s="15"/>
      <c r="SQ578" s="15"/>
      <c r="SR578" s="15"/>
      <c r="SS578" s="15"/>
      <c r="ST578" s="15"/>
      <c r="SU578" s="15"/>
      <c r="SV578" s="15"/>
      <c r="SW578" s="15"/>
      <c r="SX578" s="15"/>
      <c r="SY578" s="15"/>
      <c r="SZ578" s="15"/>
      <c r="TA578" s="15"/>
      <c r="TB578" s="15"/>
      <c r="TC578" s="15"/>
      <c r="TD578" s="15"/>
      <c r="TE578" s="15"/>
      <c r="TF578" s="15"/>
      <c r="TG578" s="15"/>
      <c r="TH578" s="15"/>
      <c r="TI578" s="15"/>
      <c r="TJ578" s="15"/>
      <c r="TK578" s="15"/>
      <c r="TL578" s="15"/>
      <c r="TM578" s="15"/>
      <c r="TN578" s="15"/>
      <c r="TO578" s="15"/>
      <c r="TP578" s="15"/>
      <c r="TQ578" s="15"/>
      <c r="TR578" s="15"/>
      <c r="TS578" s="15"/>
      <c r="TT578" s="15"/>
      <c r="TU578" s="15"/>
      <c r="TV578" s="15"/>
      <c r="TW578" s="15"/>
      <c r="TX578" s="15"/>
      <c r="TY578" s="15"/>
      <c r="TZ578" s="15"/>
      <c r="UA578" s="15"/>
      <c r="UB578" s="15"/>
      <c r="UC578" s="15"/>
      <c r="UD578" s="15"/>
      <c r="UE578" s="15"/>
      <c r="UF578" s="15"/>
      <c r="UG578" s="15"/>
      <c r="UH578" s="15"/>
      <c r="UI578" s="15"/>
      <c r="UJ578" s="15"/>
      <c r="UK578" s="15"/>
      <c r="UL578" s="15"/>
      <c r="UM578" s="15"/>
      <c r="UN578" s="15"/>
      <c r="UO578" s="15"/>
      <c r="UP578" s="15"/>
      <c r="UQ578" s="15"/>
      <c r="UR578" s="15"/>
      <c r="US578" s="15"/>
      <c r="UT578" s="15"/>
      <c r="UU578" s="15"/>
      <c r="UV578" s="15"/>
      <c r="UW578" s="15"/>
      <c r="UX578" s="15"/>
      <c r="UY578" s="15"/>
      <c r="UZ578" s="15"/>
      <c r="VA578" s="15"/>
      <c r="VB578" s="15"/>
      <c r="VC578" s="15"/>
      <c r="VD578" s="15"/>
      <c r="VE578" s="15"/>
      <c r="VF578" s="15"/>
      <c r="VG578" s="15"/>
      <c r="VH578" s="15"/>
      <c r="VI578" s="15"/>
      <c r="VJ578" s="15"/>
      <c r="VK578" s="15"/>
      <c r="VL578" s="15"/>
      <c r="VM578" s="15"/>
      <c r="VN578" s="15"/>
      <c r="VO578" s="15"/>
      <c r="VP578" s="15"/>
      <c r="VQ578" s="15"/>
      <c r="VR578" s="15"/>
      <c r="VS578" s="15"/>
      <c r="VT578" s="15"/>
      <c r="VU578" s="15"/>
      <c r="VV578" s="15"/>
      <c r="VW578" s="15"/>
      <c r="VX578" s="15"/>
      <c r="VY578" s="15"/>
      <c r="VZ578" s="15"/>
      <c r="WA578" s="15"/>
      <c r="WB578" s="15"/>
      <c r="WC578" s="15"/>
      <c r="WD578" s="15"/>
      <c r="WE578" s="15"/>
      <c r="WF578" s="15"/>
      <c r="WG578" s="15"/>
      <c r="WH578" s="15"/>
      <c r="WI578" s="15"/>
      <c r="WJ578" s="15"/>
      <c r="WK578" s="15"/>
      <c r="WL578" s="15"/>
      <c r="WM578" s="15"/>
      <c r="WN578" s="15"/>
      <c r="WO578" s="15"/>
      <c r="WP578" s="15"/>
      <c r="WQ578" s="15"/>
      <c r="WR578" s="15"/>
      <c r="WS578" s="15"/>
      <c r="WT578" s="15"/>
      <c r="WU578" s="15"/>
      <c r="WV578" s="15"/>
      <c r="WW578" s="15"/>
      <c r="WX578" s="15"/>
      <c r="WY578" s="15"/>
      <c r="WZ578" s="15"/>
      <c r="XA578" s="15"/>
      <c r="XB578" s="15"/>
      <c r="XC578" s="15"/>
      <c r="XD578" s="15"/>
      <c r="XE578" s="15"/>
      <c r="XF578" s="15"/>
      <c r="XG578" s="15"/>
      <c r="XH578" s="15"/>
      <c r="XI578" s="15"/>
      <c r="XJ578" s="15"/>
      <c r="XK578" s="15"/>
      <c r="XL578" s="15"/>
      <c r="XM578" s="15"/>
      <c r="XN578" s="15"/>
      <c r="XO578" s="15"/>
      <c r="XP578" s="15"/>
      <c r="XQ578" s="15"/>
      <c r="XR578" s="15"/>
      <c r="XS578" s="15"/>
      <c r="XT578" s="15"/>
      <c r="XU578" s="15"/>
      <c r="XV578" s="15"/>
      <c r="XW578" s="15"/>
      <c r="XX578" s="15"/>
      <c r="XY578" s="15"/>
      <c r="XZ578" s="15"/>
      <c r="YA578" s="15"/>
      <c r="YB578" s="15"/>
      <c r="YC578" s="15"/>
      <c r="YD578" s="15"/>
      <c r="YE578" s="15"/>
      <c r="YF578" s="15"/>
      <c r="YG578" s="15"/>
      <c r="YH578" s="15"/>
      <c r="YI578" s="15"/>
      <c r="YJ578" s="15"/>
      <c r="YK578" s="15"/>
      <c r="YL578" s="15"/>
      <c r="YM578" s="15"/>
      <c r="YN578" s="15"/>
      <c r="YO578" s="15"/>
      <c r="YP578" s="15"/>
      <c r="YQ578" s="15"/>
      <c r="YR578" s="15"/>
      <c r="YS578" s="15"/>
      <c r="YT578" s="15"/>
      <c r="YU578" s="15"/>
      <c r="YV578" s="15"/>
      <c r="YW578" s="15"/>
      <c r="YX578" s="15"/>
      <c r="YY578" s="15"/>
      <c r="YZ578" s="15"/>
      <c r="ZA578" s="15"/>
      <c r="ZB578" s="15"/>
      <c r="ZC578" s="15"/>
      <c r="ZD578" s="15"/>
      <c r="ZE578" s="15"/>
      <c r="ZF578" s="15"/>
      <c r="ZG578" s="15"/>
      <c r="ZH578" s="15"/>
      <c r="ZI578" s="15"/>
      <c r="ZJ578" s="15"/>
      <c r="ZK578" s="15"/>
      <c r="ZL578" s="15"/>
      <c r="ZM578" s="15"/>
      <c r="ZN578" s="15"/>
      <c r="ZO578" s="15"/>
      <c r="ZP578" s="15"/>
      <c r="ZQ578" s="15"/>
      <c r="ZR578" s="15"/>
      <c r="ZS578" s="15"/>
      <c r="ZT578" s="15"/>
      <c r="ZU578" s="15"/>
      <c r="ZV578" s="15"/>
      <c r="ZW578" s="15"/>
      <c r="ZX578" s="15"/>
      <c r="ZY578" s="15"/>
      <c r="ZZ578" s="15"/>
      <c r="AAA578" s="15"/>
      <c r="AAB578" s="15"/>
      <c r="AAC578" s="15"/>
      <c r="AAD578" s="15"/>
      <c r="AAE578" s="15"/>
      <c r="AAF578" s="15"/>
      <c r="AAG578" s="15"/>
      <c r="AAH578" s="15"/>
      <c r="AAI578" s="15"/>
      <c r="AAJ578" s="15"/>
      <c r="AAK578" s="15"/>
      <c r="AAL578" s="15"/>
      <c r="AAM578" s="15"/>
      <c r="AAN578" s="15"/>
      <c r="AAO578" s="15"/>
      <c r="AAP578" s="15"/>
      <c r="AAQ578" s="15"/>
      <c r="AAR578" s="15"/>
      <c r="AAS578" s="15"/>
      <c r="AAT578" s="15"/>
      <c r="AAU578" s="15"/>
      <c r="AAV578" s="15"/>
      <c r="AAW578" s="15"/>
      <c r="AAX578" s="15"/>
      <c r="AAY578" s="15"/>
      <c r="AAZ578" s="15"/>
      <c r="ABA578" s="15"/>
      <c r="ABB578" s="15"/>
      <c r="ABC578" s="15"/>
      <c r="ABD578" s="15"/>
      <c r="ABE578" s="15"/>
      <c r="ABF578" s="15"/>
      <c r="ABG578" s="15"/>
      <c r="ABH578" s="15"/>
      <c r="ABI578" s="15"/>
      <c r="ABJ578" s="15"/>
      <c r="ABK578" s="15"/>
      <c r="ABL578" s="15"/>
      <c r="ABM578" s="15"/>
      <c r="ABN578" s="15"/>
      <c r="ABO578" s="15"/>
      <c r="ABP578" s="15"/>
      <c r="ABQ578" s="15"/>
      <c r="ABR578" s="15"/>
      <c r="ABS578" s="15"/>
      <c r="ABT578" s="15"/>
      <c r="ABU578" s="15"/>
      <c r="ABV578" s="15"/>
      <c r="ABW578" s="15"/>
      <c r="ABX578" s="15"/>
      <c r="ABY578" s="15"/>
      <c r="ABZ578" s="15"/>
      <c r="ACA578" s="15"/>
      <c r="ACB578" s="15"/>
      <c r="ACC578" s="15"/>
      <c r="ACD578" s="15"/>
      <c r="ACE578" s="15"/>
      <c r="ACF578" s="15"/>
      <c r="ACG578" s="15"/>
      <c r="ACH578" s="15"/>
      <c r="ACI578" s="15"/>
      <c r="ACJ578" s="15"/>
      <c r="ACK578" s="15"/>
      <c r="ACL578" s="15"/>
      <c r="ACM578" s="15"/>
      <c r="ACN578" s="15"/>
      <c r="ACO578" s="15"/>
      <c r="ACP578" s="15"/>
      <c r="ACQ578" s="15"/>
      <c r="ACR578" s="15"/>
      <c r="ACS578" s="15"/>
      <c r="ACT578" s="15"/>
      <c r="ACU578" s="15"/>
      <c r="ACV578" s="15"/>
      <c r="ACW578" s="15"/>
      <c r="ACX578" s="15"/>
      <c r="ACY578" s="15"/>
      <c r="ACZ578" s="15"/>
      <c r="ADA578" s="15"/>
      <c r="ADB578" s="15"/>
      <c r="ADC578" s="15"/>
      <c r="ADD578" s="15"/>
      <c r="ADE578" s="15"/>
      <c r="ADF578" s="15"/>
      <c r="ADG578" s="15"/>
      <c r="ADH578" s="15"/>
      <c r="ADI578" s="15"/>
      <c r="ADJ578" s="15"/>
      <c r="ADK578" s="15"/>
      <c r="ADL578" s="15"/>
      <c r="ADM578" s="15"/>
      <c r="ADN578" s="15"/>
      <c r="ADO578" s="15"/>
      <c r="ADP578" s="15"/>
      <c r="ADQ578" s="15"/>
      <c r="ADR578" s="15"/>
      <c r="ADS578" s="15"/>
      <c r="ADT578" s="15"/>
      <c r="ADU578" s="15"/>
      <c r="ADV578" s="15"/>
      <c r="ADW578" s="15"/>
      <c r="ADX578" s="15"/>
      <c r="ADY578" s="15"/>
      <c r="ADZ578" s="15"/>
      <c r="AEA578" s="15"/>
      <c r="AEB578" s="15"/>
      <c r="AEC578" s="15"/>
      <c r="AED578" s="15"/>
      <c r="AEE578" s="15"/>
      <c r="AEF578" s="15"/>
      <c r="AEG578" s="15"/>
      <c r="AEH578" s="15"/>
      <c r="AEI578" s="15"/>
      <c r="AEJ578" s="15"/>
      <c r="AEK578" s="15"/>
      <c r="AEL578" s="15"/>
      <c r="AEM578" s="15"/>
      <c r="AEN578" s="15"/>
      <c r="AEO578" s="15"/>
      <c r="AEP578" s="15"/>
      <c r="AEQ578" s="15"/>
      <c r="AER578" s="15"/>
      <c r="AES578" s="15"/>
      <c r="AET578" s="15"/>
      <c r="AEU578" s="15"/>
      <c r="AEV578" s="15"/>
      <c r="AEW578" s="15"/>
      <c r="AEX578" s="15"/>
      <c r="AEY578" s="15"/>
      <c r="AEZ578" s="15"/>
      <c r="AFA578" s="15"/>
      <c r="AFB578" s="15"/>
      <c r="AFC578" s="15"/>
      <c r="AFD578" s="15"/>
      <c r="AFE578" s="15"/>
      <c r="AFF578" s="15"/>
      <c r="AFG578" s="15"/>
      <c r="AFH578" s="15"/>
      <c r="AFI578" s="15"/>
      <c r="AFJ578" s="15"/>
      <c r="AFK578" s="15"/>
      <c r="AFL578" s="15"/>
      <c r="AFM578" s="15"/>
      <c r="AFN578" s="15"/>
      <c r="AFO578" s="15"/>
      <c r="AFP578" s="15"/>
      <c r="AFQ578" s="15"/>
      <c r="AFR578" s="15"/>
      <c r="AFS578" s="15"/>
      <c r="AFT578" s="15"/>
      <c r="AFU578" s="15"/>
      <c r="AFV578" s="15"/>
      <c r="AFW578" s="15"/>
      <c r="AFX578" s="15"/>
      <c r="AFY578" s="15"/>
      <c r="AFZ578" s="15"/>
      <c r="AGA578" s="15"/>
      <c r="AGB578" s="15"/>
      <c r="AGC578" s="15"/>
      <c r="AGD578" s="15"/>
      <c r="AGE578" s="15"/>
      <c r="AGF578" s="15"/>
      <c r="AGG578" s="15"/>
      <c r="AGH578" s="15"/>
      <c r="AGI578" s="15"/>
      <c r="AGJ578" s="15"/>
      <c r="AGK578" s="15"/>
      <c r="AGL578" s="15"/>
      <c r="AGM578" s="15"/>
      <c r="AGN578" s="15"/>
      <c r="AGO578" s="15"/>
      <c r="AGP578" s="15"/>
      <c r="AGQ578" s="15"/>
      <c r="AGR578" s="15"/>
      <c r="AGS578" s="15"/>
      <c r="AGT578" s="15"/>
      <c r="AGU578" s="15"/>
      <c r="AGV578" s="15"/>
      <c r="AGW578" s="15"/>
      <c r="AGX578" s="15"/>
      <c r="AGY578" s="15"/>
      <c r="AGZ578" s="15"/>
      <c r="AHA578" s="15"/>
      <c r="AHB578" s="15"/>
      <c r="AHC578" s="15"/>
      <c r="AHD578" s="15"/>
      <c r="AHE578" s="15"/>
      <c r="AHF578" s="15"/>
      <c r="AHG578" s="15"/>
      <c r="AHH578" s="15"/>
      <c r="AHI578" s="15"/>
      <c r="AHJ578" s="15"/>
      <c r="AHK578" s="15"/>
      <c r="AHL578" s="15"/>
      <c r="AHM578" s="15"/>
      <c r="AHN578" s="15"/>
      <c r="AHO578" s="15"/>
      <c r="AHP578" s="15"/>
      <c r="AHQ578" s="15"/>
      <c r="AHR578" s="15"/>
      <c r="AHS578" s="15"/>
      <c r="AHT578" s="15"/>
      <c r="AHU578" s="15"/>
      <c r="AHV578" s="15"/>
      <c r="AHW578" s="15"/>
      <c r="AHX578" s="15"/>
      <c r="AHY578" s="15"/>
      <c r="AHZ578" s="15"/>
      <c r="AIA578" s="15"/>
      <c r="AIB578" s="15"/>
      <c r="AIC578" s="15"/>
      <c r="AID578" s="15"/>
      <c r="AIE578" s="15"/>
      <c r="AIF578" s="15"/>
      <c r="AIG578" s="15"/>
      <c r="AIH578" s="15"/>
      <c r="AII578" s="15"/>
      <c r="AIJ578" s="15"/>
      <c r="AIK578" s="15"/>
      <c r="AIL578" s="15"/>
      <c r="AIM578" s="15"/>
      <c r="AIN578" s="15"/>
      <c r="AIO578" s="15"/>
      <c r="AIP578" s="15"/>
      <c r="AIQ578" s="15"/>
      <c r="AIR578" s="15"/>
      <c r="AIS578" s="15"/>
      <c r="AIT578" s="15"/>
      <c r="AIU578" s="15"/>
      <c r="AIV578" s="15"/>
      <c r="AIW578" s="15"/>
      <c r="AIX578" s="15"/>
      <c r="AIY578" s="15"/>
      <c r="AIZ578" s="15"/>
      <c r="AJA578" s="15"/>
      <c r="AJB578" s="15"/>
      <c r="AJC578" s="15"/>
      <c r="AJD578" s="15"/>
      <c r="AJE578" s="15"/>
      <c r="AJF578" s="15"/>
      <c r="AJG578" s="15"/>
      <c r="AJH578" s="15"/>
      <c r="AJI578" s="15"/>
      <c r="AJJ578" s="15"/>
      <c r="AJK578" s="15"/>
      <c r="AJL578" s="15"/>
      <c r="AJM578" s="15"/>
      <c r="AJN578" s="15"/>
      <c r="AJO578" s="15"/>
      <c r="AJP578" s="15"/>
      <c r="AJQ578" s="15"/>
      <c r="AJR578" s="15"/>
      <c r="AJS578" s="15"/>
      <c r="AJT578" s="15"/>
      <c r="AJU578" s="15"/>
      <c r="AJV578" s="15"/>
      <c r="AJW578" s="15"/>
      <c r="AJX578" s="15"/>
      <c r="AJY578" s="15"/>
      <c r="AJZ578" s="15"/>
      <c r="AKA578" s="15"/>
      <c r="AKB578" s="15"/>
      <c r="AKC578" s="15"/>
      <c r="AKD578" s="15"/>
      <c r="AKE578" s="15"/>
      <c r="AKF578" s="15"/>
      <c r="AKG578" s="15"/>
      <c r="AKH578" s="15"/>
      <c r="AKI578" s="15"/>
      <c r="AKJ578" s="15"/>
      <c r="AKK578" s="15"/>
      <c r="AKL578" s="15"/>
      <c r="AKM578" s="15"/>
      <c r="AKN578" s="15"/>
      <c r="AKO578" s="15"/>
      <c r="AKP578" s="15"/>
      <c r="AKQ578" s="15"/>
      <c r="AKR578" s="15"/>
      <c r="AKS578" s="15"/>
      <c r="AKT578" s="15"/>
      <c r="AKU578" s="15"/>
      <c r="AKV578" s="15"/>
      <c r="AKW578" s="15"/>
      <c r="AKX578" s="15"/>
      <c r="AKY578" s="15"/>
      <c r="AKZ578" s="15"/>
      <c r="ALA578" s="15"/>
      <c r="ALB578" s="15"/>
      <c r="ALC578" s="15"/>
      <c r="ALD578" s="15"/>
      <c r="ALE578" s="15"/>
      <c r="ALF578" s="15"/>
      <c r="ALG578" s="15"/>
      <c r="ALH578" s="15"/>
      <c r="ALI578" s="15"/>
      <c r="ALJ578" s="15"/>
      <c r="ALK578" s="15"/>
      <c r="ALL578" s="15"/>
      <c r="ALM578" s="15"/>
      <c r="ALN578" s="15"/>
      <c r="ALO578" s="15"/>
      <c r="ALP578" s="15"/>
      <c r="ALQ578" s="15"/>
      <c r="ALR578" s="15"/>
      <c r="ALS578" s="15"/>
      <c r="ALT578" s="15"/>
      <c r="ALU578" s="15"/>
      <c r="ALV578" s="15"/>
      <c r="ALW578" s="15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  <c r="AMH578" s="11"/>
      <c r="AMI578" s="11"/>
      <c r="AMJ578" s="11"/>
    </row>
    <row r="579" spans="1:1024" ht="12.75" customHeight="1">
      <c r="A579" s="9" t="s">
        <v>560</v>
      </c>
      <c r="B579" s="9" t="s">
        <v>560</v>
      </c>
      <c r="C579" s="5" t="s">
        <v>173</v>
      </c>
      <c r="D579" s="4"/>
      <c r="E579" s="9" t="s">
        <v>16</v>
      </c>
      <c r="F579" s="4" t="s">
        <v>17</v>
      </c>
      <c r="G579" s="4" t="s">
        <v>174</v>
      </c>
      <c r="H579" s="10">
        <v>1.2</v>
      </c>
      <c r="I579" s="6">
        <v>0</v>
      </c>
      <c r="J579" s="6">
        <v>0</v>
      </c>
      <c r="K579" s="6">
        <v>0</v>
      </c>
      <c r="L579" s="31">
        <v>0</v>
      </c>
      <c r="M579" s="10">
        <v>0</v>
      </c>
      <c r="N579" s="10">
        <v>0</v>
      </c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  <c r="JO579" s="15"/>
      <c r="JP579" s="15"/>
      <c r="JQ579" s="15"/>
      <c r="JR579" s="15"/>
      <c r="JS579" s="15"/>
      <c r="JT579" s="15"/>
      <c r="JU579" s="15"/>
      <c r="JV579" s="15"/>
      <c r="JW579" s="15"/>
      <c r="JX579" s="15"/>
      <c r="JY579" s="15"/>
      <c r="JZ579" s="15"/>
      <c r="KA579" s="15"/>
      <c r="KB579" s="15"/>
      <c r="KC579" s="15"/>
      <c r="KD579" s="15"/>
      <c r="KE579" s="15"/>
      <c r="KF579" s="15"/>
      <c r="KG579" s="15"/>
      <c r="KH579" s="15"/>
      <c r="KI579" s="15"/>
      <c r="KJ579" s="15"/>
      <c r="KK579" s="15"/>
      <c r="KL579" s="15"/>
      <c r="KM579" s="15"/>
      <c r="KN579" s="15"/>
      <c r="KO579" s="15"/>
      <c r="KP579" s="15"/>
      <c r="KQ579" s="15"/>
      <c r="KR579" s="15"/>
      <c r="KS579" s="15"/>
      <c r="KT579" s="15"/>
      <c r="KU579" s="15"/>
      <c r="KV579" s="15"/>
      <c r="KW579" s="15"/>
      <c r="KX579" s="15"/>
      <c r="KY579" s="15"/>
      <c r="KZ579" s="15"/>
      <c r="LA579" s="15"/>
      <c r="LB579" s="15"/>
      <c r="LC579" s="15"/>
      <c r="LD579" s="15"/>
      <c r="LE579" s="15"/>
      <c r="LF579" s="15"/>
      <c r="LG579" s="15"/>
      <c r="LH579" s="15"/>
      <c r="LI579" s="15"/>
      <c r="LJ579" s="15"/>
      <c r="LK579" s="15"/>
      <c r="LL579" s="15"/>
      <c r="LM579" s="15"/>
      <c r="LN579" s="15"/>
      <c r="LO579" s="15"/>
      <c r="LP579" s="15"/>
      <c r="LQ579" s="15"/>
      <c r="LR579" s="15"/>
      <c r="LS579" s="15"/>
      <c r="LT579" s="15"/>
      <c r="LU579" s="15"/>
      <c r="LV579" s="15"/>
      <c r="LW579" s="15"/>
      <c r="LX579" s="15"/>
      <c r="LY579" s="15"/>
      <c r="LZ579" s="15"/>
      <c r="MA579" s="15"/>
      <c r="MB579" s="15"/>
      <c r="MC579" s="15"/>
      <c r="MD579" s="15"/>
      <c r="ME579" s="15"/>
      <c r="MF579" s="15"/>
      <c r="MG579" s="15"/>
      <c r="MH579" s="15"/>
      <c r="MI579" s="15"/>
      <c r="MJ579" s="15"/>
      <c r="MK579" s="15"/>
      <c r="ML579" s="15"/>
      <c r="MM579" s="15"/>
      <c r="MN579" s="15"/>
      <c r="MO579" s="15"/>
      <c r="MP579" s="15"/>
      <c r="MQ579" s="15"/>
      <c r="MR579" s="15"/>
      <c r="MS579" s="15"/>
      <c r="MT579" s="15"/>
      <c r="MU579" s="15"/>
      <c r="MV579" s="15"/>
      <c r="MW579" s="15"/>
      <c r="MX579" s="15"/>
      <c r="MY579" s="15"/>
      <c r="MZ579" s="15"/>
      <c r="NA579" s="15"/>
      <c r="NB579" s="15"/>
      <c r="NC579" s="15"/>
      <c r="ND579" s="15"/>
      <c r="NE579" s="15"/>
      <c r="NF579" s="15"/>
      <c r="NG579" s="15"/>
      <c r="NH579" s="15"/>
      <c r="NI579" s="15"/>
      <c r="NJ579" s="15"/>
      <c r="NK579" s="15"/>
      <c r="NL579" s="15"/>
      <c r="NM579" s="15"/>
      <c r="NN579" s="15"/>
      <c r="NO579" s="15"/>
      <c r="NP579" s="15"/>
      <c r="NQ579" s="15"/>
      <c r="NR579" s="15"/>
      <c r="NS579" s="15"/>
      <c r="NT579" s="15"/>
      <c r="NU579" s="15"/>
      <c r="NV579" s="15"/>
      <c r="NW579" s="15"/>
      <c r="NX579" s="15"/>
      <c r="NY579" s="15"/>
      <c r="NZ579" s="15"/>
      <c r="OA579" s="15"/>
      <c r="OB579" s="15"/>
      <c r="OC579" s="15"/>
      <c r="OD579" s="15"/>
      <c r="OE579" s="15"/>
      <c r="OF579" s="15"/>
      <c r="OG579" s="15"/>
      <c r="OH579" s="15"/>
      <c r="OI579" s="15"/>
      <c r="OJ579" s="15"/>
      <c r="OK579" s="15"/>
      <c r="OL579" s="15"/>
      <c r="OM579" s="15"/>
      <c r="ON579" s="15"/>
      <c r="OO579" s="15"/>
      <c r="OP579" s="15"/>
      <c r="OQ579" s="15"/>
      <c r="OR579" s="15"/>
      <c r="OS579" s="15"/>
      <c r="OT579" s="15"/>
      <c r="OU579" s="15"/>
      <c r="OV579" s="15"/>
      <c r="OW579" s="15"/>
      <c r="OX579" s="15"/>
      <c r="OY579" s="15"/>
      <c r="OZ579" s="15"/>
      <c r="PA579" s="15"/>
      <c r="PB579" s="15"/>
      <c r="PC579" s="15"/>
      <c r="PD579" s="15"/>
      <c r="PE579" s="15"/>
      <c r="PF579" s="15"/>
      <c r="PG579" s="15"/>
      <c r="PH579" s="15"/>
      <c r="PI579" s="15"/>
      <c r="PJ579" s="15"/>
      <c r="PK579" s="15"/>
      <c r="PL579" s="15"/>
      <c r="PM579" s="15"/>
      <c r="PN579" s="15"/>
      <c r="PO579" s="15"/>
      <c r="PP579" s="15"/>
      <c r="PQ579" s="15"/>
      <c r="PR579" s="15"/>
      <c r="PS579" s="15"/>
      <c r="PT579" s="15"/>
      <c r="PU579" s="15"/>
      <c r="PV579" s="15"/>
      <c r="PW579" s="15"/>
      <c r="PX579" s="15"/>
      <c r="PY579" s="15"/>
      <c r="PZ579" s="15"/>
      <c r="QA579" s="15"/>
      <c r="QB579" s="15"/>
      <c r="QC579" s="15"/>
      <c r="QD579" s="15"/>
      <c r="QE579" s="15"/>
      <c r="QF579" s="15"/>
      <c r="QG579" s="15"/>
      <c r="QH579" s="15"/>
      <c r="QI579" s="15"/>
      <c r="QJ579" s="15"/>
      <c r="QK579" s="15"/>
      <c r="QL579" s="15"/>
      <c r="QM579" s="15"/>
      <c r="QN579" s="15"/>
      <c r="QO579" s="15"/>
      <c r="QP579" s="15"/>
      <c r="QQ579" s="15"/>
      <c r="QR579" s="15"/>
      <c r="QS579" s="15"/>
      <c r="QT579" s="15"/>
      <c r="QU579" s="15"/>
      <c r="QV579" s="15"/>
      <c r="QW579" s="15"/>
      <c r="QX579" s="15"/>
      <c r="QY579" s="15"/>
      <c r="QZ579" s="15"/>
      <c r="RA579" s="15"/>
      <c r="RB579" s="15"/>
      <c r="RC579" s="15"/>
      <c r="RD579" s="15"/>
      <c r="RE579" s="15"/>
      <c r="RF579" s="15"/>
      <c r="RG579" s="15"/>
      <c r="RH579" s="15"/>
      <c r="RI579" s="15"/>
      <c r="RJ579" s="15"/>
      <c r="RK579" s="15"/>
      <c r="RL579" s="15"/>
      <c r="RM579" s="15"/>
      <c r="RN579" s="15"/>
      <c r="RO579" s="15"/>
      <c r="RP579" s="15"/>
      <c r="RQ579" s="15"/>
      <c r="RR579" s="15"/>
      <c r="RS579" s="15"/>
      <c r="RT579" s="15"/>
      <c r="RU579" s="15"/>
      <c r="RV579" s="15"/>
      <c r="RW579" s="15"/>
      <c r="RX579" s="15"/>
      <c r="RY579" s="15"/>
      <c r="RZ579" s="15"/>
      <c r="SA579" s="15"/>
      <c r="SB579" s="15"/>
      <c r="SC579" s="15"/>
      <c r="SD579" s="15"/>
      <c r="SE579" s="15"/>
      <c r="SF579" s="15"/>
      <c r="SG579" s="15"/>
      <c r="SH579" s="15"/>
      <c r="SI579" s="15"/>
      <c r="SJ579" s="15"/>
      <c r="SK579" s="15"/>
      <c r="SL579" s="15"/>
      <c r="SM579" s="15"/>
      <c r="SN579" s="15"/>
      <c r="SO579" s="15"/>
      <c r="SP579" s="15"/>
      <c r="SQ579" s="15"/>
      <c r="SR579" s="15"/>
      <c r="SS579" s="15"/>
      <c r="ST579" s="15"/>
      <c r="SU579" s="15"/>
      <c r="SV579" s="15"/>
      <c r="SW579" s="15"/>
      <c r="SX579" s="15"/>
      <c r="SY579" s="15"/>
      <c r="SZ579" s="15"/>
      <c r="TA579" s="15"/>
      <c r="TB579" s="15"/>
      <c r="TC579" s="15"/>
      <c r="TD579" s="15"/>
      <c r="TE579" s="15"/>
      <c r="TF579" s="15"/>
      <c r="TG579" s="15"/>
      <c r="TH579" s="15"/>
      <c r="TI579" s="15"/>
      <c r="TJ579" s="15"/>
      <c r="TK579" s="15"/>
      <c r="TL579" s="15"/>
      <c r="TM579" s="15"/>
      <c r="TN579" s="15"/>
      <c r="TO579" s="15"/>
      <c r="TP579" s="15"/>
      <c r="TQ579" s="15"/>
      <c r="TR579" s="15"/>
      <c r="TS579" s="15"/>
      <c r="TT579" s="15"/>
      <c r="TU579" s="15"/>
      <c r="TV579" s="15"/>
      <c r="TW579" s="15"/>
      <c r="TX579" s="15"/>
      <c r="TY579" s="15"/>
      <c r="TZ579" s="15"/>
      <c r="UA579" s="15"/>
      <c r="UB579" s="15"/>
      <c r="UC579" s="15"/>
      <c r="UD579" s="15"/>
      <c r="UE579" s="15"/>
      <c r="UF579" s="15"/>
      <c r="UG579" s="15"/>
      <c r="UH579" s="15"/>
      <c r="UI579" s="15"/>
      <c r="UJ579" s="15"/>
      <c r="UK579" s="15"/>
      <c r="UL579" s="15"/>
      <c r="UM579" s="15"/>
      <c r="UN579" s="15"/>
      <c r="UO579" s="15"/>
      <c r="UP579" s="15"/>
      <c r="UQ579" s="15"/>
      <c r="UR579" s="15"/>
      <c r="US579" s="15"/>
      <c r="UT579" s="15"/>
      <c r="UU579" s="15"/>
      <c r="UV579" s="15"/>
      <c r="UW579" s="15"/>
      <c r="UX579" s="15"/>
      <c r="UY579" s="15"/>
      <c r="UZ579" s="15"/>
      <c r="VA579" s="15"/>
      <c r="VB579" s="15"/>
      <c r="VC579" s="15"/>
      <c r="VD579" s="15"/>
      <c r="VE579" s="15"/>
      <c r="VF579" s="15"/>
      <c r="VG579" s="15"/>
      <c r="VH579" s="15"/>
      <c r="VI579" s="15"/>
      <c r="VJ579" s="15"/>
      <c r="VK579" s="15"/>
      <c r="VL579" s="15"/>
      <c r="VM579" s="15"/>
      <c r="VN579" s="15"/>
      <c r="VO579" s="15"/>
      <c r="VP579" s="15"/>
      <c r="VQ579" s="15"/>
      <c r="VR579" s="15"/>
      <c r="VS579" s="15"/>
      <c r="VT579" s="15"/>
      <c r="VU579" s="15"/>
      <c r="VV579" s="15"/>
      <c r="VW579" s="15"/>
      <c r="VX579" s="15"/>
      <c r="VY579" s="15"/>
      <c r="VZ579" s="15"/>
      <c r="WA579" s="15"/>
      <c r="WB579" s="15"/>
      <c r="WC579" s="15"/>
      <c r="WD579" s="15"/>
      <c r="WE579" s="15"/>
      <c r="WF579" s="15"/>
      <c r="WG579" s="15"/>
      <c r="WH579" s="15"/>
      <c r="WI579" s="15"/>
      <c r="WJ579" s="15"/>
      <c r="WK579" s="15"/>
      <c r="WL579" s="15"/>
      <c r="WM579" s="15"/>
      <c r="WN579" s="15"/>
      <c r="WO579" s="15"/>
      <c r="WP579" s="15"/>
      <c r="WQ579" s="15"/>
      <c r="WR579" s="15"/>
      <c r="WS579" s="15"/>
      <c r="WT579" s="15"/>
      <c r="WU579" s="15"/>
      <c r="WV579" s="15"/>
      <c r="WW579" s="15"/>
      <c r="WX579" s="15"/>
      <c r="WY579" s="15"/>
      <c r="WZ579" s="15"/>
      <c r="XA579" s="15"/>
      <c r="XB579" s="15"/>
      <c r="XC579" s="15"/>
      <c r="XD579" s="15"/>
      <c r="XE579" s="15"/>
      <c r="XF579" s="15"/>
      <c r="XG579" s="15"/>
      <c r="XH579" s="15"/>
      <c r="XI579" s="15"/>
      <c r="XJ579" s="15"/>
      <c r="XK579" s="15"/>
      <c r="XL579" s="15"/>
      <c r="XM579" s="15"/>
      <c r="XN579" s="15"/>
      <c r="XO579" s="15"/>
      <c r="XP579" s="15"/>
      <c r="XQ579" s="15"/>
      <c r="XR579" s="15"/>
      <c r="XS579" s="15"/>
      <c r="XT579" s="15"/>
      <c r="XU579" s="15"/>
      <c r="XV579" s="15"/>
      <c r="XW579" s="15"/>
      <c r="XX579" s="15"/>
      <c r="XY579" s="15"/>
      <c r="XZ579" s="15"/>
      <c r="YA579" s="15"/>
      <c r="YB579" s="15"/>
      <c r="YC579" s="15"/>
      <c r="YD579" s="15"/>
      <c r="YE579" s="15"/>
      <c r="YF579" s="15"/>
      <c r="YG579" s="15"/>
      <c r="YH579" s="15"/>
      <c r="YI579" s="15"/>
      <c r="YJ579" s="15"/>
      <c r="YK579" s="15"/>
      <c r="YL579" s="15"/>
      <c r="YM579" s="15"/>
      <c r="YN579" s="15"/>
      <c r="YO579" s="15"/>
      <c r="YP579" s="15"/>
      <c r="YQ579" s="15"/>
      <c r="YR579" s="15"/>
      <c r="YS579" s="15"/>
      <c r="YT579" s="15"/>
      <c r="YU579" s="15"/>
      <c r="YV579" s="15"/>
      <c r="YW579" s="15"/>
      <c r="YX579" s="15"/>
      <c r="YY579" s="15"/>
      <c r="YZ579" s="15"/>
      <c r="ZA579" s="15"/>
      <c r="ZB579" s="15"/>
      <c r="ZC579" s="15"/>
      <c r="ZD579" s="15"/>
      <c r="ZE579" s="15"/>
      <c r="ZF579" s="15"/>
      <c r="ZG579" s="15"/>
      <c r="ZH579" s="15"/>
      <c r="ZI579" s="15"/>
      <c r="ZJ579" s="15"/>
      <c r="ZK579" s="15"/>
      <c r="ZL579" s="15"/>
      <c r="ZM579" s="15"/>
      <c r="ZN579" s="15"/>
      <c r="ZO579" s="15"/>
      <c r="ZP579" s="15"/>
      <c r="ZQ579" s="15"/>
      <c r="ZR579" s="15"/>
      <c r="ZS579" s="15"/>
      <c r="ZT579" s="15"/>
      <c r="ZU579" s="15"/>
      <c r="ZV579" s="15"/>
      <c r="ZW579" s="15"/>
      <c r="ZX579" s="15"/>
      <c r="ZY579" s="15"/>
      <c r="ZZ579" s="15"/>
      <c r="AAA579" s="15"/>
      <c r="AAB579" s="15"/>
      <c r="AAC579" s="15"/>
      <c r="AAD579" s="15"/>
      <c r="AAE579" s="15"/>
      <c r="AAF579" s="15"/>
      <c r="AAG579" s="15"/>
      <c r="AAH579" s="15"/>
      <c r="AAI579" s="15"/>
      <c r="AAJ579" s="15"/>
      <c r="AAK579" s="15"/>
      <c r="AAL579" s="15"/>
      <c r="AAM579" s="15"/>
      <c r="AAN579" s="15"/>
      <c r="AAO579" s="15"/>
      <c r="AAP579" s="15"/>
      <c r="AAQ579" s="15"/>
      <c r="AAR579" s="15"/>
      <c r="AAS579" s="15"/>
      <c r="AAT579" s="15"/>
      <c r="AAU579" s="15"/>
      <c r="AAV579" s="15"/>
      <c r="AAW579" s="15"/>
      <c r="AAX579" s="15"/>
      <c r="AAY579" s="15"/>
      <c r="AAZ579" s="15"/>
      <c r="ABA579" s="15"/>
      <c r="ABB579" s="15"/>
      <c r="ABC579" s="15"/>
      <c r="ABD579" s="15"/>
      <c r="ABE579" s="15"/>
      <c r="ABF579" s="15"/>
      <c r="ABG579" s="15"/>
      <c r="ABH579" s="15"/>
      <c r="ABI579" s="15"/>
      <c r="ABJ579" s="15"/>
      <c r="ABK579" s="15"/>
      <c r="ABL579" s="15"/>
      <c r="ABM579" s="15"/>
      <c r="ABN579" s="15"/>
      <c r="ABO579" s="15"/>
      <c r="ABP579" s="15"/>
      <c r="ABQ579" s="15"/>
      <c r="ABR579" s="15"/>
      <c r="ABS579" s="15"/>
      <c r="ABT579" s="15"/>
      <c r="ABU579" s="15"/>
      <c r="ABV579" s="15"/>
      <c r="ABW579" s="15"/>
      <c r="ABX579" s="15"/>
      <c r="ABY579" s="15"/>
      <c r="ABZ579" s="15"/>
      <c r="ACA579" s="15"/>
      <c r="ACB579" s="15"/>
      <c r="ACC579" s="15"/>
      <c r="ACD579" s="15"/>
      <c r="ACE579" s="15"/>
      <c r="ACF579" s="15"/>
      <c r="ACG579" s="15"/>
      <c r="ACH579" s="15"/>
      <c r="ACI579" s="15"/>
      <c r="ACJ579" s="15"/>
      <c r="ACK579" s="15"/>
      <c r="ACL579" s="15"/>
      <c r="ACM579" s="15"/>
      <c r="ACN579" s="15"/>
      <c r="ACO579" s="15"/>
      <c r="ACP579" s="15"/>
      <c r="ACQ579" s="15"/>
      <c r="ACR579" s="15"/>
      <c r="ACS579" s="15"/>
      <c r="ACT579" s="15"/>
      <c r="ACU579" s="15"/>
      <c r="ACV579" s="15"/>
      <c r="ACW579" s="15"/>
      <c r="ACX579" s="15"/>
      <c r="ACY579" s="15"/>
      <c r="ACZ579" s="15"/>
      <c r="ADA579" s="15"/>
      <c r="ADB579" s="15"/>
      <c r="ADC579" s="15"/>
      <c r="ADD579" s="15"/>
      <c r="ADE579" s="15"/>
      <c r="ADF579" s="15"/>
      <c r="ADG579" s="15"/>
      <c r="ADH579" s="15"/>
      <c r="ADI579" s="15"/>
      <c r="ADJ579" s="15"/>
      <c r="ADK579" s="15"/>
      <c r="ADL579" s="15"/>
      <c r="ADM579" s="15"/>
      <c r="ADN579" s="15"/>
      <c r="ADO579" s="15"/>
      <c r="ADP579" s="15"/>
      <c r="ADQ579" s="15"/>
      <c r="ADR579" s="15"/>
      <c r="ADS579" s="15"/>
      <c r="ADT579" s="15"/>
      <c r="ADU579" s="15"/>
      <c r="ADV579" s="15"/>
      <c r="ADW579" s="15"/>
      <c r="ADX579" s="15"/>
      <c r="ADY579" s="15"/>
      <c r="ADZ579" s="15"/>
      <c r="AEA579" s="15"/>
      <c r="AEB579" s="15"/>
      <c r="AEC579" s="15"/>
      <c r="AED579" s="15"/>
      <c r="AEE579" s="15"/>
      <c r="AEF579" s="15"/>
      <c r="AEG579" s="15"/>
      <c r="AEH579" s="15"/>
      <c r="AEI579" s="15"/>
      <c r="AEJ579" s="15"/>
      <c r="AEK579" s="15"/>
      <c r="AEL579" s="15"/>
      <c r="AEM579" s="15"/>
      <c r="AEN579" s="15"/>
      <c r="AEO579" s="15"/>
      <c r="AEP579" s="15"/>
      <c r="AEQ579" s="15"/>
      <c r="AER579" s="15"/>
      <c r="AES579" s="15"/>
      <c r="AET579" s="15"/>
      <c r="AEU579" s="15"/>
      <c r="AEV579" s="15"/>
      <c r="AEW579" s="15"/>
      <c r="AEX579" s="15"/>
      <c r="AEY579" s="15"/>
      <c r="AEZ579" s="15"/>
      <c r="AFA579" s="15"/>
      <c r="AFB579" s="15"/>
      <c r="AFC579" s="15"/>
      <c r="AFD579" s="15"/>
      <c r="AFE579" s="15"/>
      <c r="AFF579" s="15"/>
      <c r="AFG579" s="15"/>
      <c r="AFH579" s="15"/>
      <c r="AFI579" s="15"/>
      <c r="AFJ579" s="15"/>
      <c r="AFK579" s="15"/>
      <c r="AFL579" s="15"/>
      <c r="AFM579" s="15"/>
      <c r="AFN579" s="15"/>
      <c r="AFO579" s="15"/>
      <c r="AFP579" s="15"/>
      <c r="AFQ579" s="15"/>
      <c r="AFR579" s="15"/>
      <c r="AFS579" s="15"/>
      <c r="AFT579" s="15"/>
      <c r="AFU579" s="15"/>
      <c r="AFV579" s="15"/>
      <c r="AFW579" s="15"/>
      <c r="AFX579" s="15"/>
      <c r="AFY579" s="15"/>
      <c r="AFZ579" s="15"/>
      <c r="AGA579" s="15"/>
      <c r="AGB579" s="15"/>
      <c r="AGC579" s="15"/>
      <c r="AGD579" s="15"/>
      <c r="AGE579" s="15"/>
      <c r="AGF579" s="15"/>
      <c r="AGG579" s="15"/>
      <c r="AGH579" s="15"/>
      <c r="AGI579" s="15"/>
      <c r="AGJ579" s="15"/>
      <c r="AGK579" s="15"/>
      <c r="AGL579" s="15"/>
      <c r="AGM579" s="15"/>
      <c r="AGN579" s="15"/>
      <c r="AGO579" s="15"/>
      <c r="AGP579" s="15"/>
      <c r="AGQ579" s="15"/>
      <c r="AGR579" s="15"/>
      <c r="AGS579" s="15"/>
      <c r="AGT579" s="15"/>
      <c r="AGU579" s="15"/>
      <c r="AGV579" s="15"/>
      <c r="AGW579" s="15"/>
      <c r="AGX579" s="15"/>
      <c r="AGY579" s="15"/>
      <c r="AGZ579" s="15"/>
      <c r="AHA579" s="15"/>
      <c r="AHB579" s="15"/>
      <c r="AHC579" s="15"/>
      <c r="AHD579" s="15"/>
      <c r="AHE579" s="15"/>
      <c r="AHF579" s="15"/>
      <c r="AHG579" s="15"/>
      <c r="AHH579" s="15"/>
      <c r="AHI579" s="15"/>
      <c r="AHJ579" s="15"/>
      <c r="AHK579" s="15"/>
      <c r="AHL579" s="15"/>
      <c r="AHM579" s="15"/>
      <c r="AHN579" s="15"/>
      <c r="AHO579" s="15"/>
      <c r="AHP579" s="15"/>
      <c r="AHQ579" s="15"/>
      <c r="AHR579" s="15"/>
      <c r="AHS579" s="15"/>
      <c r="AHT579" s="15"/>
      <c r="AHU579" s="15"/>
      <c r="AHV579" s="15"/>
      <c r="AHW579" s="15"/>
      <c r="AHX579" s="15"/>
      <c r="AHY579" s="15"/>
      <c r="AHZ579" s="15"/>
      <c r="AIA579" s="15"/>
      <c r="AIB579" s="15"/>
      <c r="AIC579" s="15"/>
      <c r="AID579" s="15"/>
      <c r="AIE579" s="15"/>
      <c r="AIF579" s="15"/>
      <c r="AIG579" s="15"/>
      <c r="AIH579" s="15"/>
      <c r="AII579" s="15"/>
      <c r="AIJ579" s="15"/>
      <c r="AIK579" s="15"/>
      <c r="AIL579" s="15"/>
      <c r="AIM579" s="15"/>
      <c r="AIN579" s="15"/>
      <c r="AIO579" s="15"/>
      <c r="AIP579" s="15"/>
      <c r="AIQ579" s="15"/>
      <c r="AIR579" s="15"/>
      <c r="AIS579" s="15"/>
      <c r="AIT579" s="15"/>
      <c r="AIU579" s="15"/>
      <c r="AIV579" s="15"/>
      <c r="AIW579" s="15"/>
      <c r="AIX579" s="15"/>
      <c r="AIY579" s="15"/>
      <c r="AIZ579" s="15"/>
      <c r="AJA579" s="15"/>
      <c r="AJB579" s="15"/>
      <c r="AJC579" s="15"/>
      <c r="AJD579" s="15"/>
      <c r="AJE579" s="15"/>
      <c r="AJF579" s="15"/>
      <c r="AJG579" s="15"/>
      <c r="AJH579" s="15"/>
      <c r="AJI579" s="15"/>
      <c r="AJJ579" s="15"/>
      <c r="AJK579" s="15"/>
      <c r="AJL579" s="15"/>
      <c r="AJM579" s="15"/>
      <c r="AJN579" s="15"/>
      <c r="AJO579" s="15"/>
      <c r="AJP579" s="15"/>
      <c r="AJQ579" s="15"/>
      <c r="AJR579" s="15"/>
      <c r="AJS579" s="15"/>
      <c r="AJT579" s="15"/>
      <c r="AJU579" s="15"/>
      <c r="AJV579" s="15"/>
      <c r="AJW579" s="15"/>
      <c r="AJX579" s="15"/>
      <c r="AJY579" s="15"/>
      <c r="AJZ579" s="15"/>
      <c r="AKA579" s="15"/>
      <c r="AKB579" s="15"/>
      <c r="AKC579" s="15"/>
      <c r="AKD579" s="15"/>
      <c r="AKE579" s="15"/>
      <c r="AKF579" s="15"/>
      <c r="AKG579" s="15"/>
      <c r="AKH579" s="15"/>
      <c r="AKI579" s="15"/>
      <c r="AKJ579" s="15"/>
      <c r="AKK579" s="15"/>
      <c r="AKL579" s="15"/>
      <c r="AKM579" s="15"/>
      <c r="AKN579" s="15"/>
      <c r="AKO579" s="15"/>
      <c r="AKP579" s="15"/>
      <c r="AKQ579" s="15"/>
      <c r="AKR579" s="15"/>
      <c r="AKS579" s="15"/>
      <c r="AKT579" s="15"/>
      <c r="AKU579" s="15"/>
      <c r="AKV579" s="15"/>
      <c r="AKW579" s="15"/>
      <c r="AKX579" s="15"/>
      <c r="AKY579" s="15"/>
      <c r="AKZ579" s="15"/>
      <c r="ALA579" s="15"/>
      <c r="ALB579" s="15"/>
      <c r="ALC579" s="15"/>
      <c r="ALD579" s="15"/>
      <c r="ALE579" s="15"/>
      <c r="ALF579" s="15"/>
      <c r="ALG579" s="15"/>
      <c r="ALH579" s="15"/>
      <c r="ALI579" s="15"/>
      <c r="ALJ579" s="15"/>
      <c r="ALK579" s="15"/>
      <c r="ALL579" s="15"/>
      <c r="ALM579" s="15"/>
      <c r="ALN579" s="15"/>
      <c r="ALO579" s="15"/>
      <c r="ALP579" s="15"/>
      <c r="ALQ579" s="15"/>
      <c r="ALR579" s="15"/>
      <c r="ALS579" s="15"/>
      <c r="ALT579" s="15"/>
      <c r="ALU579" s="15"/>
      <c r="ALV579" s="15"/>
      <c r="ALW579" s="15"/>
      <c r="ALX579" s="11"/>
      <c r="ALY579" s="11"/>
      <c r="ALZ579" s="11"/>
      <c r="AMA579" s="11"/>
    </row>
    <row r="580" spans="1:1024" ht="12.75" customHeight="1">
      <c r="A580" s="9" t="s">
        <v>560</v>
      </c>
      <c r="B580" s="9" t="s">
        <v>560</v>
      </c>
      <c r="C580" s="5" t="s">
        <v>355</v>
      </c>
      <c r="D580" s="4"/>
      <c r="E580" s="9" t="s">
        <v>16</v>
      </c>
      <c r="F580" s="4" t="s">
        <v>17</v>
      </c>
      <c r="G580" s="4" t="s">
        <v>269</v>
      </c>
      <c r="H580" s="6">
        <v>0</v>
      </c>
      <c r="I580" s="6">
        <v>0</v>
      </c>
      <c r="J580" s="6">
        <v>0</v>
      </c>
      <c r="K580" s="6">
        <v>457.01</v>
      </c>
      <c r="L580" s="31">
        <v>0</v>
      </c>
      <c r="M580" s="10">
        <v>0</v>
      </c>
      <c r="N580" s="10">
        <v>0</v>
      </c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  <c r="JO580" s="15"/>
      <c r="JP580" s="15"/>
      <c r="JQ580" s="15"/>
      <c r="JR580" s="15"/>
      <c r="JS580" s="15"/>
      <c r="JT580" s="15"/>
      <c r="JU580" s="15"/>
      <c r="JV580" s="15"/>
      <c r="JW580" s="15"/>
      <c r="JX580" s="15"/>
      <c r="JY580" s="15"/>
      <c r="JZ580" s="15"/>
      <c r="KA580" s="15"/>
      <c r="KB580" s="15"/>
      <c r="KC580" s="15"/>
      <c r="KD580" s="15"/>
      <c r="KE580" s="15"/>
      <c r="KF580" s="15"/>
      <c r="KG580" s="15"/>
      <c r="KH580" s="15"/>
      <c r="KI580" s="15"/>
      <c r="KJ580" s="15"/>
      <c r="KK580" s="15"/>
      <c r="KL580" s="15"/>
      <c r="KM580" s="15"/>
      <c r="KN580" s="15"/>
      <c r="KO580" s="15"/>
      <c r="KP580" s="15"/>
      <c r="KQ580" s="15"/>
      <c r="KR580" s="15"/>
      <c r="KS580" s="15"/>
      <c r="KT580" s="15"/>
      <c r="KU580" s="15"/>
      <c r="KV580" s="15"/>
      <c r="KW580" s="15"/>
      <c r="KX580" s="15"/>
      <c r="KY580" s="15"/>
      <c r="KZ580" s="15"/>
      <c r="LA580" s="15"/>
      <c r="LB580" s="15"/>
      <c r="LC580" s="15"/>
      <c r="LD580" s="15"/>
      <c r="LE580" s="15"/>
      <c r="LF580" s="15"/>
      <c r="LG580" s="15"/>
      <c r="LH580" s="15"/>
      <c r="LI580" s="15"/>
      <c r="LJ580" s="15"/>
      <c r="LK580" s="15"/>
      <c r="LL580" s="15"/>
      <c r="LM580" s="15"/>
      <c r="LN580" s="15"/>
      <c r="LO580" s="15"/>
      <c r="LP580" s="15"/>
      <c r="LQ580" s="15"/>
      <c r="LR580" s="15"/>
      <c r="LS580" s="15"/>
      <c r="LT580" s="15"/>
      <c r="LU580" s="15"/>
      <c r="LV580" s="15"/>
      <c r="LW580" s="15"/>
      <c r="LX580" s="15"/>
      <c r="LY580" s="15"/>
      <c r="LZ580" s="15"/>
      <c r="MA580" s="15"/>
      <c r="MB580" s="15"/>
      <c r="MC580" s="15"/>
      <c r="MD580" s="15"/>
      <c r="ME580" s="15"/>
      <c r="MF580" s="15"/>
      <c r="MG580" s="15"/>
      <c r="MH580" s="15"/>
      <c r="MI580" s="15"/>
      <c r="MJ580" s="15"/>
      <c r="MK580" s="15"/>
      <c r="ML580" s="15"/>
      <c r="MM580" s="15"/>
      <c r="MN580" s="15"/>
      <c r="MO580" s="15"/>
      <c r="MP580" s="15"/>
      <c r="MQ580" s="15"/>
      <c r="MR580" s="15"/>
      <c r="MS580" s="15"/>
      <c r="MT580" s="15"/>
      <c r="MU580" s="15"/>
      <c r="MV580" s="15"/>
      <c r="MW580" s="15"/>
      <c r="MX580" s="15"/>
      <c r="MY580" s="15"/>
      <c r="MZ580" s="15"/>
      <c r="NA580" s="15"/>
      <c r="NB580" s="15"/>
      <c r="NC580" s="15"/>
      <c r="ND580" s="15"/>
      <c r="NE580" s="15"/>
      <c r="NF580" s="15"/>
      <c r="NG580" s="15"/>
      <c r="NH580" s="15"/>
      <c r="NI580" s="15"/>
      <c r="NJ580" s="15"/>
      <c r="NK580" s="15"/>
      <c r="NL580" s="15"/>
      <c r="NM580" s="15"/>
      <c r="NN580" s="15"/>
      <c r="NO580" s="15"/>
      <c r="NP580" s="15"/>
      <c r="NQ580" s="15"/>
      <c r="NR580" s="15"/>
      <c r="NS580" s="15"/>
      <c r="NT580" s="15"/>
      <c r="NU580" s="15"/>
      <c r="NV580" s="15"/>
      <c r="NW580" s="15"/>
      <c r="NX580" s="15"/>
      <c r="NY580" s="15"/>
      <c r="NZ580" s="15"/>
      <c r="OA580" s="15"/>
      <c r="OB580" s="15"/>
      <c r="OC580" s="15"/>
      <c r="OD580" s="15"/>
      <c r="OE580" s="15"/>
      <c r="OF580" s="15"/>
      <c r="OG580" s="15"/>
      <c r="OH580" s="15"/>
      <c r="OI580" s="15"/>
      <c r="OJ580" s="15"/>
      <c r="OK580" s="15"/>
      <c r="OL580" s="15"/>
      <c r="OM580" s="15"/>
      <c r="ON580" s="15"/>
      <c r="OO580" s="15"/>
      <c r="OP580" s="15"/>
      <c r="OQ580" s="15"/>
      <c r="OR580" s="15"/>
      <c r="OS580" s="15"/>
      <c r="OT580" s="15"/>
      <c r="OU580" s="15"/>
      <c r="OV580" s="15"/>
      <c r="OW580" s="15"/>
      <c r="OX580" s="15"/>
      <c r="OY580" s="15"/>
      <c r="OZ580" s="15"/>
      <c r="PA580" s="15"/>
      <c r="PB580" s="15"/>
      <c r="PC580" s="15"/>
      <c r="PD580" s="15"/>
      <c r="PE580" s="15"/>
      <c r="PF580" s="15"/>
      <c r="PG580" s="15"/>
      <c r="PH580" s="15"/>
      <c r="PI580" s="15"/>
      <c r="PJ580" s="15"/>
      <c r="PK580" s="15"/>
      <c r="PL580" s="15"/>
      <c r="PM580" s="15"/>
      <c r="PN580" s="15"/>
      <c r="PO580" s="15"/>
      <c r="PP580" s="15"/>
      <c r="PQ580" s="15"/>
      <c r="PR580" s="15"/>
      <c r="PS580" s="15"/>
      <c r="PT580" s="15"/>
      <c r="PU580" s="15"/>
      <c r="PV580" s="15"/>
      <c r="PW580" s="15"/>
      <c r="PX580" s="15"/>
      <c r="PY580" s="15"/>
      <c r="PZ580" s="15"/>
      <c r="QA580" s="15"/>
      <c r="QB580" s="15"/>
      <c r="QC580" s="15"/>
      <c r="QD580" s="15"/>
      <c r="QE580" s="15"/>
      <c r="QF580" s="15"/>
      <c r="QG580" s="15"/>
      <c r="QH580" s="15"/>
      <c r="QI580" s="15"/>
      <c r="QJ580" s="15"/>
      <c r="QK580" s="15"/>
      <c r="QL580" s="15"/>
      <c r="QM580" s="15"/>
      <c r="QN580" s="15"/>
      <c r="QO580" s="15"/>
      <c r="QP580" s="15"/>
      <c r="QQ580" s="15"/>
      <c r="QR580" s="15"/>
      <c r="QS580" s="15"/>
      <c r="QT580" s="15"/>
      <c r="QU580" s="15"/>
      <c r="QV580" s="15"/>
      <c r="QW580" s="15"/>
      <c r="QX580" s="15"/>
      <c r="QY580" s="15"/>
      <c r="QZ580" s="15"/>
      <c r="RA580" s="15"/>
      <c r="RB580" s="15"/>
      <c r="RC580" s="15"/>
      <c r="RD580" s="15"/>
      <c r="RE580" s="15"/>
      <c r="RF580" s="15"/>
      <c r="RG580" s="15"/>
      <c r="RH580" s="15"/>
      <c r="RI580" s="15"/>
      <c r="RJ580" s="15"/>
      <c r="RK580" s="15"/>
      <c r="RL580" s="15"/>
      <c r="RM580" s="15"/>
      <c r="RN580" s="15"/>
      <c r="RO580" s="15"/>
      <c r="RP580" s="15"/>
      <c r="RQ580" s="15"/>
      <c r="RR580" s="15"/>
      <c r="RS580" s="15"/>
      <c r="RT580" s="15"/>
      <c r="RU580" s="15"/>
      <c r="RV580" s="15"/>
      <c r="RW580" s="15"/>
      <c r="RX580" s="15"/>
      <c r="RY580" s="15"/>
      <c r="RZ580" s="15"/>
      <c r="SA580" s="15"/>
      <c r="SB580" s="15"/>
      <c r="SC580" s="15"/>
      <c r="SD580" s="15"/>
      <c r="SE580" s="15"/>
      <c r="SF580" s="15"/>
      <c r="SG580" s="15"/>
      <c r="SH580" s="15"/>
      <c r="SI580" s="15"/>
      <c r="SJ580" s="15"/>
      <c r="SK580" s="15"/>
      <c r="SL580" s="15"/>
      <c r="SM580" s="15"/>
      <c r="SN580" s="15"/>
      <c r="SO580" s="15"/>
      <c r="SP580" s="15"/>
      <c r="SQ580" s="15"/>
      <c r="SR580" s="15"/>
      <c r="SS580" s="15"/>
      <c r="ST580" s="15"/>
      <c r="SU580" s="15"/>
      <c r="SV580" s="15"/>
      <c r="SW580" s="15"/>
      <c r="SX580" s="15"/>
      <c r="SY580" s="15"/>
      <c r="SZ580" s="15"/>
      <c r="TA580" s="15"/>
      <c r="TB580" s="15"/>
      <c r="TC580" s="15"/>
      <c r="TD580" s="15"/>
      <c r="TE580" s="15"/>
      <c r="TF580" s="15"/>
      <c r="TG580" s="15"/>
      <c r="TH580" s="15"/>
      <c r="TI580" s="15"/>
      <c r="TJ580" s="15"/>
      <c r="TK580" s="15"/>
      <c r="TL580" s="15"/>
      <c r="TM580" s="15"/>
      <c r="TN580" s="15"/>
      <c r="TO580" s="15"/>
      <c r="TP580" s="15"/>
      <c r="TQ580" s="15"/>
      <c r="TR580" s="15"/>
      <c r="TS580" s="15"/>
      <c r="TT580" s="15"/>
      <c r="TU580" s="15"/>
      <c r="TV580" s="15"/>
      <c r="TW580" s="15"/>
      <c r="TX580" s="15"/>
      <c r="TY580" s="15"/>
      <c r="TZ580" s="15"/>
      <c r="UA580" s="15"/>
      <c r="UB580" s="15"/>
      <c r="UC580" s="15"/>
      <c r="UD580" s="15"/>
      <c r="UE580" s="15"/>
      <c r="UF580" s="15"/>
      <c r="UG580" s="15"/>
      <c r="UH580" s="15"/>
      <c r="UI580" s="15"/>
      <c r="UJ580" s="15"/>
      <c r="UK580" s="15"/>
      <c r="UL580" s="15"/>
      <c r="UM580" s="15"/>
      <c r="UN580" s="15"/>
      <c r="UO580" s="15"/>
      <c r="UP580" s="15"/>
      <c r="UQ580" s="15"/>
      <c r="UR580" s="15"/>
      <c r="US580" s="15"/>
      <c r="UT580" s="15"/>
      <c r="UU580" s="15"/>
      <c r="UV580" s="15"/>
      <c r="UW580" s="15"/>
      <c r="UX580" s="15"/>
      <c r="UY580" s="15"/>
      <c r="UZ580" s="15"/>
      <c r="VA580" s="15"/>
      <c r="VB580" s="15"/>
      <c r="VC580" s="15"/>
      <c r="VD580" s="15"/>
      <c r="VE580" s="15"/>
      <c r="VF580" s="15"/>
      <c r="VG580" s="15"/>
      <c r="VH580" s="15"/>
      <c r="VI580" s="15"/>
      <c r="VJ580" s="15"/>
      <c r="VK580" s="15"/>
      <c r="VL580" s="15"/>
      <c r="VM580" s="15"/>
      <c r="VN580" s="15"/>
      <c r="VO580" s="15"/>
      <c r="VP580" s="15"/>
      <c r="VQ580" s="15"/>
      <c r="VR580" s="15"/>
      <c r="VS580" s="15"/>
      <c r="VT580" s="15"/>
      <c r="VU580" s="15"/>
      <c r="VV580" s="15"/>
      <c r="VW580" s="15"/>
      <c r="VX580" s="15"/>
      <c r="VY580" s="15"/>
      <c r="VZ580" s="15"/>
      <c r="WA580" s="15"/>
      <c r="WB580" s="15"/>
      <c r="WC580" s="15"/>
      <c r="WD580" s="15"/>
      <c r="WE580" s="15"/>
      <c r="WF580" s="15"/>
      <c r="WG580" s="15"/>
      <c r="WH580" s="15"/>
      <c r="WI580" s="15"/>
      <c r="WJ580" s="15"/>
      <c r="WK580" s="15"/>
      <c r="WL580" s="15"/>
      <c r="WM580" s="15"/>
      <c r="WN580" s="15"/>
      <c r="WO580" s="15"/>
      <c r="WP580" s="15"/>
      <c r="WQ580" s="15"/>
      <c r="WR580" s="15"/>
      <c r="WS580" s="15"/>
      <c r="WT580" s="15"/>
      <c r="WU580" s="15"/>
      <c r="WV580" s="15"/>
      <c r="WW580" s="15"/>
      <c r="WX580" s="15"/>
      <c r="WY580" s="15"/>
      <c r="WZ580" s="15"/>
      <c r="XA580" s="15"/>
      <c r="XB580" s="15"/>
      <c r="XC580" s="15"/>
      <c r="XD580" s="15"/>
      <c r="XE580" s="15"/>
      <c r="XF580" s="15"/>
      <c r="XG580" s="15"/>
      <c r="XH580" s="15"/>
      <c r="XI580" s="15"/>
      <c r="XJ580" s="15"/>
      <c r="XK580" s="15"/>
      <c r="XL580" s="15"/>
      <c r="XM580" s="15"/>
      <c r="XN580" s="15"/>
      <c r="XO580" s="15"/>
      <c r="XP580" s="15"/>
      <c r="XQ580" s="15"/>
      <c r="XR580" s="15"/>
      <c r="XS580" s="15"/>
      <c r="XT580" s="15"/>
      <c r="XU580" s="15"/>
      <c r="XV580" s="15"/>
      <c r="XW580" s="15"/>
      <c r="XX580" s="15"/>
      <c r="XY580" s="15"/>
      <c r="XZ580" s="15"/>
      <c r="YA580" s="15"/>
      <c r="YB580" s="15"/>
      <c r="YC580" s="15"/>
      <c r="YD580" s="15"/>
      <c r="YE580" s="15"/>
      <c r="YF580" s="15"/>
      <c r="YG580" s="15"/>
      <c r="YH580" s="15"/>
      <c r="YI580" s="15"/>
      <c r="YJ580" s="15"/>
      <c r="YK580" s="15"/>
      <c r="YL580" s="15"/>
      <c r="YM580" s="15"/>
      <c r="YN580" s="15"/>
      <c r="YO580" s="15"/>
      <c r="YP580" s="15"/>
      <c r="YQ580" s="15"/>
      <c r="YR580" s="15"/>
      <c r="YS580" s="15"/>
      <c r="YT580" s="15"/>
      <c r="YU580" s="15"/>
      <c r="YV580" s="15"/>
      <c r="YW580" s="15"/>
      <c r="YX580" s="15"/>
      <c r="YY580" s="15"/>
      <c r="YZ580" s="15"/>
      <c r="ZA580" s="15"/>
      <c r="ZB580" s="15"/>
      <c r="ZC580" s="15"/>
      <c r="ZD580" s="15"/>
      <c r="ZE580" s="15"/>
      <c r="ZF580" s="15"/>
      <c r="ZG580" s="15"/>
      <c r="ZH580" s="15"/>
      <c r="ZI580" s="15"/>
      <c r="ZJ580" s="15"/>
      <c r="ZK580" s="15"/>
      <c r="ZL580" s="15"/>
      <c r="ZM580" s="15"/>
      <c r="ZN580" s="15"/>
      <c r="ZO580" s="15"/>
      <c r="ZP580" s="15"/>
      <c r="ZQ580" s="15"/>
      <c r="ZR580" s="15"/>
      <c r="ZS580" s="15"/>
      <c r="ZT580" s="15"/>
      <c r="ZU580" s="15"/>
      <c r="ZV580" s="15"/>
      <c r="ZW580" s="15"/>
      <c r="ZX580" s="15"/>
      <c r="ZY580" s="15"/>
      <c r="ZZ580" s="15"/>
      <c r="AAA580" s="15"/>
      <c r="AAB580" s="15"/>
      <c r="AAC580" s="15"/>
      <c r="AAD580" s="15"/>
      <c r="AAE580" s="15"/>
      <c r="AAF580" s="15"/>
      <c r="AAG580" s="15"/>
      <c r="AAH580" s="15"/>
      <c r="AAI580" s="15"/>
      <c r="AAJ580" s="15"/>
      <c r="AAK580" s="15"/>
      <c r="AAL580" s="15"/>
      <c r="AAM580" s="15"/>
      <c r="AAN580" s="15"/>
      <c r="AAO580" s="15"/>
      <c r="AAP580" s="15"/>
      <c r="AAQ580" s="15"/>
      <c r="AAR580" s="15"/>
      <c r="AAS580" s="15"/>
      <c r="AAT580" s="15"/>
      <c r="AAU580" s="15"/>
      <c r="AAV580" s="15"/>
      <c r="AAW580" s="15"/>
      <c r="AAX580" s="15"/>
      <c r="AAY580" s="15"/>
      <c r="AAZ580" s="15"/>
      <c r="ABA580" s="15"/>
      <c r="ABB580" s="15"/>
      <c r="ABC580" s="15"/>
      <c r="ABD580" s="15"/>
      <c r="ABE580" s="15"/>
      <c r="ABF580" s="15"/>
      <c r="ABG580" s="15"/>
      <c r="ABH580" s="15"/>
      <c r="ABI580" s="15"/>
      <c r="ABJ580" s="15"/>
      <c r="ABK580" s="15"/>
      <c r="ABL580" s="15"/>
      <c r="ABM580" s="15"/>
      <c r="ABN580" s="15"/>
      <c r="ABO580" s="15"/>
      <c r="ABP580" s="15"/>
      <c r="ABQ580" s="15"/>
      <c r="ABR580" s="15"/>
      <c r="ABS580" s="15"/>
      <c r="ABT580" s="15"/>
      <c r="ABU580" s="15"/>
      <c r="ABV580" s="15"/>
      <c r="ABW580" s="15"/>
      <c r="ABX580" s="15"/>
      <c r="ABY580" s="15"/>
      <c r="ABZ580" s="15"/>
      <c r="ACA580" s="15"/>
      <c r="ACB580" s="15"/>
      <c r="ACC580" s="15"/>
      <c r="ACD580" s="15"/>
      <c r="ACE580" s="15"/>
      <c r="ACF580" s="15"/>
      <c r="ACG580" s="15"/>
      <c r="ACH580" s="15"/>
      <c r="ACI580" s="15"/>
      <c r="ACJ580" s="15"/>
      <c r="ACK580" s="15"/>
      <c r="ACL580" s="15"/>
      <c r="ACM580" s="15"/>
      <c r="ACN580" s="15"/>
      <c r="ACO580" s="15"/>
      <c r="ACP580" s="15"/>
      <c r="ACQ580" s="15"/>
      <c r="ACR580" s="15"/>
      <c r="ACS580" s="15"/>
      <c r="ACT580" s="15"/>
      <c r="ACU580" s="15"/>
      <c r="ACV580" s="15"/>
      <c r="ACW580" s="15"/>
      <c r="ACX580" s="15"/>
      <c r="ACY580" s="15"/>
      <c r="ACZ580" s="15"/>
      <c r="ADA580" s="15"/>
      <c r="ADB580" s="15"/>
      <c r="ADC580" s="15"/>
      <c r="ADD580" s="15"/>
      <c r="ADE580" s="15"/>
      <c r="ADF580" s="15"/>
      <c r="ADG580" s="15"/>
      <c r="ADH580" s="15"/>
      <c r="ADI580" s="15"/>
      <c r="ADJ580" s="15"/>
      <c r="ADK580" s="15"/>
      <c r="ADL580" s="15"/>
      <c r="ADM580" s="15"/>
      <c r="ADN580" s="15"/>
      <c r="ADO580" s="15"/>
      <c r="ADP580" s="15"/>
      <c r="ADQ580" s="15"/>
      <c r="ADR580" s="15"/>
      <c r="ADS580" s="15"/>
      <c r="ADT580" s="15"/>
      <c r="ADU580" s="15"/>
      <c r="ADV580" s="15"/>
      <c r="ADW580" s="15"/>
      <c r="ADX580" s="15"/>
      <c r="ADY580" s="15"/>
      <c r="ADZ580" s="15"/>
      <c r="AEA580" s="15"/>
      <c r="AEB580" s="15"/>
      <c r="AEC580" s="15"/>
      <c r="AED580" s="15"/>
      <c r="AEE580" s="15"/>
      <c r="AEF580" s="15"/>
      <c r="AEG580" s="15"/>
      <c r="AEH580" s="15"/>
      <c r="AEI580" s="15"/>
      <c r="AEJ580" s="15"/>
      <c r="AEK580" s="15"/>
      <c r="AEL580" s="15"/>
      <c r="AEM580" s="15"/>
      <c r="AEN580" s="15"/>
      <c r="AEO580" s="15"/>
      <c r="AEP580" s="15"/>
      <c r="AEQ580" s="15"/>
      <c r="AER580" s="15"/>
      <c r="AES580" s="15"/>
      <c r="AET580" s="15"/>
      <c r="AEU580" s="15"/>
      <c r="AEV580" s="15"/>
      <c r="AEW580" s="15"/>
      <c r="AEX580" s="15"/>
      <c r="AEY580" s="15"/>
      <c r="AEZ580" s="15"/>
      <c r="AFA580" s="15"/>
      <c r="AFB580" s="15"/>
      <c r="AFC580" s="15"/>
      <c r="AFD580" s="15"/>
      <c r="AFE580" s="15"/>
      <c r="AFF580" s="15"/>
      <c r="AFG580" s="15"/>
      <c r="AFH580" s="15"/>
      <c r="AFI580" s="15"/>
      <c r="AFJ580" s="15"/>
      <c r="AFK580" s="15"/>
      <c r="AFL580" s="15"/>
      <c r="AFM580" s="15"/>
      <c r="AFN580" s="15"/>
      <c r="AFO580" s="15"/>
      <c r="AFP580" s="15"/>
      <c r="AFQ580" s="15"/>
      <c r="AFR580" s="15"/>
      <c r="AFS580" s="15"/>
      <c r="AFT580" s="15"/>
      <c r="AFU580" s="15"/>
      <c r="AFV580" s="15"/>
      <c r="AFW580" s="15"/>
      <c r="AFX580" s="15"/>
      <c r="AFY580" s="15"/>
      <c r="AFZ580" s="15"/>
      <c r="AGA580" s="15"/>
      <c r="AGB580" s="15"/>
      <c r="AGC580" s="15"/>
      <c r="AGD580" s="15"/>
      <c r="AGE580" s="15"/>
      <c r="AGF580" s="15"/>
      <c r="AGG580" s="15"/>
      <c r="AGH580" s="15"/>
      <c r="AGI580" s="15"/>
      <c r="AGJ580" s="15"/>
      <c r="AGK580" s="15"/>
      <c r="AGL580" s="15"/>
      <c r="AGM580" s="15"/>
      <c r="AGN580" s="15"/>
      <c r="AGO580" s="15"/>
      <c r="AGP580" s="15"/>
      <c r="AGQ580" s="15"/>
      <c r="AGR580" s="15"/>
      <c r="AGS580" s="15"/>
      <c r="AGT580" s="15"/>
      <c r="AGU580" s="15"/>
      <c r="AGV580" s="15"/>
      <c r="AGW580" s="15"/>
      <c r="AGX580" s="15"/>
      <c r="AGY580" s="15"/>
      <c r="AGZ580" s="15"/>
      <c r="AHA580" s="15"/>
      <c r="AHB580" s="15"/>
      <c r="AHC580" s="15"/>
      <c r="AHD580" s="15"/>
      <c r="AHE580" s="15"/>
      <c r="AHF580" s="15"/>
      <c r="AHG580" s="15"/>
      <c r="AHH580" s="15"/>
      <c r="AHI580" s="15"/>
      <c r="AHJ580" s="15"/>
      <c r="AHK580" s="15"/>
      <c r="AHL580" s="15"/>
      <c r="AHM580" s="15"/>
      <c r="AHN580" s="15"/>
      <c r="AHO580" s="15"/>
      <c r="AHP580" s="15"/>
      <c r="AHQ580" s="15"/>
      <c r="AHR580" s="15"/>
      <c r="AHS580" s="15"/>
      <c r="AHT580" s="15"/>
      <c r="AHU580" s="15"/>
      <c r="AHV580" s="15"/>
      <c r="AHW580" s="15"/>
      <c r="AHX580" s="15"/>
      <c r="AHY580" s="15"/>
      <c r="AHZ580" s="15"/>
      <c r="AIA580" s="15"/>
      <c r="AIB580" s="15"/>
      <c r="AIC580" s="15"/>
      <c r="AID580" s="15"/>
      <c r="AIE580" s="15"/>
      <c r="AIF580" s="15"/>
      <c r="AIG580" s="15"/>
      <c r="AIH580" s="15"/>
      <c r="AII580" s="15"/>
      <c r="AIJ580" s="15"/>
      <c r="AIK580" s="15"/>
      <c r="AIL580" s="15"/>
      <c r="AIM580" s="15"/>
      <c r="AIN580" s="15"/>
      <c r="AIO580" s="15"/>
      <c r="AIP580" s="15"/>
      <c r="AIQ580" s="15"/>
      <c r="AIR580" s="15"/>
      <c r="AIS580" s="15"/>
      <c r="AIT580" s="15"/>
      <c r="AIU580" s="15"/>
      <c r="AIV580" s="15"/>
      <c r="AIW580" s="15"/>
      <c r="AIX580" s="15"/>
      <c r="AIY580" s="15"/>
      <c r="AIZ580" s="15"/>
      <c r="AJA580" s="15"/>
      <c r="AJB580" s="15"/>
      <c r="AJC580" s="15"/>
      <c r="AJD580" s="15"/>
      <c r="AJE580" s="15"/>
      <c r="AJF580" s="15"/>
      <c r="AJG580" s="15"/>
      <c r="AJH580" s="15"/>
      <c r="AJI580" s="15"/>
      <c r="AJJ580" s="15"/>
      <c r="AJK580" s="15"/>
      <c r="AJL580" s="15"/>
      <c r="AJM580" s="15"/>
      <c r="AJN580" s="15"/>
      <c r="AJO580" s="15"/>
      <c r="AJP580" s="15"/>
      <c r="AJQ580" s="15"/>
      <c r="AJR580" s="15"/>
      <c r="AJS580" s="15"/>
      <c r="AJT580" s="15"/>
      <c r="AJU580" s="15"/>
      <c r="AJV580" s="15"/>
      <c r="AJW580" s="15"/>
      <c r="AJX580" s="15"/>
      <c r="AJY580" s="15"/>
      <c r="AJZ580" s="15"/>
      <c r="AKA580" s="15"/>
      <c r="AKB580" s="15"/>
      <c r="AKC580" s="15"/>
      <c r="AKD580" s="15"/>
      <c r="AKE580" s="15"/>
      <c r="AKF580" s="15"/>
      <c r="AKG580" s="15"/>
      <c r="AKH580" s="15"/>
      <c r="AKI580" s="15"/>
      <c r="AKJ580" s="15"/>
      <c r="AKK580" s="15"/>
      <c r="AKL580" s="15"/>
      <c r="AKM580" s="15"/>
      <c r="AKN580" s="15"/>
      <c r="AKO580" s="15"/>
      <c r="AKP580" s="15"/>
      <c r="AKQ580" s="15"/>
      <c r="AKR580" s="15"/>
      <c r="AKS580" s="15"/>
      <c r="AKT580" s="15"/>
      <c r="AKU580" s="15"/>
      <c r="AKV580" s="15"/>
      <c r="AKW580" s="15"/>
      <c r="AKX580" s="15"/>
      <c r="AKY580" s="15"/>
      <c r="AKZ580" s="15"/>
      <c r="ALA580" s="15"/>
      <c r="ALB580" s="15"/>
      <c r="ALC580" s="15"/>
      <c r="ALD580" s="15"/>
      <c r="ALE580" s="15"/>
      <c r="ALF580" s="15"/>
      <c r="ALG580" s="15"/>
      <c r="ALH580" s="15"/>
      <c r="ALI580" s="15"/>
      <c r="ALJ580" s="15"/>
      <c r="ALK580" s="15"/>
      <c r="ALL580" s="15"/>
      <c r="ALM580" s="15"/>
      <c r="ALN580" s="15"/>
      <c r="ALO580" s="15"/>
      <c r="ALP580" s="15"/>
      <c r="ALQ580" s="15"/>
      <c r="ALR580" s="15"/>
      <c r="ALS580" s="15"/>
      <c r="ALT580" s="15"/>
      <c r="ALU580" s="15"/>
      <c r="ALV580" s="15"/>
      <c r="ALW580" s="15"/>
      <c r="ALX580" s="11"/>
      <c r="ALY580" s="11"/>
      <c r="ALZ580" s="11"/>
      <c r="AMA580" s="11"/>
    </row>
    <row r="581" spans="1:1024" ht="12.75" customHeight="1">
      <c r="A581" s="9" t="s">
        <v>560</v>
      </c>
      <c r="B581" s="9" t="s">
        <v>560</v>
      </c>
      <c r="C581" s="5" t="s">
        <v>210</v>
      </c>
      <c r="D581" s="4"/>
      <c r="E581" s="9" t="s">
        <v>16</v>
      </c>
      <c r="F581" s="4" t="s">
        <v>17</v>
      </c>
      <c r="G581" s="4" t="s">
        <v>211</v>
      </c>
      <c r="H581" s="10">
        <v>60</v>
      </c>
      <c r="I581" s="6">
        <v>0</v>
      </c>
      <c r="J581" s="6">
        <v>0</v>
      </c>
      <c r="K581" s="6">
        <v>0</v>
      </c>
      <c r="L581" s="31">
        <v>0</v>
      </c>
      <c r="M581" s="10">
        <v>0</v>
      </c>
      <c r="N581" s="10">
        <v>0</v>
      </c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  <c r="JO581" s="15"/>
      <c r="JP581" s="15"/>
      <c r="JQ581" s="15"/>
      <c r="JR581" s="15"/>
      <c r="JS581" s="15"/>
      <c r="JT581" s="15"/>
      <c r="JU581" s="15"/>
      <c r="JV581" s="15"/>
      <c r="JW581" s="15"/>
      <c r="JX581" s="15"/>
      <c r="JY581" s="15"/>
      <c r="JZ581" s="15"/>
      <c r="KA581" s="15"/>
      <c r="KB581" s="15"/>
      <c r="KC581" s="15"/>
      <c r="KD581" s="15"/>
      <c r="KE581" s="15"/>
      <c r="KF581" s="15"/>
      <c r="KG581" s="15"/>
      <c r="KH581" s="15"/>
      <c r="KI581" s="15"/>
      <c r="KJ581" s="15"/>
      <c r="KK581" s="15"/>
      <c r="KL581" s="15"/>
      <c r="KM581" s="15"/>
      <c r="KN581" s="15"/>
      <c r="KO581" s="15"/>
      <c r="KP581" s="15"/>
      <c r="KQ581" s="15"/>
      <c r="KR581" s="15"/>
      <c r="KS581" s="15"/>
      <c r="KT581" s="15"/>
      <c r="KU581" s="15"/>
      <c r="KV581" s="15"/>
      <c r="KW581" s="15"/>
      <c r="KX581" s="15"/>
      <c r="KY581" s="15"/>
      <c r="KZ581" s="15"/>
      <c r="LA581" s="15"/>
      <c r="LB581" s="15"/>
      <c r="LC581" s="15"/>
      <c r="LD581" s="15"/>
      <c r="LE581" s="15"/>
      <c r="LF581" s="15"/>
      <c r="LG581" s="15"/>
      <c r="LH581" s="15"/>
      <c r="LI581" s="15"/>
      <c r="LJ581" s="15"/>
      <c r="LK581" s="15"/>
      <c r="LL581" s="15"/>
      <c r="LM581" s="15"/>
      <c r="LN581" s="15"/>
      <c r="LO581" s="15"/>
      <c r="LP581" s="15"/>
      <c r="LQ581" s="15"/>
      <c r="LR581" s="15"/>
      <c r="LS581" s="15"/>
      <c r="LT581" s="15"/>
      <c r="LU581" s="15"/>
      <c r="LV581" s="15"/>
      <c r="LW581" s="15"/>
      <c r="LX581" s="15"/>
      <c r="LY581" s="15"/>
      <c r="LZ581" s="15"/>
      <c r="MA581" s="15"/>
      <c r="MB581" s="15"/>
      <c r="MC581" s="15"/>
      <c r="MD581" s="15"/>
      <c r="ME581" s="15"/>
      <c r="MF581" s="15"/>
      <c r="MG581" s="15"/>
      <c r="MH581" s="15"/>
      <c r="MI581" s="15"/>
      <c r="MJ581" s="15"/>
      <c r="MK581" s="15"/>
      <c r="ML581" s="15"/>
      <c r="MM581" s="15"/>
      <c r="MN581" s="15"/>
      <c r="MO581" s="15"/>
      <c r="MP581" s="15"/>
      <c r="MQ581" s="15"/>
      <c r="MR581" s="15"/>
      <c r="MS581" s="15"/>
      <c r="MT581" s="15"/>
      <c r="MU581" s="15"/>
      <c r="MV581" s="15"/>
      <c r="MW581" s="15"/>
      <c r="MX581" s="15"/>
      <c r="MY581" s="15"/>
      <c r="MZ581" s="15"/>
      <c r="NA581" s="15"/>
      <c r="NB581" s="15"/>
      <c r="NC581" s="15"/>
      <c r="ND581" s="15"/>
      <c r="NE581" s="15"/>
      <c r="NF581" s="15"/>
      <c r="NG581" s="15"/>
      <c r="NH581" s="15"/>
      <c r="NI581" s="15"/>
      <c r="NJ581" s="15"/>
      <c r="NK581" s="15"/>
      <c r="NL581" s="15"/>
      <c r="NM581" s="15"/>
      <c r="NN581" s="15"/>
      <c r="NO581" s="15"/>
      <c r="NP581" s="15"/>
      <c r="NQ581" s="15"/>
      <c r="NR581" s="15"/>
      <c r="NS581" s="15"/>
      <c r="NT581" s="15"/>
      <c r="NU581" s="15"/>
      <c r="NV581" s="15"/>
      <c r="NW581" s="15"/>
      <c r="NX581" s="15"/>
      <c r="NY581" s="15"/>
      <c r="NZ581" s="15"/>
      <c r="OA581" s="15"/>
      <c r="OB581" s="15"/>
      <c r="OC581" s="15"/>
      <c r="OD581" s="15"/>
      <c r="OE581" s="15"/>
      <c r="OF581" s="15"/>
      <c r="OG581" s="15"/>
      <c r="OH581" s="15"/>
      <c r="OI581" s="15"/>
      <c r="OJ581" s="15"/>
      <c r="OK581" s="15"/>
      <c r="OL581" s="15"/>
      <c r="OM581" s="15"/>
      <c r="ON581" s="15"/>
      <c r="OO581" s="15"/>
      <c r="OP581" s="15"/>
      <c r="OQ581" s="15"/>
      <c r="OR581" s="15"/>
      <c r="OS581" s="15"/>
      <c r="OT581" s="15"/>
      <c r="OU581" s="15"/>
      <c r="OV581" s="15"/>
      <c r="OW581" s="15"/>
      <c r="OX581" s="15"/>
      <c r="OY581" s="15"/>
      <c r="OZ581" s="15"/>
      <c r="PA581" s="15"/>
      <c r="PB581" s="15"/>
      <c r="PC581" s="15"/>
      <c r="PD581" s="15"/>
      <c r="PE581" s="15"/>
      <c r="PF581" s="15"/>
      <c r="PG581" s="15"/>
      <c r="PH581" s="15"/>
      <c r="PI581" s="15"/>
      <c r="PJ581" s="15"/>
      <c r="PK581" s="15"/>
      <c r="PL581" s="15"/>
      <c r="PM581" s="15"/>
      <c r="PN581" s="15"/>
      <c r="PO581" s="15"/>
      <c r="PP581" s="15"/>
      <c r="PQ581" s="15"/>
      <c r="PR581" s="15"/>
      <c r="PS581" s="15"/>
      <c r="PT581" s="15"/>
      <c r="PU581" s="15"/>
      <c r="PV581" s="15"/>
      <c r="PW581" s="15"/>
      <c r="PX581" s="15"/>
      <c r="PY581" s="15"/>
      <c r="PZ581" s="15"/>
      <c r="QA581" s="15"/>
      <c r="QB581" s="15"/>
      <c r="QC581" s="15"/>
      <c r="QD581" s="15"/>
      <c r="QE581" s="15"/>
      <c r="QF581" s="15"/>
      <c r="QG581" s="15"/>
      <c r="QH581" s="15"/>
      <c r="QI581" s="15"/>
      <c r="QJ581" s="15"/>
      <c r="QK581" s="15"/>
      <c r="QL581" s="15"/>
      <c r="QM581" s="15"/>
      <c r="QN581" s="15"/>
      <c r="QO581" s="15"/>
      <c r="QP581" s="15"/>
      <c r="QQ581" s="15"/>
      <c r="QR581" s="15"/>
      <c r="QS581" s="15"/>
      <c r="QT581" s="15"/>
      <c r="QU581" s="15"/>
      <c r="QV581" s="15"/>
      <c r="QW581" s="15"/>
      <c r="QX581" s="15"/>
      <c r="QY581" s="15"/>
      <c r="QZ581" s="15"/>
      <c r="RA581" s="15"/>
      <c r="RB581" s="15"/>
      <c r="RC581" s="15"/>
      <c r="RD581" s="15"/>
      <c r="RE581" s="15"/>
      <c r="RF581" s="15"/>
      <c r="RG581" s="15"/>
      <c r="RH581" s="15"/>
      <c r="RI581" s="15"/>
      <c r="RJ581" s="15"/>
      <c r="RK581" s="15"/>
      <c r="RL581" s="15"/>
      <c r="RM581" s="15"/>
      <c r="RN581" s="15"/>
      <c r="RO581" s="15"/>
      <c r="RP581" s="15"/>
      <c r="RQ581" s="15"/>
      <c r="RR581" s="15"/>
      <c r="RS581" s="15"/>
      <c r="RT581" s="15"/>
      <c r="RU581" s="15"/>
      <c r="RV581" s="15"/>
      <c r="RW581" s="15"/>
      <c r="RX581" s="15"/>
      <c r="RY581" s="15"/>
      <c r="RZ581" s="15"/>
      <c r="SA581" s="15"/>
      <c r="SB581" s="15"/>
      <c r="SC581" s="15"/>
      <c r="SD581" s="15"/>
      <c r="SE581" s="15"/>
      <c r="SF581" s="15"/>
      <c r="SG581" s="15"/>
      <c r="SH581" s="15"/>
      <c r="SI581" s="15"/>
      <c r="SJ581" s="15"/>
      <c r="SK581" s="15"/>
      <c r="SL581" s="15"/>
      <c r="SM581" s="15"/>
      <c r="SN581" s="15"/>
      <c r="SO581" s="15"/>
      <c r="SP581" s="15"/>
      <c r="SQ581" s="15"/>
      <c r="SR581" s="15"/>
      <c r="SS581" s="15"/>
      <c r="ST581" s="15"/>
      <c r="SU581" s="15"/>
      <c r="SV581" s="15"/>
      <c r="SW581" s="15"/>
      <c r="SX581" s="15"/>
      <c r="SY581" s="15"/>
      <c r="SZ581" s="15"/>
      <c r="TA581" s="15"/>
      <c r="TB581" s="15"/>
      <c r="TC581" s="15"/>
      <c r="TD581" s="15"/>
      <c r="TE581" s="15"/>
      <c r="TF581" s="15"/>
      <c r="TG581" s="15"/>
      <c r="TH581" s="15"/>
      <c r="TI581" s="15"/>
      <c r="TJ581" s="15"/>
      <c r="TK581" s="15"/>
      <c r="TL581" s="15"/>
      <c r="TM581" s="15"/>
      <c r="TN581" s="15"/>
      <c r="TO581" s="15"/>
      <c r="TP581" s="15"/>
      <c r="TQ581" s="15"/>
      <c r="TR581" s="15"/>
      <c r="TS581" s="15"/>
      <c r="TT581" s="15"/>
      <c r="TU581" s="15"/>
      <c r="TV581" s="15"/>
      <c r="TW581" s="15"/>
      <c r="TX581" s="15"/>
      <c r="TY581" s="15"/>
      <c r="TZ581" s="15"/>
      <c r="UA581" s="15"/>
      <c r="UB581" s="15"/>
      <c r="UC581" s="15"/>
      <c r="UD581" s="15"/>
      <c r="UE581" s="15"/>
      <c r="UF581" s="15"/>
      <c r="UG581" s="15"/>
      <c r="UH581" s="15"/>
      <c r="UI581" s="15"/>
      <c r="UJ581" s="15"/>
      <c r="UK581" s="15"/>
      <c r="UL581" s="15"/>
      <c r="UM581" s="15"/>
      <c r="UN581" s="15"/>
      <c r="UO581" s="15"/>
      <c r="UP581" s="15"/>
      <c r="UQ581" s="15"/>
      <c r="UR581" s="15"/>
      <c r="US581" s="15"/>
      <c r="UT581" s="15"/>
      <c r="UU581" s="15"/>
      <c r="UV581" s="15"/>
      <c r="UW581" s="15"/>
      <c r="UX581" s="15"/>
      <c r="UY581" s="15"/>
      <c r="UZ581" s="15"/>
      <c r="VA581" s="15"/>
      <c r="VB581" s="15"/>
      <c r="VC581" s="15"/>
      <c r="VD581" s="15"/>
      <c r="VE581" s="15"/>
      <c r="VF581" s="15"/>
      <c r="VG581" s="15"/>
      <c r="VH581" s="15"/>
      <c r="VI581" s="15"/>
      <c r="VJ581" s="15"/>
      <c r="VK581" s="15"/>
      <c r="VL581" s="15"/>
      <c r="VM581" s="15"/>
      <c r="VN581" s="15"/>
      <c r="VO581" s="15"/>
      <c r="VP581" s="15"/>
      <c r="VQ581" s="15"/>
      <c r="VR581" s="15"/>
      <c r="VS581" s="15"/>
      <c r="VT581" s="15"/>
      <c r="VU581" s="15"/>
      <c r="VV581" s="15"/>
      <c r="VW581" s="15"/>
      <c r="VX581" s="15"/>
      <c r="VY581" s="15"/>
      <c r="VZ581" s="15"/>
      <c r="WA581" s="15"/>
      <c r="WB581" s="15"/>
      <c r="WC581" s="15"/>
      <c r="WD581" s="15"/>
      <c r="WE581" s="15"/>
      <c r="WF581" s="15"/>
      <c r="WG581" s="15"/>
      <c r="WH581" s="15"/>
      <c r="WI581" s="15"/>
      <c r="WJ581" s="15"/>
      <c r="WK581" s="15"/>
      <c r="WL581" s="15"/>
      <c r="WM581" s="15"/>
      <c r="WN581" s="15"/>
      <c r="WO581" s="15"/>
      <c r="WP581" s="15"/>
      <c r="WQ581" s="15"/>
      <c r="WR581" s="15"/>
      <c r="WS581" s="15"/>
      <c r="WT581" s="15"/>
      <c r="WU581" s="15"/>
      <c r="WV581" s="15"/>
      <c r="WW581" s="15"/>
      <c r="WX581" s="15"/>
      <c r="WY581" s="15"/>
      <c r="WZ581" s="15"/>
      <c r="XA581" s="15"/>
      <c r="XB581" s="15"/>
      <c r="XC581" s="15"/>
      <c r="XD581" s="15"/>
      <c r="XE581" s="15"/>
      <c r="XF581" s="15"/>
      <c r="XG581" s="15"/>
      <c r="XH581" s="15"/>
      <c r="XI581" s="15"/>
      <c r="XJ581" s="15"/>
      <c r="XK581" s="15"/>
      <c r="XL581" s="15"/>
      <c r="XM581" s="15"/>
      <c r="XN581" s="15"/>
      <c r="XO581" s="15"/>
      <c r="XP581" s="15"/>
      <c r="XQ581" s="15"/>
      <c r="XR581" s="15"/>
      <c r="XS581" s="15"/>
      <c r="XT581" s="15"/>
      <c r="XU581" s="15"/>
      <c r="XV581" s="15"/>
      <c r="XW581" s="15"/>
      <c r="XX581" s="15"/>
      <c r="XY581" s="15"/>
      <c r="XZ581" s="15"/>
      <c r="YA581" s="15"/>
      <c r="YB581" s="15"/>
      <c r="YC581" s="15"/>
      <c r="YD581" s="15"/>
      <c r="YE581" s="15"/>
      <c r="YF581" s="15"/>
      <c r="YG581" s="15"/>
      <c r="YH581" s="15"/>
      <c r="YI581" s="15"/>
      <c r="YJ581" s="15"/>
      <c r="YK581" s="15"/>
      <c r="YL581" s="15"/>
      <c r="YM581" s="15"/>
      <c r="YN581" s="15"/>
      <c r="YO581" s="15"/>
      <c r="YP581" s="15"/>
      <c r="YQ581" s="15"/>
      <c r="YR581" s="15"/>
      <c r="YS581" s="15"/>
      <c r="YT581" s="15"/>
      <c r="YU581" s="15"/>
      <c r="YV581" s="15"/>
      <c r="YW581" s="15"/>
      <c r="YX581" s="15"/>
      <c r="YY581" s="15"/>
      <c r="YZ581" s="15"/>
      <c r="ZA581" s="15"/>
      <c r="ZB581" s="15"/>
      <c r="ZC581" s="15"/>
      <c r="ZD581" s="15"/>
      <c r="ZE581" s="15"/>
      <c r="ZF581" s="15"/>
      <c r="ZG581" s="15"/>
      <c r="ZH581" s="15"/>
      <c r="ZI581" s="15"/>
      <c r="ZJ581" s="15"/>
      <c r="ZK581" s="15"/>
      <c r="ZL581" s="15"/>
      <c r="ZM581" s="15"/>
      <c r="ZN581" s="15"/>
      <c r="ZO581" s="15"/>
      <c r="ZP581" s="15"/>
      <c r="ZQ581" s="15"/>
      <c r="ZR581" s="15"/>
      <c r="ZS581" s="15"/>
      <c r="ZT581" s="15"/>
      <c r="ZU581" s="15"/>
      <c r="ZV581" s="15"/>
      <c r="ZW581" s="15"/>
      <c r="ZX581" s="15"/>
      <c r="ZY581" s="15"/>
      <c r="ZZ581" s="15"/>
      <c r="AAA581" s="15"/>
      <c r="AAB581" s="15"/>
      <c r="AAC581" s="15"/>
      <c r="AAD581" s="15"/>
      <c r="AAE581" s="15"/>
      <c r="AAF581" s="15"/>
      <c r="AAG581" s="15"/>
      <c r="AAH581" s="15"/>
      <c r="AAI581" s="15"/>
      <c r="AAJ581" s="15"/>
      <c r="AAK581" s="15"/>
      <c r="AAL581" s="15"/>
      <c r="AAM581" s="15"/>
      <c r="AAN581" s="15"/>
      <c r="AAO581" s="15"/>
      <c r="AAP581" s="15"/>
      <c r="AAQ581" s="15"/>
      <c r="AAR581" s="15"/>
      <c r="AAS581" s="15"/>
      <c r="AAT581" s="15"/>
      <c r="AAU581" s="15"/>
      <c r="AAV581" s="15"/>
      <c r="AAW581" s="15"/>
      <c r="AAX581" s="15"/>
      <c r="AAY581" s="15"/>
      <c r="AAZ581" s="15"/>
      <c r="ABA581" s="15"/>
      <c r="ABB581" s="15"/>
      <c r="ABC581" s="15"/>
      <c r="ABD581" s="15"/>
      <c r="ABE581" s="15"/>
      <c r="ABF581" s="15"/>
      <c r="ABG581" s="15"/>
      <c r="ABH581" s="15"/>
      <c r="ABI581" s="15"/>
      <c r="ABJ581" s="15"/>
      <c r="ABK581" s="15"/>
      <c r="ABL581" s="15"/>
      <c r="ABM581" s="15"/>
      <c r="ABN581" s="15"/>
      <c r="ABO581" s="15"/>
      <c r="ABP581" s="15"/>
      <c r="ABQ581" s="15"/>
      <c r="ABR581" s="15"/>
      <c r="ABS581" s="15"/>
      <c r="ABT581" s="15"/>
      <c r="ABU581" s="15"/>
      <c r="ABV581" s="15"/>
      <c r="ABW581" s="15"/>
      <c r="ABX581" s="15"/>
      <c r="ABY581" s="15"/>
      <c r="ABZ581" s="15"/>
      <c r="ACA581" s="15"/>
      <c r="ACB581" s="15"/>
      <c r="ACC581" s="15"/>
      <c r="ACD581" s="15"/>
      <c r="ACE581" s="15"/>
      <c r="ACF581" s="15"/>
      <c r="ACG581" s="15"/>
      <c r="ACH581" s="15"/>
      <c r="ACI581" s="15"/>
      <c r="ACJ581" s="15"/>
      <c r="ACK581" s="15"/>
      <c r="ACL581" s="15"/>
      <c r="ACM581" s="15"/>
      <c r="ACN581" s="15"/>
      <c r="ACO581" s="15"/>
      <c r="ACP581" s="15"/>
      <c r="ACQ581" s="15"/>
      <c r="ACR581" s="15"/>
      <c r="ACS581" s="15"/>
      <c r="ACT581" s="15"/>
      <c r="ACU581" s="15"/>
      <c r="ACV581" s="15"/>
      <c r="ACW581" s="15"/>
      <c r="ACX581" s="15"/>
      <c r="ACY581" s="15"/>
      <c r="ACZ581" s="15"/>
      <c r="ADA581" s="15"/>
      <c r="ADB581" s="15"/>
      <c r="ADC581" s="15"/>
      <c r="ADD581" s="15"/>
      <c r="ADE581" s="15"/>
      <c r="ADF581" s="15"/>
      <c r="ADG581" s="15"/>
      <c r="ADH581" s="15"/>
      <c r="ADI581" s="15"/>
      <c r="ADJ581" s="15"/>
      <c r="ADK581" s="15"/>
      <c r="ADL581" s="15"/>
      <c r="ADM581" s="15"/>
      <c r="ADN581" s="15"/>
      <c r="ADO581" s="15"/>
      <c r="ADP581" s="15"/>
      <c r="ADQ581" s="15"/>
      <c r="ADR581" s="15"/>
      <c r="ADS581" s="15"/>
      <c r="ADT581" s="15"/>
      <c r="ADU581" s="15"/>
      <c r="ADV581" s="15"/>
      <c r="ADW581" s="15"/>
      <c r="ADX581" s="15"/>
      <c r="ADY581" s="15"/>
      <c r="ADZ581" s="15"/>
      <c r="AEA581" s="15"/>
      <c r="AEB581" s="15"/>
      <c r="AEC581" s="15"/>
      <c r="AED581" s="15"/>
      <c r="AEE581" s="15"/>
      <c r="AEF581" s="15"/>
      <c r="AEG581" s="15"/>
      <c r="AEH581" s="15"/>
      <c r="AEI581" s="15"/>
      <c r="AEJ581" s="15"/>
      <c r="AEK581" s="15"/>
      <c r="AEL581" s="15"/>
      <c r="AEM581" s="15"/>
      <c r="AEN581" s="15"/>
      <c r="AEO581" s="15"/>
      <c r="AEP581" s="15"/>
      <c r="AEQ581" s="15"/>
      <c r="AER581" s="15"/>
      <c r="AES581" s="15"/>
      <c r="AET581" s="15"/>
      <c r="AEU581" s="15"/>
      <c r="AEV581" s="15"/>
      <c r="AEW581" s="15"/>
      <c r="AEX581" s="15"/>
      <c r="AEY581" s="15"/>
      <c r="AEZ581" s="15"/>
      <c r="AFA581" s="15"/>
      <c r="AFB581" s="15"/>
      <c r="AFC581" s="15"/>
      <c r="AFD581" s="15"/>
      <c r="AFE581" s="15"/>
      <c r="AFF581" s="15"/>
      <c r="AFG581" s="15"/>
      <c r="AFH581" s="15"/>
      <c r="AFI581" s="15"/>
      <c r="AFJ581" s="15"/>
      <c r="AFK581" s="15"/>
      <c r="AFL581" s="15"/>
      <c r="AFM581" s="15"/>
      <c r="AFN581" s="15"/>
      <c r="AFO581" s="15"/>
      <c r="AFP581" s="15"/>
      <c r="AFQ581" s="15"/>
      <c r="AFR581" s="15"/>
      <c r="AFS581" s="15"/>
      <c r="AFT581" s="15"/>
      <c r="AFU581" s="15"/>
      <c r="AFV581" s="15"/>
      <c r="AFW581" s="15"/>
      <c r="AFX581" s="15"/>
      <c r="AFY581" s="15"/>
      <c r="AFZ581" s="15"/>
      <c r="AGA581" s="15"/>
      <c r="AGB581" s="15"/>
      <c r="AGC581" s="15"/>
      <c r="AGD581" s="15"/>
      <c r="AGE581" s="15"/>
      <c r="AGF581" s="15"/>
      <c r="AGG581" s="15"/>
      <c r="AGH581" s="15"/>
      <c r="AGI581" s="15"/>
      <c r="AGJ581" s="15"/>
      <c r="AGK581" s="15"/>
      <c r="AGL581" s="15"/>
      <c r="AGM581" s="15"/>
      <c r="AGN581" s="15"/>
      <c r="AGO581" s="15"/>
      <c r="AGP581" s="15"/>
      <c r="AGQ581" s="15"/>
      <c r="AGR581" s="15"/>
      <c r="AGS581" s="15"/>
      <c r="AGT581" s="15"/>
      <c r="AGU581" s="15"/>
      <c r="AGV581" s="15"/>
      <c r="AGW581" s="15"/>
      <c r="AGX581" s="15"/>
      <c r="AGY581" s="15"/>
      <c r="AGZ581" s="15"/>
      <c r="AHA581" s="15"/>
      <c r="AHB581" s="15"/>
      <c r="AHC581" s="15"/>
      <c r="AHD581" s="15"/>
      <c r="AHE581" s="15"/>
      <c r="AHF581" s="15"/>
      <c r="AHG581" s="15"/>
      <c r="AHH581" s="15"/>
      <c r="AHI581" s="15"/>
      <c r="AHJ581" s="15"/>
      <c r="AHK581" s="15"/>
      <c r="AHL581" s="15"/>
      <c r="AHM581" s="15"/>
      <c r="AHN581" s="15"/>
      <c r="AHO581" s="15"/>
      <c r="AHP581" s="15"/>
      <c r="AHQ581" s="15"/>
      <c r="AHR581" s="15"/>
      <c r="AHS581" s="15"/>
      <c r="AHT581" s="15"/>
      <c r="AHU581" s="15"/>
      <c r="AHV581" s="15"/>
      <c r="AHW581" s="15"/>
      <c r="AHX581" s="15"/>
      <c r="AHY581" s="15"/>
      <c r="AHZ581" s="15"/>
      <c r="AIA581" s="15"/>
      <c r="AIB581" s="15"/>
      <c r="AIC581" s="15"/>
      <c r="AID581" s="15"/>
      <c r="AIE581" s="15"/>
      <c r="AIF581" s="15"/>
      <c r="AIG581" s="15"/>
      <c r="AIH581" s="15"/>
      <c r="AII581" s="15"/>
      <c r="AIJ581" s="15"/>
      <c r="AIK581" s="15"/>
      <c r="AIL581" s="15"/>
      <c r="AIM581" s="15"/>
      <c r="AIN581" s="15"/>
      <c r="AIO581" s="15"/>
      <c r="AIP581" s="15"/>
      <c r="AIQ581" s="15"/>
      <c r="AIR581" s="15"/>
      <c r="AIS581" s="15"/>
      <c r="AIT581" s="15"/>
      <c r="AIU581" s="15"/>
      <c r="AIV581" s="15"/>
      <c r="AIW581" s="15"/>
      <c r="AIX581" s="15"/>
      <c r="AIY581" s="15"/>
      <c r="AIZ581" s="15"/>
      <c r="AJA581" s="15"/>
      <c r="AJB581" s="15"/>
      <c r="AJC581" s="15"/>
      <c r="AJD581" s="15"/>
      <c r="AJE581" s="15"/>
      <c r="AJF581" s="15"/>
      <c r="AJG581" s="15"/>
      <c r="AJH581" s="15"/>
      <c r="AJI581" s="15"/>
      <c r="AJJ581" s="15"/>
      <c r="AJK581" s="15"/>
      <c r="AJL581" s="15"/>
      <c r="AJM581" s="15"/>
      <c r="AJN581" s="15"/>
      <c r="AJO581" s="15"/>
      <c r="AJP581" s="15"/>
      <c r="AJQ581" s="15"/>
      <c r="AJR581" s="15"/>
      <c r="AJS581" s="15"/>
      <c r="AJT581" s="15"/>
      <c r="AJU581" s="15"/>
      <c r="AJV581" s="15"/>
      <c r="AJW581" s="15"/>
      <c r="AJX581" s="15"/>
      <c r="AJY581" s="15"/>
      <c r="AJZ581" s="15"/>
      <c r="AKA581" s="15"/>
      <c r="AKB581" s="15"/>
      <c r="AKC581" s="15"/>
      <c r="AKD581" s="15"/>
      <c r="AKE581" s="15"/>
      <c r="AKF581" s="15"/>
      <c r="AKG581" s="15"/>
      <c r="AKH581" s="15"/>
      <c r="AKI581" s="15"/>
      <c r="AKJ581" s="15"/>
      <c r="AKK581" s="15"/>
      <c r="AKL581" s="15"/>
      <c r="AKM581" s="15"/>
      <c r="AKN581" s="15"/>
      <c r="AKO581" s="15"/>
      <c r="AKP581" s="15"/>
      <c r="AKQ581" s="15"/>
      <c r="AKR581" s="15"/>
      <c r="AKS581" s="15"/>
      <c r="AKT581" s="15"/>
      <c r="AKU581" s="15"/>
      <c r="AKV581" s="15"/>
      <c r="AKW581" s="15"/>
      <c r="AKX581" s="15"/>
      <c r="AKY581" s="15"/>
      <c r="AKZ581" s="15"/>
      <c r="ALA581" s="15"/>
      <c r="ALB581" s="15"/>
      <c r="ALC581" s="15"/>
      <c r="ALD581" s="15"/>
      <c r="ALE581" s="15"/>
      <c r="ALF581" s="15"/>
      <c r="ALG581" s="15"/>
      <c r="ALH581" s="15"/>
      <c r="ALI581" s="15"/>
      <c r="ALJ581" s="15"/>
      <c r="ALK581" s="15"/>
      <c r="ALL581" s="15"/>
      <c r="ALM581" s="15"/>
      <c r="ALN581" s="15"/>
      <c r="ALO581" s="15"/>
      <c r="ALP581" s="15"/>
      <c r="ALQ581" s="15"/>
      <c r="ALR581" s="15"/>
      <c r="ALS581" s="15"/>
      <c r="ALT581" s="15"/>
      <c r="ALU581" s="15"/>
      <c r="ALV581" s="15"/>
      <c r="ALW581" s="15"/>
      <c r="ALX581" s="11"/>
      <c r="ALY581" s="11"/>
      <c r="ALZ581" s="11"/>
      <c r="AMA581" s="11"/>
    </row>
    <row r="582" spans="1:1024" ht="12.75" customHeight="1">
      <c r="A582" s="9" t="s">
        <v>560</v>
      </c>
      <c r="B582" s="9" t="s">
        <v>560</v>
      </c>
      <c r="C582" s="5" t="s">
        <v>274</v>
      </c>
      <c r="D582" s="4"/>
      <c r="E582" s="9" t="s">
        <v>16</v>
      </c>
      <c r="F582" s="4" t="s">
        <v>17</v>
      </c>
      <c r="G582" s="4" t="s">
        <v>275</v>
      </c>
      <c r="H582" s="10">
        <v>200</v>
      </c>
      <c r="I582" s="6">
        <v>0</v>
      </c>
      <c r="J582" s="6">
        <v>0</v>
      </c>
      <c r="K582" s="6">
        <v>0</v>
      </c>
      <c r="L582" s="31">
        <v>0</v>
      </c>
      <c r="M582" s="10">
        <v>0</v>
      </c>
      <c r="N582" s="10">
        <v>0</v>
      </c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  <c r="JO582" s="15"/>
      <c r="JP582" s="15"/>
      <c r="JQ582" s="15"/>
      <c r="JR582" s="15"/>
      <c r="JS582" s="15"/>
      <c r="JT582" s="15"/>
      <c r="JU582" s="15"/>
      <c r="JV582" s="15"/>
      <c r="JW582" s="15"/>
      <c r="JX582" s="15"/>
      <c r="JY582" s="15"/>
      <c r="JZ582" s="15"/>
      <c r="KA582" s="15"/>
      <c r="KB582" s="15"/>
      <c r="KC582" s="15"/>
      <c r="KD582" s="15"/>
      <c r="KE582" s="15"/>
      <c r="KF582" s="15"/>
      <c r="KG582" s="15"/>
      <c r="KH582" s="15"/>
      <c r="KI582" s="15"/>
      <c r="KJ582" s="15"/>
      <c r="KK582" s="15"/>
      <c r="KL582" s="15"/>
      <c r="KM582" s="15"/>
      <c r="KN582" s="15"/>
      <c r="KO582" s="15"/>
      <c r="KP582" s="15"/>
      <c r="KQ582" s="15"/>
      <c r="KR582" s="15"/>
      <c r="KS582" s="15"/>
      <c r="KT582" s="15"/>
      <c r="KU582" s="15"/>
      <c r="KV582" s="15"/>
      <c r="KW582" s="15"/>
      <c r="KX582" s="15"/>
      <c r="KY582" s="15"/>
      <c r="KZ582" s="15"/>
      <c r="LA582" s="15"/>
      <c r="LB582" s="15"/>
      <c r="LC582" s="15"/>
      <c r="LD582" s="15"/>
      <c r="LE582" s="15"/>
      <c r="LF582" s="15"/>
      <c r="LG582" s="15"/>
      <c r="LH582" s="15"/>
      <c r="LI582" s="15"/>
      <c r="LJ582" s="15"/>
      <c r="LK582" s="15"/>
      <c r="LL582" s="15"/>
      <c r="LM582" s="15"/>
      <c r="LN582" s="15"/>
      <c r="LO582" s="15"/>
      <c r="LP582" s="15"/>
      <c r="LQ582" s="15"/>
      <c r="LR582" s="15"/>
      <c r="LS582" s="15"/>
      <c r="LT582" s="15"/>
      <c r="LU582" s="15"/>
      <c r="LV582" s="15"/>
      <c r="LW582" s="15"/>
      <c r="LX582" s="15"/>
      <c r="LY582" s="15"/>
      <c r="LZ582" s="15"/>
      <c r="MA582" s="15"/>
      <c r="MB582" s="15"/>
      <c r="MC582" s="15"/>
      <c r="MD582" s="15"/>
      <c r="ME582" s="15"/>
      <c r="MF582" s="15"/>
      <c r="MG582" s="15"/>
      <c r="MH582" s="15"/>
      <c r="MI582" s="15"/>
      <c r="MJ582" s="15"/>
      <c r="MK582" s="15"/>
      <c r="ML582" s="15"/>
      <c r="MM582" s="15"/>
      <c r="MN582" s="15"/>
      <c r="MO582" s="15"/>
      <c r="MP582" s="15"/>
      <c r="MQ582" s="15"/>
      <c r="MR582" s="15"/>
      <c r="MS582" s="15"/>
      <c r="MT582" s="15"/>
      <c r="MU582" s="15"/>
      <c r="MV582" s="15"/>
      <c r="MW582" s="15"/>
      <c r="MX582" s="15"/>
      <c r="MY582" s="15"/>
      <c r="MZ582" s="15"/>
      <c r="NA582" s="15"/>
      <c r="NB582" s="15"/>
      <c r="NC582" s="15"/>
      <c r="ND582" s="15"/>
      <c r="NE582" s="15"/>
      <c r="NF582" s="15"/>
      <c r="NG582" s="15"/>
      <c r="NH582" s="15"/>
      <c r="NI582" s="15"/>
      <c r="NJ582" s="15"/>
      <c r="NK582" s="15"/>
      <c r="NL582" s="15"/>
      <c r="NM582" s="15"/>
      <c r="NN582" s="15"/>
      <c r="NO582" s="15"/>
      <c r="NP582" s="15"/>
      <c r="NQ582" s="15"/>
      <c r="NR582" s="15"/>
      <c r="NS582" s="15"/>
      <c r="NT582" s="15"/>
      <c r="NU582" s="15"/>
      <c r="NV582" s="15"/>
      <c r="NW582" s="15"/>
      <c r="NX582" s="15"/>
      <c r="NY582" s="15"/>
      <c r="NZ582" s="15"/>
      <c r="OA582" s="15"/>
      <c r="OB582" s="15"/>
      <c r="OC582" s="15"/>
      <c r="OD582" s="15"/>
      <c r="OE582" s="15"/>
      <c r="OF582" s="15"/>
      <c r="OG582" s="15"/>
      <c r="OH582" s="15"/>
      <c r="OI582" s="15"/>
      <c r="OJ582" s="15"/>
      <c r="OK582" s="15"/>
      <c r="OL582" s="15"/>
      <c r="OM582" s="15"/>
      <c r="ON582" s="15"/>
      <c r="OO582" s="15"/>
      <c r="OP582" s="15"/>
      <c r="OQ582" s="15"/>
      <c r="OR582" s="15"/>
      <c r="OS582" s="15"/>
      <c r="OT582" s="15"/>
      <c r="OU582" s="15"/>
      <c r="OV582" s="15"/>
      <c r="OW582" s="15"/>
      <c r="OX582" s="15"/>
      <c r="OY582" s="15"/>
      <c r="OZ582" s="15"/>
      <c r="PA582" s="15"/>
      <c r="PB582" s="15"/>
      <c r="PC582" s="15"/>
      <c r="PD582" s="15"/>
      <c r="PE582" s="15"/>
      <c r="PF582" s="15"/>
      <c r="PG582" s="15"/>
      <c r="PH582" s="15"/>
      <c r="PI582" s="15"/>
      <c r="PJ582" s="15"/>
      <c r="PK582" s="15"/>
      <c r="PL582" s="15"/>
      <c r="PM582" s="15"/>
      <c r="PN582" s="15"/>
      <c r="PO582" s="15"/>
      <c r="PP582" s="15"/>
      <c r="PQ582" s="15"/>
      <c r="PR582" s="15"/>
      <c r="PS582" s="15"/>
      <c r="PT582" s="15"/>
      <c r="PU582" s="15"/>
      <c r="PV582" s="15"/>
      <c r="PW582" s="15"/>
      <c r="PX582" s="15"/>
      <c r="PY582" s="15"/>
      <c r="PZ582" s="15"/>
      <c r="QA582" s="15"/>
      <c r="QB582" s="15"/>
      <c r="QC582" s="15"/>
      <c r="QD582" s="15"/>
      <c r="QE582" s="15"/>
      <c r="QF582" s="15"/>
      <c r="QG582" s="15"/>
      <c r="QH582" s="15"/>
      <c r="QI582" s="15"/>
      <c r="QJ582" s="15"/>
      <c r="QK582" s="15"/>
      <c r="QL582" s="15"/>
      <c r="QM582" s="15"/>
      <c r="QN582" s="15"/>
      <c r="QO582" s="15"/>
      <c r="QP582" s="15"/>
      <c r="QQ582" s="15"/>
      <c r="QR582" s="15"/>
      <c r="QS582" s="15"/>
      <c r="QT582" s="15"/>
      <c r="QU582" s="15"/>
      <c r="QV582" s="15"/>
      <c r="QW582" s="15"/>
      <c r="QX582" s="15"/>
      <c r="QY582" s="15"/>
      <c r="QZ582" s="15"/>
      <c r="RA582" s="15"/>
      <c r="RB582" s="15"/>
      <c r="RC582" s="15"/>
      <c r="RD582" s="15"/>
      <c r="RE582" s="15"/>
      <c r="RF582" s="15"/>
      <c r="RG582" s="15"/>
      <c r="RH582" s="15"/>
      <c r="RI582" s="15"/>
      <c r="RJ582" s="15"/>
      <c r="RK582" s="15"/>
      <c r="RL582" s="15"/>
      <c r="RM582" s="15"/>
      <c r="RN582" s="15"/>
      <c r="RO582" s="15"/>
      <c r="RP582" s="15"/>
      <c r="RQ582" s="15"/>
      <c r="RR582" s="15"/>
      <c r="RS582" s="15"/>
      <c r="RT582" s="15"/>
      <c r="RU582" s="15"/>
      <c r="RV582" s="15"/>
      <c r="RW582" s="15"/>
      <c r="RX582" s="15"/>
      <c r="RY582" s="15"/>
      <c r="RZ582" s="15"/>
      <c r="SA582" s="15"/>
      <c r="SB582" s="15"/>
      <c r="SC582" s="15"/>
      <c r="SD582" s="15"/>
      <c r="SE582" s="15"/>
      <c r="SF582" s="15"/>
      <c r="SG582" s="15"/>
      <c r="SH582" s="15"/>
      <c r="SI582" s="15"/>
      <c r="SJ582" s="15"/>
      <c r="SK582" s="15"/>
      <c r="SL582" s="15"/>
      <c r="SM582" s="15"/>
      <c r="SN582" s="15"/>
      <c r="SO582" s="15"/>
      <c r="SP582" s="15"/>
      <c r="SQ582" s="15"/>
      <c r="SR582" s="15"/>
      <c r="SS582" s="15"/>
      <c r="ST582" s="15"/>
      <c r="SU582" s="15"/>
      <c r="SV582" s="15"/>
      <c r="SW582" s="15"/>
      <c r="SX582" s="15"/>
      <c r="SY582" s="15"/>
      <c r="SZ582" s="15"/>
      <c r="TA582" s="15"/>
      <c r="TB582" s="15"/>
      <c r="TC582" s="15"/>
      <c r="TD582" s="15"/>
      <c r="TE582" s="15"/>
      <c r="TF582" s="15"/>
      <c r="TG582" s="15"/>
      <c r="TH582" s="15"/>
      <c r="TI582" s="15"/>
      <c r="TJ582" s="15"/>
      <c r="TK582" s="15"/>
      <c r="TL582" s="15"/>
      <c r="TM582" s="15"/>
      <c r="TN582" s="15"/>
      <c r="TO582" s="15"/>
      <c r="TP582" s="15"/>
      <c r="TQ582" s="15"/>
      <c r="TR582" s="15"/>
      <c r="TS582" s="15"/>
      <c r="TT582" s="15"/>
      <c r="TU582" s="15"/>
      <c r="TV582" s="15"/>
      <c r="TW582" s="15"/>
      <c r="TX582" s="15"/>
      <c r="TY582" s="15"/>
      <c r="TZ582" s="15"/>
      <c r="UA582" s="15"/>
      <c r="UB582" s="15"/>
      <c r="UC582" s="15"/>
      <c r="UD582" s="15"/>
      <c r="UE582" s="15"/>
      <c r="UF582" s="15"/>
      <c r="UG582" s="15"/>
      <c r="UH582" s="15"/>
      <c r="UI582" s="15"/>
      <c r="UJ582" s="15"/>
      <c r="UK582" s="15"/>
      <c r="UL582" s="15"/>
      <c r="UM582" s="15"/>
      <c r="UN582" s="15"/>
      <c r="UO582" s="15"/>
      <c r="UP582" s="15"/>
      <c r="UQ582" s="15"/>
      <c r="UR582" s="15"/>
      <c r="US582" s="15"/>
      <c r="UT582" s="15"/>
      <c r="UU582" s="15"/>
      <c r="UV582" s="15"/>
      <c r="UW582" s="15"/>
      <c r="UX582" s="15"/>
      <c r="UY582" s="15"/>
      <c r="UZ582" s="15"/>
      <c r="VA582" s="15"/>
      <c r="VB582" s="15"/>
      <c r="VC582" s="15"/>
      <c r="VD582" s="15"/>
      <c r="VE582" s="15"/>
      <c r="VF582" s="15"/>
      <c r="VG582" s="15"/>
      <c r="VH582" s="15"/>
      <c r="VI582" s="15"/>
      <c r="VJ582" s="15"/>
      <c r="VK582" s="15"/>
      <c r="VL582" s="15"/>
      <c r="VM582" s="15"/>
      <c r="VN582" s="15"/>
      <c r="VO582" s="15"/>
      <c r="VP582" s="15"/>
      <c r="VQ582" s="15"/>
      <c r="VR582" s="15"/>
      <c r="VS582" s="15"/>
      <c r="VT582" s="15"/>
      <c r="VU582" s="15"/>
      <c r="VV582" s="15"/>
      <c r="VW582" s="15"/>
      <c r="VX582" s="15"/>
      <c r="VY582" s="15"/>
      <c r="VZ582" s="15"/>
      <c r="WA582" s="15"/>
      <c r="WB582" s="15"/>
      <c r="WC582" s="15"/>
      <c r="WD582" s="15"/>
      <c r="WE582" s="15"/>
      <c r="WF582" s="15"/>
      <c r="WG582" s="15"/>
      <c r="WH582" s="15"/>
      <c r="WI582" s="15"/>
      <c r="WJ582" s="15"/>
      <c r="WK582" s="15"/>
      <c r="WL582" s="15"/>
      <c r="WM582" s="15"/>
      <c r="WN582" s="15"/>
      <c r="WO582" s="15"/>
      <c r="WP582" s="15"/>
      <c r="WQ582" s="15"/>
      <c r="WR582" s="15"/>
      <c r="WS582" s="15"/>
      <c r="WT582" s="15"/>
      <c r="WU582" s="15"/>
      <c r="WV582" s="15"/>
      <c r="WW582" s="15"/>
      <c r="WX582" s="15"/>
      <c r="WY582" s="15"/>
      <c r="WZ582" s="15"/>
      <c r="XA582" s="15"/>
      <c r="XB582" s="15"/>
      <c r="XC582" s="15"/>
      <c r="XD582" s="15"/>
      <c r="XE582" s="15"/>
      <c r="XF582" s="15"/>
      <c r="XG582" s="15"/>
      <c r="XH582" s="15"/>
      <c r="XI582" s="15"/>
      <c r="XJ582" s="15"/>
      <c r="XK582" s="15"/>
      <c r="XL582" s="15"/>
      <c r="XM582" s="15"/>
      <c r="XN582" s="15"/>
      <c r="XO582" s="15"/>
      <c r="XP582" s="15"/>
      <c r="XQ582" s="15"/>
      <c r="XR582" s="15"/>
      <c r="XS582" s="15"/>
      <c r="XT582" s="15"/>
      <c r="XU582" s="15"/>
      <c r="XV582" s="15"/>
      <c r="XW582" s="15"/>
      <c r="XX582" s="15"/>
      <c r="XY582" s="15"/>
      <c r="XZ582" s="15"/>
      <c r="YA582" s="15"/>
      <c r="YB582" s="15"/>
      <c r="YC582" s="15"/>
      <c r="YD582" s="15"/>
      <c r="YE582" s="15"/>
      <c r="YF582" s="15"/>
      <c r="YG582" s="15"/>
      <c r="YH582" s="15"/>
      <c r="YI582" s="15"/>
      <c r="YJ582" s="15"/>
      <c r="YK582" s="15"/>
      <c r="YL582" s="15"/>
      <c r="YM582" s="15"/>
      <c r="YN582" s="15"/>
      <c r="YO582" s="15"/>
      <c r="YP582" s="15"/>
      <c r="YQ582" s="15"/>
      <c r="YR582" s="15"/>
      <c r="YS582" s="15"/>
      <c r="YT582" s="15"/>
      <c r="YU582" s="15"/>
      <c r="YV582" s="15"/>
      <c r="YW582" s="15"/>
      <c r="YX582" s="15"/>
      <c r="YY582" s="15"/>
      <c r="YZ582" s="15"/>
      <c r="ZA582" s="15"/>
      <c r="ZB582" s="15"/>
      <c r="ZC582" s="15"/>
      <c r="ZD582" s="15"/>
      <c r="ZE582" s="15"/>
      <c r="ZF582" s="15"/>
      <c r="ZG582" s="15"/>
      <c r="ZH582" s="15"/>
      <c r="ZI582" s="15"/>
      <c r="ZJ582" s="15"/>
      <c r="ZK582" s="15"/>
      <c r="ZL582" s="15"/>
      <c r="ZM582" s="15"/>
      <c r="ZN582" s="15"/>
      <c r="ZO582" s="15"/>
      <c r="ZP582" s="15"/>
      <c r="ZQ582" s="15"/>
      <c r="ZR582" s="15"/>
      <c r="ZS582" s="15"/>
      <c r="ZT582" s="15"/>
      <c r="ZU582" s="15"/>
      <c r="ZV582" s="15"/>
      <c r="ZW582" s="15"/>
      <c r="ZX582" s="15"/>
      <c r="ZY582" s="15"/>
      <c r="ZZ582" s="15"/>
      <c r="AAA582" s="15"/>
      <c r="AAB582" s="15"/>
      <c r="AAC582" s="15"/>
      <c r="AAD582" s="15"/>
      <c r="AAE582" s="15"/>
      <c r="AAF582" s="15"/>
      <c r="AAG582" s="15"/>
      <c r="AAH582" s="15"/>
      <c r="AAI582" s="15"/>
      <c r="AAJ582" s="15"/>
      <c r="AAK582" s="15"/>
      <c r="AAL582" s="15"/>
      <c r="AAM582" s="15"/>
      <c r="AAN582" s="15"/>
      <c r="AAO582" s="15"/>
      <c r="AAP582" s="15"/>
      <c r="AAQ582" s="15"/>
      <c r="AAR582" s="15"/>
      <c r="AAS582" s="15"/>
      <c r="AAT582" s="15"/>
      <c r="AAU582" s="15"/>
      <c r="AAV582" s="15"/>
      <c r="AAW582" s="15"/>
      <c r="AAX582" s="15"/>
      <c r="AAY582" s="15"/>
      <c r="AAZ582" s="15"/>
      <c r="ABA582" s="15"/>
      <c r="ABB582" s="15"/>
      <c r="ABC582" s="15"/>
      <c r="ABD582" s="15"/>
      <c r="ABE582" s="15"/>
      <c r="ABF582" s="15"/>
      <c r="ABG582" s="15"/>
      <c r="ABH582" s="15"/>
      <c r="ABI582" s="15"/>
      <c r="ABJ582" s="15"/>
      <c r="ABK582" s="15"/>
      <c r="ABL582" s="15"/>
      <c r="ABM582" s="15"/>
      <c r="ABN582" s="15"/>
      <c r="ABO582" s="15"/>
      <c r="ABP582" s="15"/>
      <c r="ABQ582" s="15"/>
      <c r="ABR582" s="15"/>
      <c r="ABS582" s="15"/>
      <c r="ABT582" s="15"/>
      <c r="ABU582" s="15"/>
      <c r="ABV582" s="15"/>
      <c r="ABW582" s="15"/>
      <c r="ABX582" s="15"/>
      <c r="ABY582" s="15"/>
      <c r="ABZ582" s="15"/>
      <c r="ACA582" s="15"/>
      <c r="ACB582" s="15"/>
      <c r="ACC582" s="15"/>
      <c r="ACD582" s="15"/>
      <c r="ACE582" s="15"/>
      <c r="ACF582" s="15"/>
      <c r="ACG582" s="15"/>
      <c r="ACH582" s="15"/>
      <c r="ACI582" s="15"/>
      <c r="ACJ582" s="15"/>
      <c r="ACK582" s="15"/>
      <c r="ACL582" s="15"/>
      <c r="ACM582" s="15"/>
      <c r="ACN582" s="15"/>
      <c r="ACO582" s="15"/>
      <c r="ACP582" s="15"/>
      <c r="ACQ582" s="15"/>
      <c r="ACR582" s="15"/>
      <c r="ACS582" s="15"/>
      <c r="ACT582" s="15"/>
      <c r="ACU582" s="15"/>
      <c r="ACV582" s="15"/>
      <c r="ACW582" s="15"/>
      <c r="ACX582" s="15"/>
      <c r="ACY582" s="15"/>
      <c r="ACZ582" s="15"/>
      <c r="ADA582" s="15"/>
      <c r="ADB582" s="15"/>
      <c r="ADC582" s="15"/>
      <c r="ADD582" s="15"/>
      <c r="ADE582" s="15"/>
      <c r="ADF582" s="15"/>
      <c r="ADG582" s="15"/>
      <c r="ADH582" s="15"/>
      <c r="ADI582" s="15"/>
      <c r="ADJ582" s="15"/>
      <c r="ADK582" s="15"/>
      <c r="ADL582" s="15"/>
      <c r="ADM582" s="15"/>
      <c r="ADN582" s="15"/>
      <c r="ADO582" s="15"/>
      <c r="ADP582" s="15"/>
      <c r="ADQ582" s="15"/>
      <c r="ADR582" s="15"/>
      <c r="ADS582" s="15"/>
      <c r="ADT582" s="15"/>
      <c r="ADU582" s="15"/>
      <c r="ADV582" s="15"/>
      <c r="ADW582" s="15"/>
      <c r="ADX582" s="15"/>
      <c r="ADY582" s="15"/>
      <c r="ADZ582" s="15"/>
      <c r="AEA582" s="15"/>
      <c r="AEB582" s="15"/>
      <c r="AEC582" s="15"/>
      <c r="AED582" s="15"/>
      <c r="AEE582" s="15"/>
      <c r="AEF582" s="15"/>
      <c r="AEG582" s="15"/>
      <c r="AEH582" s="15"/>
      <c r="AEI582" s="15"/>
      <c r="AEJ582" s="15"/>
      <c r="AEK582" s="15"/>
      <c r="AEL582" s="15"/>
      <c r="AEM582" s="15"/>
      <c r="AEN582" s="15"/>
      <c r="AEO582" s="15"/>
      <c r="AEP582" s="15"/>
      <c r="AEQ582" s="15"/>
      <c r="AER582" s="15"/>
      <c r="AES582" s="15"/>
      <c r="AET582" s="15"/>
      <c r="AEU582" s="15"/>
      <c r="AEV582" s="15"/>
      <c r="AEW582" s="15"/>
      <c r="AEX582" s="15"/>
      <c r="AEY582" s="15"/>
      <c r="AEZ582" s="15"/>
      <c r="AFA582" s="15"/>
      <c r="AFB582" s="15"/>
      <c r="AFC582" s="15"/>
      <c r="AFD582" s="15"/>
      <c r="AFE582" s="15"/>
      <c r="AFF582" s="15"/>
      <c r="AFG582" s="15"/>
      <c r="AFH582" s="15"/>
      <c r="AFI582" s="15"/>
      <c r="AFJ582" s="15"/>
      <c r="AFK582" s="15"/>
      <c r="AFL582" s="15"/>
      <c r="AFM582" s="15"/>
      <c r="AFN582" s="15"/>
      <c r="AFO582" s="15"/>
      <c r="AFP582" s="15"/>
      <c r="AFQ582" s="15"/>
      <c r="AFR582" s="15"/>
      <c r="AFS582" s="15"/>
      <c r="AFT582" s="15"/>
      <c r="AFU582" s="15"/>
      <c r="AFV582" s="15"/>
      <c r="AFW582" s="15"/>
      <c r="AFX582" s="15"/>
      <c r="AFY582" s="15"/>
      <c r="AFZ582" s="15"/>
      <c r="AGA582" s="15"/>
      <c r="AGB582" s="15"/>
      <c r="AGC582" s="15"/>
      <c r="AGD582" s="15"/>
      <c r="AGE582" s="15"/>
      <c r="AGF582" s="15"/>
      <c r="AGG582" s="15"/>
      <c r="AGH582" s="15"/>
      <c r="AGI582" s="15"/>
      <c r="AGJ582" s="15"/>
      <c r="AGK582" s="15"/>
      <c r="AGL582" s="15"/>
      <c r="AGM582" s="15"/>
      <c r="AGN582" s="15"/>
      <c r="AGO582" s="15"/>
      <c r="AGP582" s="15"/>
      <c r="AGQ582" s="15"/>
      <c r="AGR582" s="15"/>
      <c r="AGS582" s="15"/>
      <c r="AGT582" s="15"/>
      <c r="AGU582" s="15"/>
      <c r="AGV582" s="15"/>
      <c r="AGW582" s="15"/>
      <c r="AGX582" s="15"/>
      <c r="AGY582" s="15"/>
      <c r="AGZ582" s="15"/>
      <c r="AHA582" s="15"/>
      <c r="AHB582" s="15"/>
      <c r="AHC582" s="15"/>
      <c r="AHD582" s="15"/>
      <c r="AHE582" s="15"/>
      <c r="AHF582" s="15"/>
      <c r="AHG582" s="15"/>
      <c r="AHH582" s="15"/>
      <c r="AHI582" s="15"/>
      <c r="AHJ582" s="15"/>
      <c r="AHK582" s="15"/>
      <c r="AHL582" s="15"/>
      <c r="AHM582" s="15"/>
      <c r="AHN582" s="15"/>
      <c r="AHO582" s="15"/>
      <c r="AHP582" s="15"/>
      <c r="AHQ582" s="15"/>
      <c r="AHR582" s="15"/>
      <c r="AHS582" s="15"/>
      <c r="AHT582" s="15"/>
      <c r="AHU582" s="15"/>
      <c r="AHV582" s="15"/>
      <c r="AHW582" s="15"/>
      <c r="AHX582" s="15"/>
      <c r="AHY582" s="15"/>
      <c r="AHZ582" s="15"/>
      <c r="AIA582" s="15"/>
      <c r="AIB582" s="15"/>
      <c r="AIC582" s="15"/>
      <c r="AID582" s="15"/>
      <c r="AIE582" s="15"/>
      <c r="AIF582" s="15"/>
      <c r="AIG582" s="15"/>
      <c r="AIH582" s="15"/>
      <c r="AII582" s="15"/>
      <c r="AIJ582" s="15"/>
      <c r="AIK582" s="15"/>
      <c r="AIL582" s="15"/>
      <c r="AIM582" s="15"/>
      <c r="AIN582" s="15"/>
      <c r="AIO582" s="15"/>
      <c r="AIP582" s="15"/>
      <c r="AIQ582" s="15"/>
      <c r="AIR582" s="15"/>
      <c r="AIS582" s="15"/>
      <c r="AIT582" s="15"/>
      <c r="AIU582" s="15"/>
      <c r="AIV582" s="15"/>
      <c r="AIW582" s="15"/>
      <c r="AIX582" s="15"/>
      <c r="AIY582" s="15"/>
      <c r="AIZ582" s="15"/>
      <c r="AJA582" s="15"/>
      <c r="AJB582" s="15"/>
      <c r="AJC582" s="15"/>
      <c r="AJD582" s="15"/>
      <c r="AJE582" s="15"/>
      <c r="AJF582" s="15"/>
      <c r="AJG582" s="15"/>
      <c r="AJH582" s="15"/>
      <c r="AJI582" s="15"/>
      <c r="AJJ582" s="15"/>
      <c r="AJK582" s="15"/>
      <c r="AJL582" s="15"/>
      <c r="AJM582" s="15"/>
      <c r="AJN582" s="15"/>
      <c r="AJO582" s="15"/>
      <c r="AJP582" s="15"/>
      <c r="AJQ582" s="15"/>
      <c r="AJR582" s="15"/>
      <c r="AJS582" s="15"/>
      <c r="AJT582" s="15"/>
      <c r="AJU582" s="15"/>
      <c r="AJV582" s="15"/>
      <c r="AJW582" s="15"/>
      <c r="AJX582" s="15"/>
      <c r="AJY582" s="15"/>
      <c r="AJZ582" s="15"/>
      <c r="AKA582" s="15"/>
      <c r="AKB582" s="15"/>
      <c r="AKC582" s="15"/>
      <c r="AKD582" s="15"/>
      <c r="AKE582" s="15"/>
      <c r="AKF582" s="15"/>
      <c r="AKG582" s="15"/>
      <c r="AKH582" s="15"/>
      <c r="AKI582" s="15"/>
      <c r="AKJ582" s="15"/>
      <c r="AKK582" s="15"/>
      <c r="AKL582" s="15"/>
      <c r="AKM582" s="15"/>
      <c r="AKN582" s="15"/>
      <c r="AKO582" s="15"/>
      <c r="AKP582" s="15"/>
      <c r="AKQ582" s="15"/>
      <c r="AKR582" s="15"/>
      <c r="AKS582" s="15"/>
      <c r="AKT582" s="15"/>
      <c r="AKU582" s="15"/>
      <c r="AKV582" s="15"/>
      <c r="AKW582" s="15"/>
      <c r="AKX582" s="15"/>
      <c r="AKY582" s="15"/>
      <c r="AKZ582" s="15"/>
      <c r="ALA582" s="15"/>
      <c r="ALB582" s="15"/>
      <c r="ALC582" s="15"/>
      <c r="ALD582" s="15"/>
      <c r="ALE582" s="15"/>
      <c r="ALF582" s="15"/>
      <c r="ALG582" s="15"/>
      <c r="ALH582" s="15"/>
      <c r="ALI582" s="15"/>
      <c r="ALJ582" s="15"/>
      <c r="ALK582" s="15"/>
      <c r="ALL582" s="15"/>
      <c r="ALM582" s="15"/>
      <c r="ALN582" s="15"/>
      <c r="ALO582" s="15"/>
      <c r="ALP582" s="15"/>
      <c r="ALQ582" s="15"/>
      <c r="ALR582" s="15"/>
      <c r="ALS582" s="15"/>
      <c r="ALT582" s="15"/>
      <c r="ALU582" s="15"/>
      <c r="ALV582" s="15"/>
      <c r="ALW582" s="15"/>
      <c r="ALX582" s="11"/>
      <c r="ALY582" s="11"/>
      <c r="ALZ582" s="11"/>
      <c r="AMA582" s="11"/>
    </row>
    <row r="583" spans="1:1024" ht="12.75" customHeight="1">
      <c r="A583" s="9" t="s">
        <v>560</v>
      </c>
      <c r="B583" s="9" t="s">
        <v>560</v>
      </c>
      <c r="C583" s="5" t="s">
        <v>212</v>
      </c>
      <c r="D583" s="4"/>
      <c r="E583" s="9" t="s">
        <v>16</v>
      </c>
      <c r="F583" s="4" t="s">
        <v>17</v>
      </c>
      <c r="G583" s="4" t="s">
        <v>360</v>
      </c>
      <c r="H583" s="10">
        <v>54.7</v>
      </c>
      <c r="I583" s="6">
        <v>0</v>
      </c>
      <c r="J583" s="6">
        <v>0</v>
      </c>
      <c r="K583" s="6">
        <v>0</v>
      </c>
      <c r="L583" s="31">
        <v>0</v>
      </c>
      <c r="M583" s="10">
        <v>0</v>
      </c>
      <c r="N583" s="10">
        <v>0</v>
      </c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  <c r="JO583" s="15"/>
      <c r="JP583" s="15"/>
      <c r="JQ583" s="15"/>
      <c r="JR583" s="15"/>
      <c r="JS583" s="15"/>
      <c r="JT583" s="15"/>
      <c r="JU583" s="15"/>
      <c r="JV583" s="15"/>
      <c r="JW583" s="15"/>
      <c r="JX583" s="15"/>
      <c r="JY583" s="15"/>
      <c r="JZ583" s="15"/>
      <c r="KA583" s="15"/>
      <c r="KB583" s="15"/>
      <c r="KC583" s="15"/>
      <c r="KD583" s="15"/>
      <c r="KE583" s="15"/>
      <c r="KF583" s="15"/>
      <c r="KG583" s="15"/>
      <c r="KH583" s="15"/>
      <c r="KI583" s="15"/>
      <c r="KJ583" s="15"/>
      <c r="KK583" s="15"/>
      <c r="KL583" s="15"/>
      <c r="KM583" s="15"/>
      <c r="KN583" s="15"/>
      <c r="KO583" s="15"/>
      <c r="KP583" s="15"/>
      <c r="KQ583" s="15"/>
      <c r="KR583" s="15"/>
      <c r="KS583" s="15"/>
      <c r="KT583" s="15"/>
      <c r="KU583" s="15"/>
      <c r="KV583" s="15"/>
      <c r="KW583" s="15"/>
      <c r="KX583" s="15"/>
      <c r="KY583" s="15"/>
      <c r="KZ583" s="15"/>
      <c r="LA583" s="15"/>
      <c r="LB583" s="15"/>
      <c r="LC583" s="15"/>
      <c r="LD583" s="15"/>
      <c r="LE583" s="15"/>
      <c r="LF583" s="15"/>
      <c r="LG583" s="15"/>
      <c r="LH583" s="15"/>
      <c r="LI583" s="15"/>
      <c r="LJ583" s="15"/>
      <c r="LK583" s="15"/>
      <c r="LL583" s="15"/>
      <c r="LM583" s="15"/>
      <c r="LN583" s="15"/>
      <c r="LO583" s="15"/>
      <c r="LP583" s="15"/>
      <c r="LQ583" s="15"/>
      <c r="LR583" s="15"/>
      <c r="LS583" s="15"/>
      <c r="LT583" s="15"/>
      <c r="LU583" s="15"/>
      <c r="LV583" s="15"/>
      <c r="LW583" s="15"/>
      <c r="LX583" s="15"/>
      <c r="LY583" s="15"/>
      <c r="LZ583" s="15"/>
      <c r="MA583" s="15"/>
      <c r="MB583" s="15"/>
      <c r="MC583" s="15"/>
      <c r="MD583" s="15"/>
      <c r="ME583" s="15"/>
      <c r="MF583" s="15"/>
      <c r="MG583" s="15"/>
      <c r="MH583" s="15"/>
      <c r="MI583" s="15"/>
      <c r="MJ583" s="15"/>
      <c r="MK583" s="15"/>
      <c r="ML583" s="15"/>
      <c r="MM583" s="15"/>
      <c r="MN583" s="15"/>
      <c r="MO583" s="15"/>
      <c r="MP583" s="15"/>
      <c r="MQ583" s="15"/>
      <c r="MR583" s="15"/>
      <c r="MS583" s="15"/>
      <c r="MT583" s="15"/>
      <c r="MU583" s="15"/>
      <c r="MV583" s="15"/>
      <c r="MW583" s="15"/>
      <c r="MX583" s="15"/>
      <c r="MY583" s="15"/>
      <c r="MZ583" s="15"/>
      <c r="NA583" s="15"/>
      <c r="NB583" s="15"/>
      <c r="NC583" s="15"/>
      <c r="ND583" s="15"/>
      <c r="NE583" s="15"/>
      <c r="NF583" s="15"/>
      <c r="NG583" s="15"/>
      <c r="NH583" s="15"/>
      <c r="NI583" s="15"/>
      <c r="NJ583" s="15"/>
      <c r="NK583" s="15"/>
      <c r="NL583" s="15"/>
      <c r="NM583" s="15"/>
      <c r="NN583" s="15"/>
      <c r="NO583" s="15"/>
      <c r="NP583" s="15"/>
      <c r="NQ583" s="15"/>
      <c r="NR583" s="15"/>
      <c r="NS583" s="15"/>
      <c r="NT583" s="15"/>
      <c r="NU583" s="15"/>
      <c r="NV583" s="15"/>
      <c r="NW583" s="15"/>
      <c r="NX583" s="15"/>
      <c r="NY583" s="15"/>
      <c r="NZ583" s="15"/>
      <c r="OA583" s="15"/>
      <c r="OB583" s="15"/>
      <c r="OC583" s="15"/>
      <c r="OD583" s="15"/>
      <c r="OE583" s="15"/>
      <c r="OF583" s="15"/>
      <c r="OG583" s="15"/>
      <c r="OH583" s="15"/>
      <c r="OI583" s="15"/>
      <c r="OJ583" s="15"/>
      <c r="OK583" s="15"/>
      <c r="OL583" s="15"/>
      <c r="OM583" s="15"/>
      <c r="ON583" s="15"/>
      <c r="OO583" s="15"/>
      <c r="OP583" s="15"/>
      <c r="OQ583" s="15"/>
      <c r="OR583" s="15"/>
      <c r="OS583" s="15"/>
      <c r="OT583" s="15"/>
      <c r="OU583" s="15"/>
      <c r="OV583" s="15"/>
      <c r="OW583" s="15"/>
      <c r="OX583" s="15"/>
      <c r="OY583" s="15"/>
      <c r="OZ583" s="15"/>
      <c r="PA583" s="15"/>
      <c r="PB583" s="15"/>
      <c r="PC583" s="15"/>
      <c r="PD583" s="15"/>
      <c r="PE583" s="15"/>
      <c r="PF583" s="15"/>
      <c r="PG583" s="15"/>
      <c r="PH583" s="15"/>
      <c r="PI583" s="15"/>
      <c r="PJ583" s="15"/>
      <c r="PK583" s="15"/>
      <c r="PL583" s="15"/>
      <c r="PM583" s="15"/>
      <c r="PN583" s="15"/>
      <c r="PO583" s="15"/>
      <c r="PP583" s="15"/>
      <c r="PQ583" s="15"/>
      <c r="PR583" s="15"/>
      <c r="PS583" s="15"/>
      <c r="PT583" s="15"/>
      <c r="PU583" s="15"/>
      <c r="PV583" s="15"/>
      <c r="PW583" s="15"/>
      <c r="PX583" s="15"/>
      <c r="PY583" s="15"/>
      <c r="PZ583" s="15"/>
      <c r="QA583" s="15"/>
      <c r="QB583" s="15"/>
      <c r="QC583" s="15"/>
      <c r="QD583" s="15"/>
      <c r="QE583" s="15"/>
      <c r="QF583" s="15"/>
      <c r="QG583" s="15"/>
      <c r="QH583" s="15"/>
      <c r="QI583" s="15"/>
      <c r="QJ583" s="15"/>
      <c r="QK583" s="15"/>
      <c r="QL583" s="15"/>
      <c r="QM583" s="15"/>
      <c r="QN583" s="15"/>
      <c r="QO583" s="15"/>
      <c r="QP583" s="15"/>
      <c r="QQ583" s="15"/>
      <c r="QR583" s="15"/>
      <c r="QS583" s="15"/>
      <c r="QT583" s="15"/>
      <c r="QU583" s="15"/>
      <c r="QV583" s="15"/>
      <c r="QW583" s="15"/>
      <c r="QX583" s="15"/>
      <c r="QY583" s="15"/>
      <c r="QZ583" s="15"/>
      <c r="RA583" s="15"/>
      <c r="RB583" s="15"/>
      <c r="RC583" s="15"/>
      <c r="RD583" s="15"/>
      <c r="RE583" s="15"/>
      <c r="RF583" s="15"/>
      <c r="RG583" s="15"/>
      <c r="RH583" s="15"/>
      <c r="RI583" s="15"/>
      <c r="RJ583" s="15"/>
      <c r="RK583" s="15"/>
      <c r="RL583" s="15"/>
      <c r="RM583" s="15"/>
      <c r="RN583" s="15"/>
      <c r="RO583" s="15"/>
      <c r="RP583" s="15"/>
      <c r="RQ583" s="15"/>
      <c r="RR583" s="15"/>
      <c r="RS583" s="15"/>
      <c r="RT583" s="15"/>
      <c r="RU583" s="15"/>
      <c r="RV583" s="15"/>
      <c r="RW583" s="15"/>
      <c r="RX583" s="15"/>
      <c r="RY583" s="15"/>
      <c r="RZ583" s="15"/>
      <c r="SA583" s="15"/>
      <c r="SB583" s="15"/>
      <c r="SC583" s="15"/>
      <c r="SD583" s="15"/>
      <c r="SE583" s="15"/>
      <c r="SF583" s="15"/>
      <c r="SG583" s="15"/>
      <c r="SH583" s="15"/>
      <c r="SI583" s="15"/>
      <c r="SJ583" s="15"/>
      <c r="SK583" s="15"/>
      <c r="SL583" s="15"/>
      <c r="SM583" s="15"/>
      <c r="SN583" s="15"/>
      <c r="SO583" s="15"/>
      <c r="SP583" s="15"/>
      <c r="SQ583" s="15"/>
      <c r="SR583" s="15"/>
      <c r="SS583" s="15"/>
      <c r="ST583" s="15"/>
      <c r="SU583" s="15"/>
      <c r="SV583" s="15"/>
      <c r="SW583" s="15"/>
      <c r="SX583" s="15"/>
      <c r="SY583" s="15"/>
      <c r="SZ583" s="15"/>
      <c r="TA583" s="15"/>
      <c r="TB583" s="15"/>
      <c r="TC583" s="15"/>
      <c r="TD583" s="15"/>
      <c r="TE583" s="15"/>
      <c r="TF583" s="15"/>
      <c r="TG583" s="15"/>
      <c r="TH583" s="15"/>
      <c r="TI583" s="15"/>
      <c r="TJ583" s="15"/>
      <c r="TK583" s="15"/>
      <c r="TL583" s="15"/>
      <c r="TM583" s="15"/>
      <c r="TN583" s="15"/>
      <c r="TO583" s="15"/>
      <c r="TP583" s="15"/>
      <c r="TQ583" s="15"/>
      <c r="TR583" s="15"/>
      <c r="TS583" s="15"/>
      <c r="TT583" s="15"/>
      <c r="TU583" s="15"/>
      <c r="TV583" s="15"/>
      <c r="TW583" s="15"/>
      <c r="TX583" s="15"/>
      <c r="TY583" s="15"/>
      <c r="TZ583" s="15"/>
      <c r="UA583" s="15"/>
      <c r="UB583" s="15"/>
      <c r="UC583" s="15"/>
      <c r="UD583" s="15"/>
      <c r="UE583" s="15"/>
      <c r="UF583" s="15"/>
      <c r="UG583" s="15"/>
      <c r="UH583" s="15"/>
      <c r="UI583" s="15"/>
      <c r="UJ583" s="15"/>
      <c r="UK583" s="15"/>
      <c r="UL583" s="15"/>
      <c r="UM583" s="15"/>
      <c r="UN583" s="15"/>
      <c r="UO583" s="15"/>
      <c r="UP583" s="15"/>
      <c r="UQ583" s="15"/>
      <c r="UR583" s="15"/>
      <c r="US583" s="15"/>
      <c r="UT583" s="15"/>
      <c r="UU583" s="15"/>
      <c r="UV583" s="15"/>
      <c r="UW583" s="15"/>
      <c r="UX583" s="15"/>
      <c r="UY583" s="15"/>
      <c r="UZ583" s="15"/>
      <c r="VA583" s="15"/>
      <c r="VB583" s="15"/>
      <c r="VC583" s="15"/>
      <c r="VD583" s="15"/>
      <c r="VE583" s="15"/>
      <c r="VF583" s="15"/>
      <c r="VG583" s="15"/>
      <c r="VH583" s="15"/>
      <c r="VI583" s="15"/>
      <c r="VJ583" s="15"/>
      <c r="VK583" s="15"/>
      <c r="VL583" s="15"/>
      <c r="VM583" s="15"/>
      <c r="VN583" s="15"/>
      <c r="VO583" s="15"/>
      <c r="VP583" s="15"/>
      <c r="VQ583" s="15"/>
      <c r="VR583" s="15"/>
      <c r="VS583" s="15"/>
      <c r="VT583" s="15"/>
      <c r="VU583" s="15"/>
      <c r="VV583" s="15"/>
      <c r="VW583" s="15"/>
      <c r="VX583" s="15"/>
      <c r="VY583" s="15"/>
      <c r="VZ583" s="15"/>
      <c r="WA583" s="15"/>
      <c r="WB583" s="15"/>
      <c r="WC583" s="15"/>
      <c r="WD583" s="15"/>
      <c r="WE583" s="15"/>
      <c r="WF583" s="15"/>
      <c r="WG583" s="15"/>
      <c r="WH583" s="15"/>
      <c r="WI583" s="15"/>
      <c r="WJ583" s="15"/>
      <c r="WK583" s="15"/>
      <c r="WL583" s="15"/>
      <c r="WM583" s="15"/>
      <c r="WN583" s="15"/>
      <c r="WO583" s="15"/>
      <c r="WP583" s="15"/>
      <c r="WQ583" s="15"/>
      <c r="WR583" s="15"/>
      <c r="WS583" s="15"/>
      <c r="WT583" s="15"/>
      <c r="WU583" s="15"/>
      <c r="WV583" s="15"/>
      <c r="WW583" s="15"/>
      <c r="WX583" s="15"/>
      <c r="WY583" s="15"/>
      <c r="WZ583" s="15"/>
      <c r="XA583" s="15"/>
      <c r="XB583" s="15"/>
      <c r="XC583" s="15"/>
      <c r="XD583" s="15"/>
      <c r="XE583" s="15"/>
      <c r="XF583" s="15"/>
      <c r="XG583" s="15"/>
      <c r="XH583" s="15"/>
      <c r="XI583" s="15"/>
      <c r="XJ583" s="15"/>
      <c r="XK583" s="15"/>
      <c r="XL583" s="15"/>
      <c r="XM583" s="15"/>
      <c r="XN583" s="15"/>
      <c r="XO583" s="15"/>
      <c r="XP583" s="15"/>
      <c r="XQ583" s="15"/>
      <c r="XR583" s="15"/>
      <c r="XS583" s="15"/>
      <c r="XT583" s="15"/>
      <c r="XU583" s="15"/>
      <c r="XV583" s="15"/>
      <c r="XW583" s="15"/>
      <c r="XX583" s="15"/>
      <c r="XY583" s="15"/>
      <c r="XZ583" s="15"/>
      <c r="YA583" s="15"/>
      <c r="YB583" s="15"/>
      <c r="YC583" s="15"/>
      <c r="YD583" s="15"/>
      <c r="YE583" s="15"/>
      <c r="YF583" s="15"/>
      <c r="YG583" s="15"/>
      <c r="YH583" s="15"/>
      <c r="YI583" s="15"/>
      <c r="YJ583" s="15"/>
      <c r="YK583" s="15"/>
      <c r="YL583" s="15"/>
      <c r="YM583" s="15"/>
      <c r="YN583" s="15"/>
      <c r="YO583" s="15"/>
      <c r="YP583" s="15"/>
      <c r="YQ583" s="15"/>
      <c r="YR583" s="15"/>
      <c r="YS583" s="15"/>
      <c r="YT583" s="15"/>
      <c r="YU583" s="15"/>
      <c r="YV583" s="15"/>
      <c r="YW583" s="15"/>
      <c r="YX583" s="15"/>
      <c r="YY583" s="15"/>
      <c r="YZ583" s="15"/>
      <c r="ZA583" s="15"/>
      <c r="ZB583" s="15"/>
      <c r="ZC583" s="15"/>
      <c r="ZD583" s="15"/>
      <c r="ZE583" s="15"/>
      <c r="ZF583" s="15"/>
      <c r="ZG583" s="15"/>
      <c r="ZH583" s="15"/>
      <c r="ZI583" s="15"/>
      <c r="ZJ583" s="15"/>
      <c r="ZK583" s="15"/>
      <c r="ZL583" s="15"/>
      <c r="ZM583" s="15"/>
      <c r="ZN583" s="15"/>
      <c r="ZO583" s="15"/>
      <c r="ZP583" s="15"/>
      <c r="ZQ583" s="15"/>
      <c r="ZR583" s="15"/>
      <c r="ZS583" s="15"/>
      <c r="ZT583" s="15"/>
      <c r="ZU583" s="15"/>
      <c r="ZV583" s="15"/>
      <c r="ZW583" s="15"/>
      <c r="ZX583" s="15"/>
      <c r="ZY583" s="15"/>
      <c r="ZZ583" s="15"/>
      <c r="AAA583" s="15"/>
      <c r="AAB583" s="15"/>
      <c r="AAC583" s="15"/>
      <c r="AAD583" s="15"/>
      <c r="AAE583" s="15"/>
      <c r="AAF583" s="15"/>
      <c r="AAG583" s="15"/>
      <c r="AAH583" s="15"/>
      <c r="AAI583" s="15"/>
      <c r="AAJ583" s="15"/>
      <c r="AAK583" s="15"/>
      <c r="AAL583" s="15"/>
      <c r="AAM583" s="15"/>
      <c r="AAN583" s="15"/>
      <c r="AAO583" s="15"/>
      <c r="AAP583" s="15"/>
      <c r="AAQ583" s="15"/>
      <c r="AAR583" s="15"/>
      <c r="AAS583" s="15"/>
      <c r="AAT583" s="15"/>
      <c r="AAU583" s="15"/>
      <c r="AAV583" s="15"/>
      <c r="AAW583" s="15"/>
      <c r="AAX583" s="15"/>
      <c r="AAY583" s="15"/>
      <c r="AAZ583" s="15"/>
      <c r="ABA583" s="15"/>
      <c r="ABB583" s="15"/>
      <c r="ABC583" s="15"/>
      <c r="ABD583" s="15"/>
      <c r="ABE583" s="15"/>
      <c r="ABF583" s="15"/>
      <c r="ABG583" s="15"/>
      <c r="ABH583" s="15"/>
      <c r="ABI583" s="15"/>
      <c r="ABJ583" s="15"/>
      <c r="ABK583" s="15"/>
      <c r="ABL583" s="15"/>
      <c r="ABM583" s="15"/>
      <c r="ABN583" s="15"/>
      <c r="ABO583" s="15"/>
      <c r="ABP583" s="15"/>
      <c r="ABQ583" s="15"/>
      <c r="ABR583" s="15"/>
      <c r="ABS583" s="15"/>
      <c r="ABT583" s="15"/>
      <c r="ABU583" s="15"/>
      <c r="ABV583" s="15"/>
      <c r="ABW583" s="15"/>
      <c r="ABX583" s="15"/>
      <c r="ABY583" s="15"/>
      <c r="ABZ583" s="15"/>
      <c r="ACA583" s="15"/>
      <c r="ACB583" s="15"/>
      <c r="ACC583" s="15"/>
      <c r="ACD583" s="15"/>
      <c r="ACE583" s="15"/>
      <c r="ACF583" s="15"/>
      <c r="ACG583" s="15"/>
      <c r="ACH583" s="15"/>
      <c r="ACI583" s="15"/>
      <c r="ACJ583" s="15"/>
      <c r="ACK583" s="15"/>
      <c r="ACL583" s="15"/>
      <c r="ACM583" s="15"/>
      <c r="ACN583" s="15"/>
      <c r="ACO583" s="15"/>
      <c r="ACP583" s="15"/>
      <c r="ACQ583" s="15"/>
      <c r="ACR583" s="15"/>
      <c r="ACS583" s="15"/>
      <c r="ACT583" s="15"/>
      <c r="ACU583" s="15"/>
      <c r="ACV583" s="15"/>
      <c r="ACW583" s="15"/>
      <c r="ACX583" s="15"/>
      <c r="ACY583" s="15"/>
      <c r="ACZ583" s="15"/>
      <c r="ADA583" s="15"/>
      <c r="ADB583" s="15"/>
      <c r="ADC583" s="15"/>
      <c r="ADD583" s="15"/>
      <c r="ADE583" s="15"/>
      <c r="ADF583" s="15"/>
      <c r="ADG583" s="15"/>
      <c r="ADH583" s="15"/>
      <c r="ADI583" s="15"/>
      <c r="ADJ583" s="15"/>
      <c r="ADK583" s="15"/>
      <c r="ADL583" s="15"/>
      <c r="ADM583" s="15"/>
      <c r="ADN583" s="15"/>
      <c r="ADO583" s="15"/>
      <c r="ADP583" s="15"/>
      <c r="ADQ583" s="15"/>
      <c r="ADR583" s="15"/>
      <c r="ADS583" s="15"/>
      <c r="ADT583" s="15"/>
      <c r="ADU583" s="15"/>
      <c r="ADV583" s="15"/>
      <c r="ADW583" s="15"/>
      <c r="ADX583" s="15"/>
      <c r="ADY583" s="15"/>
      <c r="ADZ583" s="15"/>
      <c r="AEA583" s="15"/>
      <c r="AEB583" s="15"/>
      <c r="AEC583" s="15"/>
      <c r="AED583" s="15"/>
      <c r="AEE583" s="15"/>
      <c r="AEF583" s="15"/>
      <c r="AEG583" s="15"/>
      <c r="AEH583" s="15"/>
      <c r="AEI583" s="15"/>
      <c r="AEJ583" s="15"/>
      <c r="AEK583" s="15"/>
      <c r="AEL583" s="15"/>
      <c r="AEM583" s="15"/>
      <c r="AEN583" s="15"/>
      <c r="AEO583" s="15"/>
      <c r="AEP583" s="15"/>
      <c r="AEQ583" s="15"/>
      <c r="AER583" s="15"/>
      <c r="AES583" s="15"/>
      <c r="AET583" s="15"/>
      <c r="AEU583" s="15"/>
      <c r="AEV583" s="15"/>
      <c r="AEW583" s="15"/>
      <c r="AEX583" s="15"/>
      <c r="AEY583" s="15"/>
      <c r="AEZ583" s="15"/>
      <c r="AFA583" s="15"/>
      <c r="AFB583" s="15"/>
      <c r="AFC583" s="15"/>
      <c r="AFD583" s="15"/>
      <c r="AFE583" s="15"/>
      <c r="AFF583" s="15"/>
      <c r="AFG583" s="15"/>
      <c r="AFH583" s="15"/>
      <c r="AFI583" s="15"/>
      <c r="AFJ583" s="15"/>
      <c r="AFK583" s="15"/>
      <c r="AFL583" s="15"/>
      <c r="AFM583" s="15"/>
      <c r="AFN583" s="15"/>
      <c r="AFO583" s="15"/>
      <c r="AFP583" s="15"/>
      <c r="AFQ583" s="15"/>
      <c r="AFR583" s="15"/>
      <c r="AFS583" s="15"/>
      <c r="AFT583" s="15"/>
      <c r="AFU583" s="15"/>
      <c r="AFV583" s="15"/>
      <c r="AFW583" s="15"/>
      <c r="AFX583" s="15"/>
      <c r="AFY583" s="15"/>
      <c r="AFZ583" s="15"/>
      <c r="AGA583" s="15"/>
      <c r="AGB583" s="15"/>
      <c r="AGC583" s="15"/>
      <c r="AGD583" s="15"/>
      <c r="AGE583" s="15"/>
      <c r="AGF583" s="15"/>
      <c r="AGG583" s="15"/>
      <c r="AGH583" s="15"/>
      <c r="AGI583" s="15"/>
      <c r="AGJ583" s="15"/>
      <c r="AGK583" s="15"/>
      <c r="AGL583" s="15"/>
      <c r="AGM583" s="15"/>
      <c r="AGN583" s="15"/>
      <c r="AGO583" s="15"/>
      <c r="AGP583" s="15"/>
      <c r="AGQ583" s="15"/>
      <c r="AGR583" s="15"/>
      <c r="AGS583" s="15"/>
      <c r="AGT583" s="15"/>
      <c r="AGU583" s="15"/>
      <c r="AGV583" s="15"/>
      <c r="AGW583" s="15"/>
      <c r="AGX583" s="15"/>
      <c r="AGY583" s="15"/>
      <c r="AGZ583" s="15"/>
      <c r="AHA583" s="15"/>
      <c r="AHB583" s="15"/>
      <c r="AHC583" s="15"/>
      <c r="AHD583" s="15"/>
      <c r="AHE583" s="15"/>
      <c r="AHF583" s="15"/>
      <c r="AHG583" s="15"/>
      <c r="AHH583" s="15"/>
      <c r="AHI583" s="15"/>
      <c r="AHJ583" s="15"/>
      <c r="AHK583" s="15"/>
      <c r="AHL583" s="15"/>
      <c r="AHM583" s="15"/>
      <c r="AHN583" s="15"/>
      <c r="AHO583" s="15"/>
      <c r="AHP583" s="15"/>
      <c r="AHQ583" s="15"/>
      <c r="AHR583" s="15"/>
      <c r="AHS583" s="15"/>
      <c r="AHT583" s="15"/>
      <c r="AHU583" s="15"/>
      <c r="AHV583" s="15"/>
      <c r="AHW583" s="15"/>
      <c r="AHX583" s="15"/>
      <c r="AHY583" s="15"/>
      <c r="AHZ583" s="15"/>
      <c r="AIA583" s="15"/>
      <c r="AIB583" s="15"/>
      <c r="AIC583" s="15"/>
      <c r="AID583" s="15"/>
      <c r="AIE583" s="15"/>
      <c r="AIF583" s="15"/>
      <c r="AIG583" s="15"/>
      <c r="AIH583" s="15"/>
      <c r="AII583" s="15"/>
      <c r="AIJ583" s="15"/>
      <c r="AIK583" s="15"/>
      <c r="AIL583" s="15"/>
      <c r="AIM583" s="15"/>
      <c r="AIN583" s="15"/>
      <c r="AIO583" s="15"/>
      <c r="AIP583" s="15"/>
      <c r="AIQ583" s="15"/>
      <c r="AIR583" s="15"/>
      <c r="AIS583" s="15"/>
      <c r="AIT583" s="15"/>
      <c r="AIU583" s="15"/>
      <c r="AIV583" s="15"/>
      <c r="AIW583" s="15"/>
      <c r="AIX583" s="15"/>
      <c r="AIY583" s="15"/>
      <c r="AIZ583" s="15"/>
      <c r="AJA583" s="15"/>
      <c r="AJB583" s="15"/>
      <c r="AJC583" s="15"/>
      <c r="AJD583" s="15"/>
      <c r="AJE583" s="15"/>
      <c r="AJF583" s="15"/>
      <c r="AJG583" s="15"/>
      <c r="AJH583" s="15"/>
      <c r="AJI583" s="15"/>
      <c r="AJJ583" s="15"/>
      <c r="AJK583" s="15"/>
      <c r="AJL583" s="15"/>
      <c r="AJM583" s="15"/>
      <c r="AJN583" s="15"/>
      <c r="AJO583" s="15"/>
      <c r="AJP583" s="15"/>
      <c r="AJQ583" s="15"/>
      <c r="AJR583" s="15"/>
      <c r="AJS583" s="15"/>
      <c r="AJT583" s="15"/>
      <c r="AJU583" s="15"/>
      <c r="AJV583" s="15"/>
      <c r="AJW583" s="15"/>
      <c r="AJX583" s="15"/>
      <c r="AJY583" s="15"/>
      <c r="AJZ583" s="15"/>
      <c r="AKA583" s="15"/>
      <c r="AKB583" s="15"/>
      <c r="AKC583" s="15"/>
      <c r="AKD583" s="15"/>
      <c r="AKE583" s="15"/>
      <c r="AKF583" s="15"/>
      <c r="AKG583" s="15"/>
      <c r="AKH583" s="15"/>
      <c r="AKI583" s="15"/>
      <c r="AKJ583" s="15"/>
      <c r="AKK583" s="15"/>
      <c r="AKL583" s="15"/>
      <c r="AKM583" s="15"/>
      <c r="AKN583" s="15"/>
      <c r="AKO583" s="15"/>
      <c r="AKP583" s="15"/>
      <c r="AKQ583" s="15"/>
      <c r="AKR583" s="15"/>
      <c r="AKS583" s="15"/>
      <c r="AKT583" s="15"/>
      <c r="AKU583" s="15"/>
      <c r="AKV583" s="15"/>
      <c r="AKW583" s="15"/>
      <c r="AKX583" s="15"/>
      <c r="AKY583" s="15"/>
      <c r="AKZ583" s="15"/>
      <c r="ALA583" s="15"/>
      <c r="ALB583" s="15"/>
      <c r="ALC583" s="15"/>
      <c r="ALD583" s="15"/>
      <c r="ALE583" s="15"/>
      <c r="ALF583" s="15"/>
      <c r="ALG583" s="15"/>
      <c r="ALH583" s="15"/>
      <c r="ALI583" s="15"/>
      <c r="ALJ583" s="15"/>
      <c r="ALK583" s="15"/>
      <c r="ALL583" s="15"/>
      <c r="ALM583" s="15"/>
      <c r="ALN583" s="15"/>
      <c r="ALO583" s="15"/>
      <c r="ALP583" s="15"/>
      <c r="ALQ583" s="15"/>
      <c r="ALR583" s="15"/>
      <c r="ALS583" s="15"/>
      <c r="ALT583" s="15"/>
      <c r="ALU583" s="15"/>
      <c r="ALV583" s="15"/>
      <c r="ALW583" s="15"/>
      <c r="ALX583" s="11"/>
      <c r="ALY583" s="11"/>
      <c r="ALZ583" s="11"/>
      <c r="AMA583" s="11"/>
    </row>
    <row r="584" spans="1:1024" ht="12.75" customHeight="1">
      <c r="A584" s="9" t="s">
        <v>560</v>
      </c>
      <c r="B584" s="9" t="s">
        <v>560</v>
      </c>
      <c r="C584" s="5" t="s">
        <v>179</v>
      </c>
      <c r="D584" s="4"/>
      <c r="E584" s="9" t="s">
        <v>16</v>
      </c>
      <c r="F584" s="4" t="s">
        <v>17</v>
      </c>
      <c r="G584" s="4" t="s">
        <v>180</v>
      </c>
      <c r="H584" s="6">
        <v>0</v>
      </c>
      <c r="I584" s="6">
        <v>0</v>
      </c>
      <c r="J584" s="6">
        <v>0</v>
      </c>
      <c r="K584" s="6">
        <v>1289.6400000000001</v>
      </c>
      <c r="L584" s="31">
        <v>2656</v>
      </c>
      <c r="M584" s="10">
        <v>0</v>
      </c>
      <c r="N584" s="10">
        <v>0</v>
      </c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  <c r="JO584" s="15"/>
      <c r="JP584" s="15"/>
      <c r="JQ584" s="15"/>
      <c r="JR584" s="15"/>
      <c r="JS584" s="15"/>
      <c r="JT584" s="15"/>
      <c r="JU584" s="15"/>
      <c r="JV584" s="15"/>
      <c r="JW584" s="15"/>
      <c r="JX584" s="15"/>
      <c r="JY584" s="15"/>
      <c r="JZ584" s="15"/>
      <c r="KA584" s="15"/>
      <c r="KB584" s="15"/>
      <c r="KC584" s="15"/>
      <c r="KD584" s="15"/>
      <c r="KE584" s="15"/>
      <c r="KF584" s="15"/>
      <c r="KG584" s="15"/>
      <c r="KH584" s="15"/>
      <c r="KI584" s="15"/>
      <c r="KJ584" s="15"/>
      <c r="KK584" s="15"/>
      <c r="KL584" s="15"/>
      <c r="KM584" s="15"/>
      <c r="KN584" s="15"/>
      <c r="KO584" s="15"/>
      <c r="KP584" s="15"/>
      <c r="KQ584" s="15"/>
      <c r="KR584" s="15"/>
      <c r="KS584" s="15"/>
      <c r="KT584" s="15"/>
      <c r="KU584" s="15"/>
      <c r="KV584" s="15"/>
      <c r="KW584" s="15"/>
      <c r="KX584" s="15"/>
      <c r="KY584" s="15"/>
      <c r="KZ584" s="15"/>
      <c r="LA584" s="15"/>
      <c r="LB584" s="15"/>
      <c r="LC584" s="15"/>
      <c r="LD584" s="15"/>
      <c r="LE584" s="15"/>
      <c r="LF584" s="15"/>
      <c r="LG584" s="15"/>
      <c r="LH584" s="15"/>
      <c r="LI584" s="15"/>
      <c r="LJ584" s="15"/>
      <c r="LK584" s="15"/>
      <c r="LL584" s="15"/>
      <c r="LM584" s="15"/>
      <c r="LN584" s="15"/>
      <c r="LO584" s="15"/>
      <c r="LP584" s="15"/>
      <c r="LQ584" s="15"/>
      <c r="LR584" s="15"/>
      <c r="LS584" s="15"/>
      <c r="LT584" s="15"/>
      <c r="LU584" s="15"/>
      <c r="LV584" s="15"/>
      <c r="LW584" s="15"/>
      <c r="LX584" s="15"/>
      <c r="LY584" s="15"/>
      <c r="LZ584" s="15"/>
      <c r="MA584" s="15"/>
      <c r="MB584" s="15"/>
      <c r="MC584" s="15"/>
      <c r="MD584" s="15"/>
      <c r="ME584" s="15"/>
      <c r="MF584" s="15"/>
      <c r="MG584" s="15"/>
      <c r="MH584" s="15"/>
      <c r="MI584" s="15"/>
      <c r="MJ584" s="15"/>
      <c r="MK584" s="15"/>
      <c r="ML584" s="15"/>
      <c r="MM584" s="15"/>
      <c r="MN584" s="15"/>
      <c r="MO584" s="15"/>
      <c r="MP584" s="15"/>
      <c r="MQ584" s="15"/>
      <c r="MR584" s="15"/>
      <c r="MS584" s="15"/>
      <c r="MT584" s="15"/>
      <c r="MU584" s="15"/>
      <c r="MV584" s="15"/>
      <c r="MW584" s="15"/>
      <c r="MX584" s="15"/>
      <c r="MY584" s="15"/>
      <c r="MZ584" s="15"/>
      <c r="NA584" s="15"/>
      <c r="NB584" s="15"/>
      <c r="NC584" s="15"/>
      <c r="ND584" s="15"/>
      <c r="NE584" s="15"/>
      <c r="NF584" s="15"/>
      <c r="NG584" s="15"/>
      <c r="NH584" s="15"/>
      <c r="NI584" s="15"/>
      <c r="NJ584" s="15"/>
      <c r="NK584" s="15"/>
      <c r="NL584" s="15"/>
      <c r="NM584" s="15"/>
      <c r="NN584" s="15"/>
      <c r="NO584" s="15"/>
      <c r="NP584" s="15"/>
      <c r="NQ584" s="15"/>
      <c r="NR584" s="15"/>
      <c r="NS584" s="15"/>
      <c r="NT584" s="15"/>
      <c r="NU584" s="15"/>
      <c r="NV584" s="15"/>
      <c r="NW584" s="15"/>
      <c r="NX584" s="15"/>
      <c r="NY584" s="15"/>
      <c r="NZ584" s="15"/>
      <c r="OA584" s="15"/>
      <c r="OB584" s="15"/>
      <c r="OC584" s="15"/>
      <c r="OD584" s="15"/>
      <c r="OE584" s="15"/>
      <c r="OF584" s="15"/>
      <c r="OG584" s="15"/>
      <c r="OH584" s="15"/>
      <c r="OI584" s="15"/>
      <c r="OJ584" s="15"/>
      <c r="OK584" s="15"/>
      <c r="OL584" s="15"/>
      <c r="OM584" s="15"/>
      <c r="ON584" s="15"/>
      <c r="OO584" s="15"/>
      <c r="OP584" s="15"/>
      <c r="OQ584" s="15"/>
      <c r="OR584" s="15"/>
      <c r="OS584" s="15"/>
      <c r="OT584" s="15"/>
      <c r="OU584" s="15"/>
      <c r="OV584" s="15"/>
      <c r="OW584" s="15"/>
      <c r="OX584" s="15"/>
      <c r="OY584" s="15"/>
      <c r="OZ584" s="15"/>
      <c r="PA584" s="15"/>
      <c r="PB584" s="15"/>
      <c r="PC584" s="15"/>
      <c r="PD584" s="15"/>
      <c r="PE584" s="15"/>
      <c r="PF584" s="15"/>
      <c r="PG584" s="15"/>
      <c r="PH584" s="15"/>
      <c r="PI584" s="15"/>
      <c r="PJ584" s="15"/>
      <c r="PK584" s="15"/>
      <c r="PL584" s="15"/>
      <c r="PM584" s="15"/>
      <c r="PN584" s="15"/>
      <c r="PO584" s="15"/>
      <c r="PP584" s="15"/>
      <c r="PQ584" s="15"/>
      <c r="PR584" s="15"/>
      <c r="PS584" s="15"/>
      <c r="PT584" s="15"/>
      <c r="PU584" s="15"/>
      <c r="PV584" s="15"/>
      <c r="PW584" s="15"/>
      <c r="PX584" s="15"/>
      <c r="PY584" s="15"/>
      <c r="PZ584" s="15"/>
      <c r="QA584" s="15"/>
      <c r="QB584" s="15"/>
      <c r="QC584" s="15"/>
      <c r="QD584" s="15"/>
      <c r="QE584" s="15"/>
      <c r="QF584" s="15"/>
      <c r="QG584" s="15"/>
      <c r="QH584" s="15"/>
      <c r="QI584" s="15"/>
      <c r="QJ584" s="15"/>
      <c r="QK584" s="15"/>
      <c r="QL584" s="15"/>
      <c r="QM584" s="15"/>
      <c r="QN584" s="15"/>
      <c r="QO584" s="15"/>
      <c r="QP584" s="15"/>
      <c r="QQ584" s="15"/>
      <c r="QR584" s="15"/>
      <c r="QS584" s="15"/>
      <c r="QT584" s="15"/>
      <c r="QU584" s="15"/>
      <c r="QV584" s="15"/>
      <c r="QW584" s="15"/>
      <c r="QX584" s="15"/>
      <c r="QY584" s="15"/>
      <c r="QZ584" s="15"/>
      <c r="RA584" s="15"/>
      <c r="RB584" s="15"/>
      <c r="RC584" s="15"/>
      <c r="RD584" s="15"/>
      <c r="RE584" s="15"/>
      <c r="RF584" s="15"/>
      <c r="RG584" s="15"/>
      <c r="RH584" s="15"/>
      <c r="RI584" s="15"/>
      <c r="RJ584" s="15"/>
      <c r="RK584" s="15"/>
      <c r="RL584" s="15"/>
      <c r="RM584" s="15"/>
      <c r="RN584" s="15"/>
      <c r="RO584" s="15"/>
      <c r="RP584" s="15"/>
      <c r="RQ584" s="15"/>
      <c r="RR584" s="15"/>
      <c r="RS584" s="15"/>
      <c r="RT584" s="15"/>
      <c r="RU584" s="15"/>
      <c r="RV584" s="15"/>
      <c r="RW584" s="15"/>
      <c r="RX584" s="15"/>
      <c r="RY584" s="15"/>
      <c r="RZ584" s="15"/>
      <c r="SA584" s="15"/>
      <c r="SB584" s="15"/>
      <c r="SC584" s="15"/>
      <c r="SD584" s="15"/>
      <c r="SE584" s="15"/>
      <c r="SF584" s="15"/>
      <c r="SG584" s="15"/>
      <c r="SH584" s="15"/>
      <c r="SI584" s="15"/>
      <c r="SJ584" s="15"/>
      <c r="SK584" s="15"/>
      <c r="SL584" s="15"/>
      <c r="SM584" s="15"/>
      <c r="SN584" s="15"/>
      <c r="SO584" s="15"/>
      <c r="SP584" s="15"/>
      <c r="SQ584" s="15"/>
      <c r="SR584" s="15"/>
      <c r="SS584" s="15"/>
      <c r="ST584" s="15"/>
      <c r="SU584" s="15"/>
      <c r="SV584" s="15"/>
      <c r="SW584" s="15"/>
      <c r="SX584" s="15"/>
      <c r="SY584" s="15"/>
      <c r="SZ584" s="15"/>
      <c r="TA584" s="15"/>
      <c r="TB584" s="15"/>
      <c r="TC584" s="15"/>
      <c r="TD584" s="15"/>
      <c r="TE584" s="15"/>
      <c r="TF584" s="15"/>
      <c r="TG584" s="15"/>
      <c r="TH584" s="15"/>
      <c r="TI584" s="15"/>
      <c r="TJ584" s="15"/>
      <c r="TK584" s="15"/>
      <c r="TL584" s="15"/>
      <c r="TM584" s="15"/>
      <c r="TN584" s="15"/>
      <c r="TO584" s="15"/>
      <c r="TP584" s="15"/>
      <c r="TQ584" s="15"/>
      <c r="TR584" s="15"/>
      <c r="TS584" s="15"/>
      <c r="TT584" s="15"/>
      <c r="TU584" s="15"/>
      <c r="TV584" s="15"/>
      <c r="TW584" s="15"/>
      <c r="TX584" s="15"/>
      <c r="TY584" s="15"/>
      <c r="TZ584" s="15"/>
      <c r="UA584" s="15"/>
      <c r="UB584" s="15"/>
      <c r="UC584" s="15"/>
      <c r="UD584" s="15"/>
      <c r="UE584" s="15"/>
      <c r="UF584" s="15"/>
      <c r="UG584" s="15"/>
      <c r="UH584" s="15"/>
      <c r="UI584" s="15"/>
      <c r="UJ584" s="15"/>
      <c r="UK584" s="15"/>
      <c r="UL584" s="15"/>
      <c r="UM584" s="15"/>
      <c r="UN584" s="15"/>
      <c r="UO584" s="15"/>
      <c r="UP584" s="15"/>
      <c r="UQ584" s="15"/>
      <c r="UR584" s="15"/>
      <c r="US584" s="15"/>
      <c r="UT584" s="15"/>
      <c r="UU584" s="15"/>
      <c r="UV584" s="15"/>
      <c r="UW584" s="15"/>
      <c r="UX584" s="15"/>
      <c r="UY584" s="15"/>
      <c r="UZ584" s="15"/>
      <c r="VA584" s="15"/>
      <c r="VB584" s="15"/>
      <c r="VC584" s="15"/>
      <c r="VD584" s="15"/>
      <c r="VE584" s="15"/>
      <c r="VF584" s="15"/>
      <c r="VG584" s="15"/>
      <c r="VH584" s="15"/>
      <c r="VI584" s="15"/>
      <c r="VJ584" s="15"/>
      <c r="VK584" s="15"/>
      <c r="VL584" s="15"/>
      <c r="VM584" s="15"/>
      <c r="VN584" s="15"/>
      <c r="VO584" s="15"/>
      <c r="VP584" s="15"/>
      <c r="VQ584" s="15"/>
      <c r="VR584" s="15"/>
      <c r="VS584" s="15"/>
      <c r="VT584" s="15"/>
      <c r="VU584" s="15"/>
      <c r="VV584" s="15"/>
      <c r="VW584" s="15"/>
      <c r="VX584" s="15"/>
      <c r="VY584" s="15"/>
      <c r="VZ584" s="15"/>
      <c r="WA584" s="15"/>
      <c r="WB584" s="15"/>
      <c r="WC584" s="15"/>
      <c r="WD584" s="15"/>
      <c r="WE584" s="15"/>
      <c r="WF584" s="15"/>
      <c r="WG584" s="15"/>
      <c r="WH584" s="15"/>
      <c r="WI584" s="15"/>
      <c r="WJ584" s="15"/>
      <c r="WK584" s="15"/>
      <c r="WL584" s="15"/>
      <c r="WM584" s="15"/>
      <c r="WN584" s="15"/>
      <c r="WO584" s="15"/>
      <c r="WP584" s="15"/>
      <c r="WQ584" s="15"/>
      <c r="WR584" s="15"/>
      <c r="WS584" s="15"/>
      <c r="WT584" s="15"/>
      <c r="WU584" s="15"/>
      <c r="WV584" s="15"/>
      <c r="WW584" s="15"/>
      <c r="WX584" s="15"/>
      <c r="WY584" s="15"/>
      <c r="WZ584" s="15"/>
      <c r="XA584" s="15"/>
      <c r="XB584" s="15"/>
      <c r="XC584" s="15"/>
      <c r="XD584" s="15"/>
      <c r="XE584" s="15"/>
      <c r="XF584" s="15"/>
      <c r="XG584" s="15"/>
      <c r="XH584" s="15"/>
      <c r="XI584" s="15"/>
      <c r="XJ584" s="15"/>
      <c r="XK584" s="15"/>
      <c r="XL584" s="15"/>
      <c r="XM584" s="15"/>
      <c r="XN584" s="15"/>
      <c r="XO584" s="15"/>
      <c r="XP584" s="15"/>
      <c r="XQ584" s="15"/>
      <c r="XR584" s="15"/>
      <c r="XS584" s="15"/>
      <c r="XT584" s="15"/>
      <c r="XU584" s="15"/>
      <c r="XV584" s="15"/>
      <c r="XW584" s="15"/>
      <c r="XX584" s="15"/>
      <c r="XY584" s="15"/>
      <c r="XZ584" s="15"/>
      <c r="YA584" s="15"/>
      <c r="YB584" s="15"/>
      <c r="YC584" s="15"/>
      <c r="YD584" s="15"/>
      <c r="YE584" s="15"/>
      <c r="YF584" s="15"/>
      <c r="YG584" s="15"/>
      <c r="YH584" s="15"/>
      <c r="YI584" s="15"/>
      <c r="YJ584" s="15"/>
      <c r="YK584" s="15"/>
      <c r="YL584" s="15"/>
      <c r="YM584" s="15"/>
      <c r="YN584" s="15"/>
      <c r="YO584" s="15"/>
      <c r="YP584" s="15"/>
      <c r="YQ584" s="15"/>
      <c r="YR584" s="15"/>
      <c r="YS584" s="15"/>
      <c r="YT584" s="15"/>
      <c r="YU584" s="15"/>
      <c r="YV584" s="15"/>
      <c r="YW584" s="15"/>
      <c r="YX584" s="15"/>
      <c r="YY584" s="15"/>
      <c r="YZ584" s="15"/>
      <c r="ZA584" s="15"/>
      <c r="ZB584" s="15"/>
      <c r="ZC584" s="15"/>
      <c r="ZD584" s="15"/>
      <c r="ZE584" s="15"/>
      <c r="ZF584" s="15"/>
      <c r="ZG584" s="15"/>
      <c r="ZH584" s="15"/>
      <c r="ZI584" s="15"/>
      <c r="ZJ584" s="15"/>
      <c r="ZK584" s="15"/>
      <c r="ZL584" s="15"/>
      <c r="ZM584" s="15"/>
      <c r="ZN584" s="15"/>
      <c r="ZO584" s="15"/>
      <c r="ZP584" s="15"/>
      <c r="ZQ584" s="15"/>
      <c r="ZR584" s="15"/>
      <c r="ZS584" s="15"/>
      <c r="ZT584" s="15"/>
      <c r="ZU584" s="15"/>
      <c r="ZV584" s="15"/>
      <c r="ZW584" s="15"/>
      <c r="ZX584" s="15"/>
      <c r="ZY584" s="15"/>
      <c r="ZZ584" s="15"/>
      <c r="AAA584" s="15"/>
      <c r="AAB584" s="15"/>
      <c r="AAC584" s="15"/>
      <c r="AAD584" s="15"/>
      <c r="AAE584" s="15"/>
      <c r="AAF584" s="15"/>
      <c r="AAG584" s="15"/>
      <c r="AAH584" s="15"/>
      <c r="AAI584" s="15"/>
      <c r="AAJ584" s="15"/>
      <c r="AAK584" s="15"/>
      <c r="AAL584" s="15"/>
      <c r="AAM584" s="15"/>
      <c r="AAN584" s="15"/>
      <c r="AAO584" s="15"/>
      <c r="AAP584" s="15"/>
      <c r="AAQ584" s="15"/>
      <c r="AAR584" s="15"/>
      <c r="AAS584" s="15"/>
      <c r="AAT584" s="15"/>
      <c r="AAU584" s="15"/>
      <c r="AAV584" s="15"/>
      <c r="AAW584" s="15"/>
      <c r="AAX584" s="15"/>
      <c r="AAY584" s="15"/>
      <c r="AAZ584" s="15"/>
      <c r="ABA584" s="15"/>
      <c r="ABB584" s="15"/>
      <c r="ABC584" s="15"/>
      <c r="ABD584" s="15"/>
      <c r="ABE584" s="15"/>
      <c r="ABF584" s="15"/>
      <c r="ABG584" s="15"/>
      <c r="ABH584" s="15"/>
      <c r="ABI584" s="15"/>
      <c r="ABJ584" s="15"/>
      <c r="ABK584" s="15"/>
      <c r="ABL584" s="15"/>
      <c r="ABM584" s="15"/>
      <c r="ABN584" s="15"/>
      <c r="ABO584" s="15"/>
      <c r="ABP584" s="15"/>
      <c r="ABQ584" s="15"/>
      <c r="ABR584" s="15"/>
      <c r="ABS584" s="15"/>
      <c r="ABT584" s="15"/>
      <c r="ABU584" s="15"/>
      <c r="ABV584" s="15"/>
      <c r="ABW584" s="15"/>
      <c r="ABX584" s="15"/>
      <c r="ABY584" s="15"/>
      <c r="ABZ584" s="15"/>
      <c r="ACA584" s="15"/>
      <c r="ACB584" s="15"/>
      <c r="ACC584" s="15"/>
      <c r="ACD584" s="15"/>
      <c r="ACE584" s="15"/>
      <c r="ACF584" s="15"/>
      <c r="ACG584" s="15"/>
      <c r="ACH584" s="15"/>
      <c r="ACI584" s="15"/>
      <c r="ACJ584" s="15"/>
      <c r="ACK584" s="15"/>
      <c r="ACL584" s="15"/>
      <c r="ACM584" s="15"/>
      <c r="ACN584" s="15"/>
      <c r="ACO584" s="15"/>
      <c r="ACP584" s="15"/>
      <c r="ACQ584" s="15"/>
      <c r="ACR584" s="15"/>
      <c r="ACS584" s="15"/>
      <c r="ACT584" s="15"/>
      <c r="ACU584" s="15"/>
      <c r="ACV584" s="15"/>
      <c r="ACW584" s="15"/>
      <c r="ACX584" s="15"/>
      <c r="ACY584" s="15"/>
      <c r="ACZ584" s="15"/>
      <c r="ADA584" s="15"/>
      <c r="ADB584" s="15"/>
      <c r="ADC584" s="15"/>
      <c r="ADD584" s="15"/>
      <c r="ADE584" s="15"/>
      <c r="ADF584" s="15"/>
      <c r="ADG584" s="15"/>
      <c r="ADH584" s="15"/>
      <c r="ADI584" s="15"/>
      <c r="ADJ584" s="15"/>
      <c r="ADK584" s="15"/>
      <c r="ADL584" s="15"/>
      <c r="ADM584" s="15"/>
      <c r="ADN584" s="15"/>
      <c r="ADO584" s="15"/>
      <c r="ADP584" s="15"/>
      <c r="ADQ584" s="15"/>
      <c r="ADR584" s="15"/>
      <c r="ADS584" s="15"/>
      <c r="ADT584" s="15"/>
      <c r="ADU584" s="15"/>
      <c r="ADV584" s="15"/>
      <c r="ADW584" s="15"/>
      <c r="ADX584" s="15"/>
      <c r="ADY584" s="15"/>
      <c r="ADZ584" s="15"/>
      <c r="AEA584" s="15"/>
      <c r="AEB584" s="15"/>
      <c r="AEC584" s="15"/>
      <c r="AED584" s="15"/>
      <c r="AEE584" s="15"/>
      <c r="AEF584" s="15"/>
      <c r="AEG584" s="15"/>
      <c r="AEH584" s="15"/>
      <c r="AEI584" s="15"/>
      <c r="AEJ584" s="15"/>
      <c r="AEK584" s="15"/>
      <c r="AEL584" s="15"/>
      <c r="AEM584" s="15"/>
      <c r="AEN584" s="15"/>
      <c r="AEO584" s="15"/>
      <c r="AEP584" s="15"/>
      <c r="AEQ584" s="15"/>
      <c r="AER584" s="15"/>
      <c r="AES584" s="15"/>
      <c r="AET584" s="15"/>
      <c r="AEU584" s="15"/>
      <c r="AEV584" s="15"/>
      <c r="AEW584" s="15"/>
      <c r="AEX584" s="15"/>
      <c r="AEY584" s="15"/>
      <c r="AEZ584" s="15"/>
      <c r="AFA584" s="15"/>
      <c r="AFB584" s="15"/>
      <c r="AFC584" s="15"/>
      <c r="AFD584" s="15"/>
      <c r="AFE584" s="15"/>
      <c r="AFF584" s="15"/>
      <c r="AFG584" s="15"/>
      <c r="AFH584" s="15"/>
      <c r="AFI584" s="15"/>
      <c r="AFJ584" s="15"/>
      <c r="AFK584" s="15"/>
      <c r="AFL584" s="15"/>
      <c r="AFM584" s="15"/>
      <c r="AFN584" s="15"/>
      <c r="AFO584" s="15"/>
      <c r="AFP584" s="15"/>
      <c r="AFQ584" s="15"/>
      <c r="AFR584" s="15"/>
      <c r="AFS584" s="15"/>
      <c r="AFT584" s="15"/>
      <c r="AFU584" s="15"/>
      <c r="AFV584" s="15"/>
      <c r="AFW584" s="15"/>
      <c r="AFX584" s="15"/>
      <c r="AFY584" s="15"/>
      <c r="AFZ584" s="15"/>
      <c r="AGA584" s="15"/>
      <c r="AGB584" s="15"/>
      <c r="AGC584" s="15"/>
      <c r="AGD584" s="15"/>
      <c r="AGE584" s="15"/>
      <c r="AGF584" s="15"/>
      <c r="AGG584" s="15"/>
      <c r="AGH584" s="15"/>
      <c r="AGI584" s="15"/>
      <c r="AGJ584" s="15"/>
      <c r="AGK584" s="15"/>
      <c r="AGL584" s="15"/>
      <c r="AGM584" s="15"/>
      <c r="AGN584" s="15"/>
      <c r="AGO584" s="15"/>
      <c r="AGP584" s="15"/>
      <c r="AGQ584" s="15"/>
      <c r="AGR584" s="15"/>
      <c r="AGS584" s="15"/>
      <c r="AGT584" s="15"/>
      <c r="AGU584" s="15"/>
      <c r="AGV584" s="15"/>
      <c r="AGW584" s="15"/>
      <c r="AGX584" s="15"/>
      <c r="AGY584" s="15"/>
      <c r="AGZ584" s="15"/>
      <c r="AHA584" s="15"/>
      <c r="AHB584" s="15"/>
      <c r="AHC584" s="15"/>
      <c r="AHD584" s="15"/>
      <c r="AHE584" s="15"/>
      <c r="AHF584" s="15"/>
      <c r="AHG584" s="15"/>
      <c r="AHH584" s="15"/>
      <c r="AHI584" s="15"/>
      <c r="AHJ584" s="15"/>
      <c r="AHK584" s="15"/>
      <c r="AHL584" s="15"/>
      <c r="AHM584" s="15"/>
      <c r="AHN584" s="15"/>
      <c r="AHO584" s="15"/>
      <c r="AHP584" s="15"/>
      <c r="AHQ584" s="15"/>
      <c r="AHR584" s="15"/>
      <c r="AHS584" s="15"/>
      <c r="AHT584" s="15"/>
      <c r="AHU584" s="15"/>
      <c r="AHV584" s="15"/>
      <c r="AHW584" s="15"/>
      <c r="AHX584" s="15"/>
      <c r="AHY584" s="15"/>
      <c r="AHZ584" s="15"/>
      <c r="AIA584" s="15"/>
      <c r="AIB584" s="15"/>
      <c r="AIC584" s="15"/>
      <c r="AID584" s="15"/>
      <c r="AIE584" s="15"/>
      <c r="AIF584" s="15"/>
      <c r="AIG584" s="15"/>
      <c r="AIH584" s="15"/>
      <c r="AII584" s="15"/>
      <c r="AIJ584" s="15"/>
      <c r="AIK584" s="15"/>
      <c r="AIL584" s="15"/>
      <c r="AIM584" s="15"/>
      <c r="AIN584" s="15"/>
      <c r="AIO584" s="15"/>
      <c r="AIP584" s="15"/>
      <c r="AIQ584" s="15"/>
      <c r="AIR584" s="15"/>
      <c r="AIS584" s="15"/>
      <c r="AIT584" s="15"/>
      <c r="AIU584" s="15"/>
      <c r="AIV584" s="15"/>
      <c r="AIW584" s="15"/>
      <c r="AIX584" s="15"/>
      <c r="AIY584" s="15"/>
      <c r="AIZ584" s="15"/>
      <c r="AJA584" s="15"/>
      <c r="AJB584" s="15"/>
      <c r="AJC584" s="15"/>
      <c r="AJD584" s="15"/>
      <c r="AJE584" s="15"/>
      <c r="AJF584" s="15"/>
      <c r="AJG584" s="15"/>
      <c r="AJH584" s="15"/>
      <c r="AJI584" s="15"/>
      <c r="AJJ584" s="15"/>
      <c r="AJK584" s="15"/>
      <c r="AJL584" s="15"/>
      <c r="AJM584" s="15"/>
      <c r="AJN584" s="15"/>
      <c r="AJO584" s="15"/>
      <c r="AJP584" s="15"/>
      <c r="AJQ584" s="15"/>
      <c r="AJR584" s="15"/>
      <c r="AJS584" s="15"/>
      <c r="AJT584" s="15"/>
      <c r="AJU584" s="15"/>
      <c r="AJV584" s="15"/>
      <c r="AJW584" s="15"/>
      <c r="AJX584" s="15"/>
      <c r="AJY584" s="15"/>
      <c r="AJZ584" s="15"/>
      <c r="AKA584" s="15"/>
      <c r="AKB584" s="15"/>
      <c r="AKC584" s="15"/>
      <c r="AKD584" s="15"/>
      <c r="AKE584" s="15"/>
      <c r="AKF584" s="15"/>
      <c r="AKG584" s="15"/>
      <c r="AKH584" s="15"/>
      <c r="AKI584" s="15"/>
      <c r="AKJ584" s="15"/>
      <c r="AKK584" s="15"/>
      <c r="AKL584" s="15"/>
      <c r="AKM584" s="15"/>
      <c r="AKN584" s="15"/>
      <c r="AKO584" s="15"/>
      <c r="AKP584" s="15"/>
      <c r="AKQ584" s="15"/>
      <c r="AKR584" s="15"/>
      <c r="AKS584" s="15"/>
      <c r="AKT584" s="15"/>
      <c r="AKU584" s="15"/>
      <c r="AKV584" s="15"/>
      <c r="AKW584" s="15"/>
      <c r="AKX584" s="15"/>
      <c r="AKY584" s="15"/>
      <c r="AKZ584" s="15"/>
      <c r="ALA584" s="15"/>
      <c r="ALB584" s="15"/>
      <c r="ALC584" s="15"/>
      <c r="ALD584" s="15"/>
      <c r="ALE584" s="15"/>
      <c r="ALF584" s="15"/>
      <c r="ALG584" s="15"/>
      <c r="ALH584" s="15"/>
      <c r="ALI584" s="15"/>
      <c r="ALJ584" s="15"/>
      <c r="ALK584" s="15"/>
      <c r="ALL584" s="15"/>
      <c r="ALM584" s="15"/>
      <c r="ALN584" s="15"/>
      <c r="ALO584" s="15"/>
      <c r="ALP584" s="15"/>
      <c r="ALQ584" s="15"/>
      <c r="ALR584" s="15"/>
      <c r="ALS584" s="15"/>
      <c r="ALT584" s="15"/>
      <c r="ALU584" s="15"/>
      <c r="ALV584" s="15"/>
      <c r="ALW584" s="15"/>
      <c r="ALX584" s="11"/>
      <c r="ALY584" s="11"/>
      <c r="ALZ584" s="11"/>
      <c r="AMA584" s="11"/>
    </row>
    <row r="585" spans="1:1024" ht="12.75" customHeight="1">
      <c r="A585" s="9" t="s">
        <v>560</v>
      </c>
      <c r="B585" s="9" t="s">
        <v>560</v>
      </c>
      <c r="C585" s="5" t="s">
        <v>202</v>
      </c>
      <c r="D585" s="4"/>
      <c r="E585" s="9" t="s">
        <v>16</v>
      </c>
      <c r="F585" s="4" t="s">
        <v>17</v>
      </c>
      <c r="G585" s="4" t="s">
        <v>203</v>
      </c>
      <c r="H585" s="6">
        <v>18.97</v>
      </c>
      <c r="I585" s="6">
        <v>0</v>
      </c>
      <c r="J585" s="6">
        <v>0</v>
      </c>
      <c r="K585" s="6">
        <v>298.95999999999998</v>
      </c>
      <c r="L585" s="31">
        <v>240</v>
      </c>
      <c r="M585" s="10">
        <v>0</v>
      </c>
      <c r="N585" s="10">
        <v>0</v>
      </c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  <c r="JO585" s="15"/>
      <c r="JP585" s="15"/>
      <c r="JQ585" s="15"/>
      <c r="JR585" s="15"/>
      <c r="JS585" s="15"/>
      <c r="JT585" s="15"/>
      <c r="JU585" s="15"/>
      <c r="JV585" s="15"/>
      <c r="JW585" s="15"/>
      <c r="JX585" s="15"/>
      <c r="JY585" s="15"/>
      <c r="JZ585" s="15"/>
      <c r="KA585" s="15"/>
      <c r="KB585" s="15"/>
      <c r="KC585" s="15"/>
      <c r="KD585" s="15"/>
      <c r="KE585" s="15"/>
      <c r="KF585" s="15"/>
      <c r="KG585" s="15"/>
      <c r="KH585" s="15"/>
      <c r="KI585" s="15"/>
      <c r="KJ585" s="15"/>
      <c r="KK585" s="15"/>
      <c r="KL585" s="15"/>
      <c r="KM585" s="15"/>
      <c r="KN585" s="15"/>
      <c r="KO585" s="15"/>
      <c r="KP585" s="15"/>
      <c r="KQ585" s="15"/>
      <c r="KR585" s="15"/>
      <c r="KS585" s="15"/>
      <c r="KT585" s="15"/>
      <c r="KU585" s="15"/>
      <c r="KV585" s="15"/>
      <c r="KW585" s="15"/>
      <c r="KX585" s="15"/>
      <c r="KY585" s="15"/>
      <c r="KZ585" s="15"/>
      <c r="LA585" s="15"/>
      <c r="LB585" s="15"/>
      <c r="LC585" s="15"/>
      <c r="LD585" s="15"/>
      <c r="LE585" s="15"/>
      <c r="LF585" s="15"/>
      <c r="LG585" s="15"/>
      <c r="LH585" s="15"/>
      <c r="LI585" s="15"/>
      <c r="LJ585" s="15"/>
      <c r="LK585" s="15"/>
      <c r="LL585" s="15"/>
      <c r="LM585" s="15"/>
      <c r="LN585" s="15"/>
      <c r="LO585" s="15"/>
      <c r="LP585" s="15"/>
      <c r="LQ585" s="15"/>
      <c r="LR585" s="15"/>
      <c r="LS585" s="15"/>
      <c r="LT585" s="15"/>
      <c r="LU585" s="15"/>
      <c r="LV585" s="15"/>
      <c r="LW585" s="15"/>
      <c r="LX585" s="15"/>
      <c r="LY585" s="15"/>
      <c r="LZ585" s="15"/>
      <c r="MA585" s="15"/>
      <c r="MB585" s="15"/>
      <c r="MC585" s="15"/>
      <c r="MD585" s="15"/>
      <c r="ME585" s="15"/>
      <c r="MF585" s="15"/>
      <c r="MG585" s="15"/>
      <c r="MH585" s="15"/>
      <c r="MI585" s="15"/>
      <c r="MJ585" s="15"/>
      <c r="MK585" s="15"/>
      <c r="ML585" s="15"/>
      <c r="MM585" s="15"/>
      <c r="MN585" s="15"/>
      <c r="MO585" s="15"/>
      <c r="MP585" s="15"/>
      <c r="MQ585" s="15"/>
      <c r="MR585" s="15"/>
      <c r="MS585" s="15"/>
      <c r="MT585" s="15"/>
      <c r="MU585" s="15"/>
      <c r="MV585" s="15"/>
      <c r="MW585" s="15"/>
      <c r="MX585" s="15"/>
      <c r="MY585" s="15"/>
      <c r="MZ585" s="15"/>
      <c r="NA585" s="15"/>
      <c r="NB585" s="15"/>
      <c r="NC585" s="15"/>
      <c r="ND585" s="15"/>
      <c r="NE585" s="15"/>
      <c r="NF585" s="15"/>
      <c r="NG585" s="15"/>
      <c r="NH585" s="15"/>
      <c r="NI585" s="15"/>
      <c r="NJ585" s="15"/>
      <c r="NK585" s="15"/>
      <c r="NL585" s="15"/>
      <c r="NM585" s="15"/>
      <c r="NN585" s="15"/>
      <c r="NO585" s="15"/>
      <c r="NP585" s="15"/>
      <c r="NQ585" s="15"/>
      <c r="NR585" s="15"/>
      <c r="NS585" s="15"/>
      <c r="NT585" s="15"/>
      <c r="NU585" s="15"/>
      <c r="NV585" s="15"/>
      <c r="NW585" s="15"/>
      <c r="NX585" s="15"/>
      <c r="NY585" s="15"/>
      <c r="NZ585" s="15"/>
      <c r="OA585" s="15"/>
      <c r="OB585" s="15"/>
      <c r="OC585" s="15"/>
      <c r="OD585" s="15"/>
      <c r="OE585" s="15"/>
      <c r="OF585" s="15"/>
      <c r="OG585" s="15"/>
      <c r="OH585" s="15"/>
      <c r="OI585" s="15"/>
      <c r="OJ585" s="15"/>
      <c r="OK585" s="15"/>
      <c r="OL585" s="15"/>
      <c r="OM585" s="15"/>
      <c r="ON585" s="15"/>
      <c r="OO585" s="15"/>
      <c r="OP585" s="15"/>
      <c r="OQ585" s="15"/>
      <c r="OR585" s="15"/>
      <c r="OS585" s="15"/>
      <c r="OT585" s="15"/>
      <c r="OU585" s="15"/>
      <c r="OV585" s="15"/>
      <c r="OW585" s="15"/>
      <c r="OX585" s="15"/>
      <c r="OY585" s="15"/>
      <c r="OZ585" s="15"/>
      <c r="PA585" s="15"/>
      <c r="PB585" s="15"/>
      <c r="PC585" s="15"/>
      <c r="PD585" s="15"/>
      <c r="PE585" s="15"/>
      <c r="PF585" s="15"/>
      <c r="PG585" s="15"/>
      <c r="PH585" s="15"/>
      <c r="PI585" s="15"/>
      <c r="PJ585" s="15"/>
      <c r="PK585" s="15"/>
      <c r="PL585" s="15"/>
      <c r="PM585" s="15"/>
      <c r="PN585" s="15"/>
      <c r="PO585" s="15"/>
      <c r="PP585" s="15"/>
      <c r="PQ585" s="15"/>
      <c r="PR585" s="15"/>
      <c r="PS585" s="15"/>
      <c r="PT585" s="15"/>
      <c r="PU585" s="15"/>
      <c r="PV585" s="15"/>
      <c r="PW585" s="15"/>
      <c r="PX585" s="15"/>
      <c r="PY585" s="15"/>
      <c r="PZ585" s="15"/>
      <c r="QA585" s="15"/>
      <c r="QB585" s="15"/>
      <c r="QC585" s="15"/>
      <c r="QD585" s="15"/>
      <c r="QE585" s="15"/>
      <c r="QF585" s="15"/>
      <c r="QG585" s="15"/>
      <c r="QH585" s="15"/>
      <c r="QI585" s="15"/>
      <c r="QJ585" s="15"/>
      <c r="QK585" s="15"/>
      <c r="QL585" s="15"/>
      <c r="QM585" s="15"/>
      <c r="QN585" s="15"/>
      <c r="QO585" s="15"/>
      <c r="QP585" s="15"/>
      <c r="QQ585" s="15"/>
      <c r="QR585" s="15"/>
      <c r="QS585" s="15"/>
      <c r="QT585" s="15"/>
      <c r="QU585" s="15"/>
      <c r="QV585" s="15"/>
      <c r="QW585" s="15"/>
      <c r="QX585" s="15"/>
      <c r="QY585" s="15"/>
      <c r="QZ585" s="15"/>
      <c r="RA585" s="15"/>
      <c r="RB585" s="15"/>
      <c r="RC585" s="15"/>
      <c r="RD585" s="15"/>
      <c r="RE585" s="15"/>
      <c r="RF585" s="15"/>
      <c r="RG585" s="15"/>
      <c r="RH585" s="15"/>
      <c r="RI585" s="15"/>
      <c r="RJ585" s="15"/>
      <c r="RK585" s="15"/>
      <c r="RL585" s="15"/>
      <c r="RM585" s="15"/>
      <c r="RN585" s="15"/>
      <c r="RO585" s="15"/>
      <c r="RP585" s="15"/>
      <c r="RQ585" s="15"/>
      <c r="RR585" s="15"/>
      <c r="RS585" s="15"/>
      <c r="RT585" s="15"/>
      <c r="RU585" s="15"/>
      <c r="RV585" s="15"/>
      <c r="RW585" s="15"/>
      <c r="RX585" s="15"/>
      <c r="RY585" s="15"/>
      <c r="RZ585" s="15"/>
      <c r="SA585" s="15"/>
      <c r="SB585" s="15"/>
      <c r="SC585" s="15"/>
      <c r="SD585" s="15"/>
      <c r="SE585" s="15"/>
      <c r="SF585" s="15"/>
      <c r="SG585" s="15"/>
      <c r="SH585" s="15"/>
      <c r="SI585" s="15"/>
      <c r="SJ585" s="15"/>
      <c r="SK585" s="15"/>
      <c r="SL585" s="15"/>
      <c r="SM585" s="15"/>
      <c r="SN585" s="15"/>
      <c r="SO585" s="15"/>
      <c r="SP585" s="15"/>
      <c r="SQ585" s="15"/>
      <c r="SR585" s="15"/>
      <c r="SS585" s="15"/>
      <c r="ST585" s="15"/>
      <c r="SU585" s="15"/>
      <c r="SV585" s="15"/>
      <c r="SW585" s="15"/>
      <c r="SX585" s="15"/>
      <c r="SY585" s="15"/>
      <c r="SZ585" s="15"/>
      <c r="TA585" s="15"/>
      <c r="TB585" s="15"/>
      <c r="TC585" s="15"/>
      <c r="TD585" s="15"/>
      <c r="TE585" s="15"/>
      <c r="TF585" s="15"/>
      <c r="TG585" s="15"/>
      <c r="TH585" s="15"/>
      <c r="TI585" s="15"/>
      <c r="TJ585" s="15"/>
      <c r="TK585" s="15"/>
      <c r="TL585" s="15"/>
      <c r="TM585" s="15"/>
      <c r="TN585" s="15"/>
      <c r="TO585" s="15"/>
      <c r="TP585" s="15"/>
      <c r="TQ585" s="15"/>
      <c r="TR585" s="15"/>
      <c r="TS585" s="15"/>
      <c r="TT585" s="15"/>
      <c r="TU585" s="15"/>
      <c r="TV585" s="15"/>
      <c r="TW585" s="15"/>
      <c r="TX585" s="15"/>
      <c r="TY585" s="15"/>
      <c r="TZ585" s="15"/>
      <c r="UA585" s="15"/>
      <c r="UB585" s="15"/>
      <c r="UC585" s="15"/>
      <c r="UD585" s="15"/>
      <c r="UE585" s="15"/>
      <c r="UF585" s="15"/>
      <c r="UG585" s="15"/>
      <c r="UH585" s="15"/>
      <c r="UI585" s="15"/>
      <c r="UJ585" s="15"/>
      <c r="UK585" s="15"/>
      <c r="UL585" s="15"/>
      <c r="UM585" s="15"/>
      <c r="UN585" s="15"/>
      <c r="UO585" s="15"/>
      <c r="UP585" s="15"/>
      <c r="UQ585" s="15"/>
      <c r="UR585" s="15"/>
      <c r="US585" s="15"/>
      <c r="UT585" s="15"/>
      <c r="UU585" s="15"/>
      <c r="UV585" s="15"/>
      <c r="UW585" s="15"/>
      <c r="UX585" s="15"/>
      <c r="UY585" s="15"/>
      <c r="UZ585" s="15"/>
      <c r="VA585" s="15"/>
      <c r="VB585" s="15"/>
      <c r="VC585" s="15"/>
      <c r="VD585" s="15"/>
      <c r="VE585" s="15"/>
      <c r="VF585" s="15"/>
      <c r="VG585" s="15"/>
      <c r="VH585" s="15"/>
      <c r="VI585" s="15"/>
      <c r="VJ585" s="15"/>
      <c r="VK585" s="15"/>
      <c r="VL585" s="15"/>
      <c r="VM585" s="15"/>
      <c r="VN585" s="15"/>
      <c r="VO585" s="15"/>
      <c r="VP585" s="15"/>
      <c r="VQ585" s="15"/>
      <c r="VR585" s="15"/>
      <c r="VS585" s="15"/>
      <c r="VT585" s="15"/>
      <c r="VU585" s="15"/>
      <c r="VV585" s="15"/>
      <c r="VW585" s="15"/>
      <c r="VX585" s="15"/>
      <c r="VY585" s="15"/>
      <c r="VZ585" s="15"/>
      <c r="WA585" s="15"/>
      <c r="WB585" s="15"/>
      <c r="WC585" s="15"/>
      <c r="WD585" s="15"/>
      <c r="WE585" s="15"/>
      <c r="WF585" s="15"/>
      <c r="WG585" s="15"/>
      <c r="WH585" s="15"/>
      <c r="WI585" s="15"/>
      <c r="WJ585" s="15"/>
      <c r="WK585" s="15"/>
      <c r="WL585" s="15"/>
      <c r="WM585" s="15"/>
      <c r="WN585" s="15"/>
      <c r="WO585" s="15"/>
      <c r="WP585" s="15"/>
      <c r="WQ585" s="15"/>
      <c r="WR585" s="15"/>
      <c r="WS585" s="15"/>
      <c r="WT585" s="15"/>
      <c r="WU585" s="15"/>
      <c r="WV585" s="15"/>
      <c r="WW585" s="15"/>
      <c r="WX585" s="15"/>
      <c r="WY585" s="15"/>
      <c r="WZ585" s="15"/>
      <c r="XA585" s="15"/>
      <c r="XB585" s="15"/>
      <c r="XC585" s="15"/>
      <c r="XD585" s="15"/>
      <c r="XE585" s="15"/>
      <c r="XF585" s="15"/>
      <c r="XG585" s="15"/>
      <c r="XH585" s="15"/>
      <c r="XI585" s="15"/>
      <c r="XJ585" s="15"/>
      <c r="XK585" s="15"/>
      <c r="XL585" s="15"/>
      <c r="XM585" s="15"/>
      <c r="XN585" s="15"/>
      <c r="XO585" s="15"/>
      <c r="XP585" s="15"/>
      <c r="XQ585" s="15"/>
      <c r="XR585" s="15"/>
      <c r="XS585" s="15"/>
      <c r="XT585" s="15"/>
      <c r="XU585" s="15"/>
      <c r="XV585" s="15"/>
      <c r="XW585" s="15"/>
      <c r="XX585" s="15"/>
      <c r="XY585" s="15"/>
      <c r="XZ585" s="15"/>
      <c r="YA585" s="15"/>
      <c r="YB585" s="15"/>
      <c r="YC585" s="15"/>
      <c r="YD585" s="15"/>
      <c r="YE585" s="15"/>
      <c r="YF585" s="15"/>
      <c r="YG585" s="15"/>
      <c r="YH585" s="15"/>
      <c r="YI585" s="15"/>
      <c r="YJ585" s="15"/>
      <c r="YK585" s="15"/>
      <c r="YL585" s="15"/>
      <c r="YM585" s="15"/>
      <c r="YN585" s="15"/>
      <c r="YO585" s="15"/>
      <c r="YP585" s="15"/>
      <c r="YQ585" s="15"/>
      <c r="YR585" s="15"/>
      <c r="YS585" s="15"/>
      <c r="YT585" s="15"/>
      <c r="YU585" s="15"/>
      <c r="YV585" s="15"/>
      <c r="YW585" s="15"/>
      <c r="YX585" s="15"/>
      <c r="YY585" s="15"/>
      <c r="YZ585" s="15"/>
      <c r="ZA585" s="15"/>
      <c r="ZB585" s="15"/>
      <c r="ZC585" s="15"/>
      <c r="ZD585" s="15"/>
      <c r="ZE585" s="15"/>
      <c r="ZF585" s="15"/>
      <c r="ZG585" s="15"/>
      <c r="ZH585" s="15"/>
      <c r="ZI585" s="15"/>
      <c r="ZJ585" s="15"/>
      <c r="ZK585" s="15"/>
      <c r="ZL585" s="15"/>
      <c r="ZM585" s="15"/>
      <c r="ZN585" s="15"/>
      <c r="ZO585" s="15"/>
      <c r="ZP585" s="15"/>
      <c r="ZQ585" s="15"/>
      <c r="ZR585" s="15"/>
      <c r="ZS585" s="15"/>
      <c r="ZT585" s="15"/>
      <c r="ZU585" s="15"/>
      <c r="ZV585" s="15"/>
      <c r="ZW585" s="15"/>
      <c r="ZX585" s="15"/>
      <c r="ZY585" s="15"/>
      <c r="ZZ585" s="15"/>
      <c r="AAA585" s="15"/>
      <c r="AAB585" s="15"/>
      <c r="AAC585" s="15"/>
      <c r="AAD585" s="15"/>
      <c r="AAE585" s="15"/>
      <c r="AAF585" s="15"/>
      <c r="AAG585" s="15"/>
      <c r="AAH585" s="15"/>
      <c r="AAI585" s="15"/>
      <c r="AAJ585" s="15"/>
      <c r="AAK585" s="15"/>
      <c r="AAL585" s="15"/>
      <c r="AAM585" s="15"/>
      <c r="AAN585" s="15"/>
      <c r="AAO585" s="15"/>
      <c r="AAP585" s="15"/>
      <c r="AAQ585" s="15"/>
      <c r="AAR585" s="15"/>
      <c r="AAS585" s="15"/>
      <c r="AAT585" s="15"/>
      <c r="AAU585" s="15"/>
      <c r="AAV585" s="15"/>
      <c r="AAW585" s="15"/>
      <c r="AAX585" s="15"/>
      <c r="AAY585" s="15"/>
      <c r="AAZ585" s="15"/>
      <c r="ABA585" s="15"/>
      <c r="ABB585" s="15"/>
      <c r="ABC585" s="15"/>
      <c r="ABD585" s="15"/>
      <c r="ABE585" s="15"/>
      <c r="ABF585" s="15"/>
      <c r="ABG585" s="15"/>
      <c r="ABH585" s="15"/>
      <c r="ABI585" s="15"/>
      <c r="ABJ585" s="15"/>
      <c r="ABK585" s="15"/>
      <c r="ABL585" s="15"/>
      <c r="ABM585" s="15"/>
      <c r="ABN585" s="15"/>
      <c r="ABO585" s="15"/>
      <c r="ABP585" s="15"/>
      <c r="ABQ585" s="15"/>
      <c r="ABR585" s="15"/>
      <c r="ABS585" s="15"/>
      <c r="ABT585" s="15"/>
      <c r="ABU585" s="15"/>
      <c r="ABV585" s="15"/>
      <c r="ABW585" s="15"/>
      <c r="ABX585" s="15"/>
      <c r="ABY585" s="15"/>
      <c r="ABZ585" s="15"/>
      <c r="ACA585" s="15"/>
      <c r="ACB585" s="15"/>
      <c r="ACC585" s="15"/>
      <c r="ACD585" s="15"/>
      <c r="ACE585" s="15"/>
      <c r="ACF585" s="15"/>
      <c r="ACG585" s="15"/>
      <c r="ACH585" s="15"/>
      <c r="ACI585" s="15"/>
      <c r="ACJ585" s="15"/>
      <c r="ACK585" s="15"/>
      <c r="ACL585" s="15"/>
      <c r="ACM585" s="15"/>
      <c r="ACN585" s="15"/>
      <c r="ACO585" s="15"/>
      <c r="ACP585" s="15"/>
      <c r="ACQ585" s="15"/>
      <c r="ACR585" s="15"/>
      <c r="ACS585" s="15"/>
      <c r="ACT585" s="15"/>
      <c r="ACU585" s="15"/>
      <c r="ACV585" s="15"/>
      <c r="ACW585" s="15"/>
      <c r="ACX585" s="15"/>
      <c r="ACY585" s="15"/>
      <c r="ACZ585" s="15"/>
      <c r="ADA585" s="15"/>
      <c r="ADB585" s="15"/>
      <c r="ADC585" s="15"/>
      <c r="ADD585" s="15"/>
      <c r="ADE585" s="15"/>
      <c r="ADF585" s="15"/>
      <c r="ADG585" s="15"/>
      <c r="ADH585" s="15"/>
      <c r="ADI585" s="15"/>
      <c r="ADJ585" s="15"/>
      <c r="ADK585" s="15"/>
      <c r="ADL585" s="15"/>
      <c r="ADM585" s="15"/>
      <c r="ADN585" s="15"/>
      <c r="ADO585" s="15"/>
      <c r="ADP585" s="15"/>
      <c r="ADQ585" s="15"/>
      <c r="ADR585" s="15"/>
      <c r="ADS585" s="15"/>
      <c r="ADT585" s="15"/>
      <c r="ADU585" s="15"/>
      <c r="ADV585" s="15"/>
      <c r="ADW585" s="15"/>
      <c r="ADX585" s="15"/>
      <c r="ADY585" s="15"/>
      <c r="ADZ585" s="15"/>
      <c r="AEA585" s="15"/>
      <c r="AEB585" s="15"/>
      <c r="AEC585" s="15"/>
      <c r="AED585" s="15"/>
      <c r="AEE585" s="15"/>
      <c r="AEF585" s="15"/>
      <c r="AEG585" s="15"/>
      <c r="AEH585" s="15"/>
      <c r="AEI585" s="15"/>
      <c r="AEJ585" s="15"/>
      <c r="AEK585" s="15"/>
      <c r="AEL585" s="15"/>
      <c r="AEM585" s="15"/>
      <c r="AEN585" s="15"/>
      <c r="AEO585" s="15"/>
      <c r="AEP585" s="15"/>
      <c r="AEQ585" s="15"/>
      <c r="AER585" s="15"/>
      <c r="AES585" s="15"/>
      <c r="AET585" s="15"/>
      <c r="AEU585" s="15"/>
      <c r="AEV585" s="15"/>
      <c r="AEW585" s="15"/>
      <c r="AEX585" s="15"/>
      <c r="AEY585" s="15"/>
      <c r="AEZ585" s="15"/>
      <c r="AFA585" s="15"/>
      <c r="AFB585" s="15"/>
      <c r="AFC585" s="15"/>
      <c r="AFD585" s="15"/>
      <c r="AFE585" s="15"/>
      <c r="AFF585" s="15"/>
      <c r="AFG585" s="15"/>
      <c r="AFH585" s="15"/>
      <c r="AFI585" s="15"/>
      <c r="AFJ585" s="15"/>
      <c r="AFK585" s="15"/>
      <c r="AFL585" s="15"/>
      <c r="AFM585" s="15"/>
      <c r="AFN585" s="15"/>
      <c r="AFO585" s="15"/>
      <c r="AFP585" s="15"/>
      <c r="AFQ585" s="15"/>
      <c r="AFR585" s="15"/>
      <c r="AFS585" s="15"/>
      <c r="AFT585" s="15"/>
      <c r="AFU585" s="15"/>
      <c r="AFV585" s="15"/>
      <c r="AFW585" s="15"/>
      <c r="AFX585" s="15"/>
      <c r="AFY585" s="15"/>
      <c r="AFZ585" s="15"/>
      <c r="AGA585" s="15"/>
      <c r="AGB585" s="15"/>
      <c r="AGC585" s="15"/>
      <c r="AGD585" s="15"/>
      <c r="AGE585" s="15"/>
      <c r="AGF585" s="15"/>
      <c r="AGG585" s="15"/>
      <c r="AGH585" s="15"/>
      <c r="AGI585" s="15"/>
      <c r="AGJ585" s="15"/>
      <c r="AGK585" s="15"/>
      <c r="AGL585" s="15"/>
      <c r="AGM585" s="15"/>
      <c r="AGN585" s="15"/>
      <c r="AGO585" s="15"/>
      <c r="AGP585" s="15"/>
      <c r="AGQ585" s="15"/>
      <c r="AGR585" s="15"/>
      <c r="AGS585" s="15"/>
      <c r="AGT585" s="15"/>
      <c r="AGU585" s="15"/>
      <c r="AGV585" s="15"/>
      <c r="AGW585" s="15"/>
      <c r="AGX585" s="15"/>
      <c r="AGY585" s="15"/>
      <c r="AGZ585" s="15"/>
      <c r="AHA585" s="15"/>
      <c r="AHB585" s="15"/>
      <c r="AHC585" s="15"/>
      <c r="AHD585" s="15"/>
      <c r="AHE585" s="15"/>
      <c r="AHF585" s="15"/>
      <c r="AHG585" s="15"/>
      <c r="AHH585" s="15"/>
      <c r="AHI585" s="15"/>
      <c r="AHJ585" s="15"/>
      <c r="AHK585" s="15"/>
      <c r="AHL585" s="15"/>
      <c r="AHM585" s="15"/>
      <c r="AHN585" s="15"/>
      <c r="AHO585" s="15"/>
      <c r="AHP585" s="15"/>
      <c r="AHQ585" s="15"/>
      <c r="AHR585" s="15"/>
      <c r="AHS585" s="15"/>
      <c r="AHT585" s="15"/>
      <c r="AHU585" s="15"/>
      <c r="AHV585" s="15"/>
      <c r="AHW585" s="15"/>
      <c r="AHX585" s="15"/>
      <c r="AHY585" s="15"/>
      <c r="AHZ585" s="15"/>
      <c r="AIA585" s="15"/>
      <c r="AIB585" s="15"/>
      <c r="AIC585" s="15"/>
      <c r="AID585" s="15"/>
      <c r="AIE585" s="15"/>
      <c r="AIF585" s="15"/>
      <c r="AIG585" s="15"/>
      <c r="AIH585" s="15"/>
      <c r="AII585" s="15"/>
      <c r="AIJ585" s="15"/>
      <c r="AIK585" s="15"/>
      <c r="AIL585" s="15"/>
      <c r="AIM585" s="15"/>
      <c r="AIN585" s="15"/>
      <c r="AIO585" s="15"/>
      <c r="AIP585" s="15"/>
      <c r="AIQ585" s="15"/>
      <c r="AIR585" s="15"/>
      <c r="AIS585" s="15"/>
      <c r="AIT585" s="15"/>
      <c r="AIU585" s="15"/>
      <c r="AIV585" s="15"/>
      <c r="AIW585" s="15"/>
      <c r="AIX585" s="15"/>
      <c r="AIY585" s="15"/>
      <c r="AIZ585" s="15"/>
      <c r="AJA585" s="15"/>
      <c r="AJB585" s="15"/>
      <c r="AJC585" s="15"/>
      <c r="AJD585" s="15"/>
      <c r="AJE585" s="15"/>
      <c r="AJF585" s="15"/>
      <c r="AJG585" s="15"/>
      <c r="AJH585" s="15"/>
      <c r="AJI585" s="15"/>
      <c r="AJJ585" s="15"/>
      <c r="AJK585" s="15"/>
      <c r="AJL585" s="15"/>
      <c r="AJM585" s="15"/>
      <c r="AJN585" s="15"/>
      <c r="AJO585" s="15"/>
      <c r="AJP585" s="15"/>
      <c r="AJQ585" s="15"/>
      <c r="AJR585" s="15"/>
      <c r="AJS585" s="15"/>
      <c r="AJT585" s="15"/>
      <c r="AJU585" s="15"/>
      <c r="AJV585" s="15"/>
      <c r="AJW585" s="15"/>
      <c r="AJX585" s="15"/>
      <c r="AJY585" s="15"/>
      <c r="AJZ585" s="15"/>
      <c r="AKA585" s="15"/>
      <c r="AKB585" s="15"/>
      <c r="AKC585" s="15"/>
      <c r="AKD585" s="15"/>
      <c r="AKE585" s="15"/>
      <c r="AKF585" s="15"/>
      <c r="AKG585" s="15"/>
      <c r="AKH585" s="15"/>
      <c r="AKI585" s="15"/>
      <c r="AKJ585" s="15"/>
      <c r="AKK585" s="15"/>
      <c r="AKL585" s="15"/>
      <c r="AKM585" s="15"/>
      <c r="AKN585" s="15"/>
      <c r="AKO585" s="15"/>
      <c r="AKP585" s="15"/>
      <c r="AKQ585" s="15"/>
      <c r="AKR585" s="15"/>
      <c r="AKS585" s="15"/>
      <c r="AKT585" s="15"/>
      <c r="AKU585" s="15"/>
      <c r="AKV585" s="15"/>
      <c r="AKW585" s="15"/>
      <c r="AKX585" s="15"/>
      <c r="AKY585" s="15"/>
      <c r="AKZ585" s="15"/>
      <c r="ALA585" s="15"/>
      <c r="ALB585" s="15"/>
      <c r="ALC585" s="15"/>
      <c r="ALD585" s="15"/>
      <c r="ALE585" s="15"/>
      <c r="ALF585" s="15"/>
      <c r="ALG585" s="15"/>
      <c r="ALH585" s="15"/>
      <c r="ALI585" s="15"/>
      <c r="ALJ585" s="15"/>
      <c r="ALK585" s="15"/>
      <c r="ALL585" s="15"/>
      <c r="ALM585" s="15"/>
      <c r="ALN585" s="15"/>
      <c r="ALO585" s="15"/>
      <c r="ALP585" s="15"/>
      <c r="ALQ585" s="15"/>
      <c r="ALR585" s="15"/>
      <c r="ALS585" s="15"/>
      <c r="ALT585" s="15"/>
      <c r="ALU585" s="15"/>
      <c r="ALV585" s="15"/>
      <c r="ALW585" s="15"/>
      <c r="ALX585" s="11"/>
      <c r="ALY585" s="11"/>
      <c r="ALZ585" s="11"/>
      <c r="AMA585" s="11"/>
    </row>
    <row r="586" spans="1:1024" ht="12.75" customHeight="1">
      <c r="A586" s="9" t="s">
        <v>560</v>
      </c>
      <c r="B586" s="9" t="s">
        <v>560</v>
      </c>
      <c r="C586" s="5" t="s">
        <v>220</v>
      </c>
      <c r="D586" s="4"/>
      <c r="E586" s="9" t="s">
        <v>16</v>
      </c>
      <c r="F586" s="4" t="s">
        <v>17</v>
      </c>
      <c r="G586" s="4" t="s">
        <v>221</v>
      </c>
      <c r="H586" s="6">
        <v>7.43</v>
      </c>
      <c r="I586" s="6">
        <v>0</v>
      </c>
      <c r="J586" s="6">
        <v>0</v>
      </c>
      <c r="K586" s="6">
        <v>88.99</v>
      </c>
      <c r="L586" s="31">
        <v>0</v>
      </c>
      <c r="M586" s="10">
        <v>0</v>
      </c>
      <c r="N586" s="10">
        <v>0</v>
      </c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  <c r="JO586" s="15"/>
      <c r="JP586" s="15"/>
      <c r="JQ586" s="15"/>
      <c r="JR586" s="15"/>
      <c r="JS586" s="15"/>
      <c r="JT586" s="15"/>
      <c r="JU586" s="15"/>
      <c r="JV586" s="15"/>
      <c r="JW586" s="15"/>
      <c r="JX586" s="15"/>
      <c r="JY586" s="15"/>
      <c r="JZ586" s="15"/>
      <c r="KA586" s="15"/>
      <c r="KB586" s="15"/>
      <c r="KC586" s="15"/>
      <c r="KD586" s="15"/>
      <c r="KE586" s="15"/>
      <c r="KF586" s="15"/>
      <c r="KG586" s="15"/>
      <c r="KH586" s="15"/>
      <c r="KI586" s="15"/>
      <c r="KJ586" s="15"/>
      <c r="KK586" s="15"/>
      <c r="KL586" s="15"/>
      <c r="KM586" s="15"/>
      <c r="KN586" s="15"/>
      <c r="KO586" s="15"/>
      <c r="KP586" s="15"/>
      <c r="KQ586" s="15"/>
      <c r="KR586" s="15"/>
      <c r="KS586" s="15"/>
      <c r="KT586" s="15"/>
      <c r="KU586" s="15"/>
      <c r="KV586" s="15"/>
      <c r="KW586" s="15"/>
      <c r="KX586" s="15"/>
      <c r="KY586" s="15"/>
      <c r="KZ586" s="15"/>
      <c r="LA586" s="15"/>
      <c r="LB586" s="15"/>
      <c r="LC586" s="15"/>
      <c r="LD586" s="15"/>
      <c r="LE586" s="15"/>
      <c r="LF586" s="15"/>
      <c r="LG586" s="15"/>
      <c r="LH586" s="15"/>
      <c r="LI586" s="15"/>
      <c r="LJ586" s="15"/>
      <c r="LK586" s="15"/>
      <c r="LL586" s="15"/>
      <c r="LM586" s="15"/>
      <c r="LN586" s="15"/>
      <c r="LO586" s="15"/>
      <c r="LP586" s="15"/>
      <c r="LQ586" s="15"/>
      <c r="LR586" s="15"/>
      <c r="LS586" s="15"/>
      <c r="LT586" s="15"/>
      <c r="LU586" s="15"/>
      <c r="LV586" s="15"/>
      <c r="LW586" s="15"/>
      <c r="LX586" s="15"/>
      <c r="LY586" s="15"/>
      <c r="LZ586" s="15"/>
      <c r="MA586" s="15"/>
      <c r="MB586" s="15"/>
      <c r="MC586" s="15"/>
      <c r="MD586" s="15"/>
      <c r="ME586" s="15"/>
      <c r="MF586" s="15"/>
      <c r="MG586" s="15"/>
      <c r="MH586" s="15"/>
      <c r="MI586" s="15"/>
      <c r="MJ586" s="15"/>
      <c r="MK586" s="15"/>
      <c r="ML586" s="15"/>
      <c r="MM586" s="15"/>
      <c r="MN586" s="15"/>
      <c r="MO586" s="15"/>
      <c r="MP586" s="15"/>
      <c r="MQ586" s="15"/>
      <c r="MR586" s="15"/>
      <c r="MS586" s="15"/>
      <c r="MT586" s="15"/>
      <c r="MU586" s="15"/>
      <c r="MV586" s="15"/>
      <c r="MW586" s="15"/>
      <c r="MX586" s="15"/>
      <c r="MY586" s="15"/>
      <c r="MZ586" s="15"/>
      <c r="NA586" s="15"/>
      <c r="NB586" s="15"/>
      <c r="NC586" s="15"/>
      <c r="ND586" s="15"/>
      <c r="NE586" s="15"/>
      <c r="NF586" s="15"/>
      <c r="NG586" s="15"/>
      <c r="NH586" s="15"/>
      <c r="NI586" s="15"/>
      <c r="NJ586" s="15"/>
      <c r="NK586" s="15"/>
      <c r="NL586" s="15"/>
      <c r="NM586" s="15"/>
      <c r="NN586" s="15"/>
      <c r="NO586" s="15"/>
      <c r="NP586" s="15"/>
      <c r="NQ586" s="15"/>
      <c r="NR586" s="15"/>
      <c r="NS586" s="15"/>
      <c r="NT586" s="15"/>
      <c r="NU586" s="15"/>
      <c r="NV586" s="15"/>
      <c r="NW586" s="15"/>
      <c r="NX586" s="15"/>
      <c r="NY586" s="15"/>
      <c r="NZ586" s="15"/>
      <c r="OA586" s="15"/>
      <c r="OB586" s="15"/>
      <c r="OC586" s="15"/>
      <c r="OD586" s="15"/>
      <c r="OE586" s="15"/>
      <c r="OF586" s="15"/>
      <c r="OG586" s="15"/>
      <c r="OH586" s="15"/>
      <c r="OI586" s="15"/>
      <c r="OJ586" s="15"/>
      <c r="OK586" s="15"/>
      <c r="OL586" s="15"/>
      <c r="OM586" s="15"/>
      <c r="ON586" s="15"/>
      <c r="OO586" s="15"/>
      <c r="OP586" s="15"/>
      <c r="OQ586" s="15"/>
      <c r="OR586" s="15"/>
      <c r="OS586" s="15"/>
      <c r="OT586" s="15"/>
      <c r="OU586" s="15"/>
      <c r="OV586" s="15"/>
      <c r="OW586" s="15"/>
      <c r="OX586" s="15"/>
      <c r="OY586" s="15"/>
      <c r="OZ586" s="15"/>
      <c r="PA586" s="15"/>
      <c r="PB586" s="15"/>
      <c r="PC586" s="15"/>
      <c r="PD586" s="15"/>
      <c r="PE586" s="15"/>
      <c r="PF586" s="15"/>
      <c r="PG586" s="15"/>
      <c r="PH586" s="15"/>
      <c r="PI586" s="15"/>
      <c r="PJ586" s="15"/>
      <c r="PK586" s="15"/>
      <c r="PL586" s="15"/>
      <c r="PM586" s="15"/>
      <c r="PN586" s="15"/>
      <c r="PO586" s="15"/>
      <c r="PP586" s="15"/>
      <c r="PQ586" s="15"/>
      <c r="PR586" s="15"/>
      <c r="PS586" s="15"/>
      <c r="PT586" s="15"/>
      <c r="PU586" s="15"/>
      <c r="PV586" s="15"/>
      <c r="PW586" s="15"/>
      <c r="PX586" s="15"/>
      <c r="PY586" s="15"/>
      <c r="PZ586" s="15"/>
      <c r="QA586" s="15"/>
      <c r="QB586" s="15"/>
      <c r="QC586" s="15"/>
      <c r="QD586" s="15"/>
      <c r="QE586" s="15"/>
      <c r="QF586" s="15"/>
      <c r="QG586" s="15"/>
      <c r="QH586" s="15"/>
      <c r="QI586" s="15"/>
      <c r="QJ586" s="15"/>
      <c r="QK586" s="15"/>
      <c r="QL586" s="15"/>
      <c r="QM586" s="15"/>
      <c r="QN586" s="15"/>
      <c r="QO586" s="15"/>
      <c r="QP586" s="15"/>
      <c r="QQ586" s="15"/>
      <c r="QR586" s="15"/>
      <c r="QS586" s="15"/>
      <c r="QT586" s="15"/>
      <c r="QU586" s="15"/>
      <c r="QV586" s="15"/>
      <c r="QW586" s="15"/>
      <c r="QX586" s="15"/>
      <c r="QY586" s="15"/>
      <c r="QZ586" s="15"/>
      <c r="RA586" s="15"/>
      <c r="RB586" s="15"/>
      <c r="RC586" s="15"/>
      <c r="RD586" s="15"/>
      <c r="RE586" s="15"/>
      <c r="RF586" s="15"/>
      <c r="RG586" s="15"/>
      <c r="RH586" s="15"/>
      <c r="RI586" s="15"/>
      <c r="RJ586" s="15"/>
      <c r="RK586" s="15"/>
      <c r="RL586" s="15"/>
      <c r="RM586" s="15"/>
      <c r="RN586" s="15"/>
      <c r="RO586" s="15"/>
      <c r="RP586" s="15"/>
      <c r="RQ586" s="15"/>
      <c r="RR586" s="15"/>
      <c r="RS586" s="15"/>
      <c r="RT586" s="15"/>
      <c r="RU586" s="15"/>
      <c r="RV586" s="15"/>
      <c r="RW586" s="15"/>
      <c r="RX586" s="15"/>
      <c r="RY586" s="15"/>
      <c r="RZ586" s="15"/>
      <c r="SA586" s="15"/>
      <c r="SB586" s="15"/>
      <c r="SC586" s="15"/>
      <c r="SD586" s="15"/>
      <c r="SE586" s="15"/>
      <c r="SF586" s="15"/>
      <c r="SG586" s="15"/>
      <c r="SH586" s="15"/>
      <c r="SI586" s="15"/>
      <c r="SJ586" s="15"/>
      <c r="SK586" s="15"/>
      <c r="SL586" s="15"/>
      <c r="SM586" s="15"/>
      <c r="SN586" s="15"/>
      <c r="SO586" s="15"/>
      <c r="SP586" s="15"/>
      <c r="SQ586" s="15"/>
      <c r="SR586" s="15"/>
      <c r="SS586" s="15"/>
      <c r="ST586" s="15"/>
      <c r="SU586" s="15"/>
      <c r="SV586" s="15"/>
      <c r="SW586" s="15"/>
      <c r="SX586" s="15"/>
      <c r="SY586" s="15"/>
      <c r="SZ586" s="15"/>
      <c r="TA586" s="15"/>
      <c r="TB586" s="15"/>
      <c r="TC586" s="15"/>
      <c r="TD586" s="15"/>
      <c r="TE586" s="15"/>
      <c r="TF586" s="15"/>
      <c r="TG586" s="15"/>
      <c r="TH586" s="15"/>
      <c r="TI586" s="15"/>
      <c r="TJ586" s="15"/>
      <c r="TK586" s="15"/>
      <c r="TL586" s="15"/>
      <c r="TM586" s="15"/>
      <c r="TN586" s="15"/>
      <c r="TO586" s="15"/>
      <c r="TP586" s="15"/>
      <c r="TQ586" s="15"/>
      <c r="TR586" s="15"/>
      <c r="TS586" s="15"/>
      <c r="TT586" s="15"/>
      <c r="TU586" s="15"/>
      <c r="TV586" s="15"/>
      <c r="TW586" s="15"/>
      <c r="TX586" s="15"/>
      <c r="TY586" s="15"/>
      <c r="TZ586" s="15"/>
      <c r="UA586" s="15"/>
      <c r="UB586" s="15"/>
      <c r="UC586" s="15"/>
      <c r="UD586" s="15"/>
      <c r="UE586" s="15"/>
      <c r="UF586" s="15"/>
      <c r="UG586" s="15"/>
      <c r="UH586" s="15"/>
      <c r="UI586" s="15"/>
      <c r="UJ586" s="15"/>
      <c r="UK586" s="15"/>
      <c r="UL586" s="15"/>
      <c r="UM586" s="15"/>
      <c r="UN586" s="15"/>
      <c r="UO586" s="15"/>
      <c r="UP586" s="15"/>
      <c r="UQ586" s="15"/>
      <c r="UR586" s="15"/>
      <c r="US586" s="15"/>
      <c r="UT586" s="15"/>
      <c r="UU586" s="15"/>
      <c r="UV586" s="15"/>
      <c r="UW586" s="15"/>
      <c r="UX586" s="15"/>
      <c r="UY586" s="15"/>
      <c r="UZ586" s="15"/>
      <c r="VA586" s="15"/>
      <c r="VB586" s="15"/>
      <c r="VC586" s="15"/>
      <c r="VD586" s="15"/>
      <c r="VE586" s="15"/>
      <c r="VF586" s="15"/>
      <c r="VG586" s="15"/>
      <c r="VH586" s="15"/>
      <c r="VI586" s="15"/>
      <c r="VJ586" s="15"/>
      <c r="VK586" s="15"/>
      <c r="VL586" s="15"/>
      <c r="VM586" s="15"/>
      <c r="VN586" s="15"/>
      <c r="VO586" s="15"/>
      <c r="VP586" s="15"/>
      <c r="VQ586" s="15"/>
      <c r="VR586" s="15"/>
      <c r="VS586" s="15"/>
      <c r="VT586" s="15"/>
      <c r="VU586" s="15"/>
      <c r="VV586" s="15"/>
      <c r="VW586" s="15"/>
      <c r="VX586" s="15"/>
      <c r="VY586" s="15"/>
      <c r="VZ586" s="15"/>
      <c r="WA586" s="15"/>
      <c r="WB586" s="15"/>
      <c r="WC586" s="15"/>
      <c r="WD586" s="15"/>
      <c r="WE586" s="15"/>
      <c r="WF586" s="15"/>
      <c r="WG586" s="15"/>
      <c r="WH586" s="15"/>
      <c r="WI586" s="15"/>
      <c r="WJ586" s="15"/>
      <c r="WK586" s="15"/>
      <c r="WL586" s="15"/>
      <c r="WM586" s="15"/>
      <c r="WN586" s="15"/>
      <c r="WO586" s="15"/>
      <c r="WP586" s="15"/>
      <c r="WQ586" s="15"/>
      <c r="WR586" s="15"/>
      <c r="WS586" s="15"/>
      <c r="WT586" s="15"/>
      <c r="WU586" s="15"/>
      <c r="WV586" s="15"/>
      <c r="WW586" s="15"/>
      <c r="WX586" s="15"/>
      <c r="WY586" s="15"/>
      <c r="WZ586" s="15"/>
      <c r="XA586" s="15"/>
      <c r="XB586" s="15"/>
      <c r="XC586" s="15"/>
      <c r="XD586" s="15"/>
      <c r="XE586" s="15"/>
      <c r="XF586" s="15"/>
      <c r="XG586" s="15"/>
      <c r="XH586" s="15"/>
      <c r="XI586" s="15"/>
      <c r="XJ586" s="15"/>
      <c r="XK586" s="15"/>
      <c r="XL586" s="15"/>
      <c r="XM586" s="15"/>
      <c r="XN586" s="15"/>
      <c r="XO586" s="15"/>
      <c r="XP586" s="15"/>
      <c r="XQ586" s="15"/>
      <c r="XR586" s="15"/>
      <c r="XS586" s="15"/>
      <c r="XT586" s="15"/>
      <c r="XU586" s="15"/>
      <c r="XV586" s="15"/>
      <c r="XW586" s="15"/>
      <c r="XX586" s="15"/>
      <c r="XY586" s="15"/>
      <c r="XZ586" s="15"/>
      <c r="YA586" s="15"/>
      <c r="YB586" s="15"/>
      <c r="YC586" s="15"/>
      <c r="YD586" s="15"/>
      <c r="YE586" s="15"/>
      <c r="YF586" s="15"/>
      <c r="YG586" s="15"/>
      <c r="YH586" s="15"/>
      <c r="YI586" s="15"/>
      <c r="YJ586" s="15"/>
      <c r="YK586" s="15"/>
      <c r="YL586" s="15"/>
      <c r="YM586" s="15"/>
      <c r="YN586" s="15"/>
      <c r="YO586" s="15"/>
      <c r="YP586" s="15"/>
      <c r="YQ586" s="15"/>
      <c r="YR586" s="15"/>
      <c r="YS586" s="15"/>
      <c r="YT586" s="15"/>
      <c r="YU586" s="15"/>
      <c r="YV586" s="15"/>
      <c r="YW586" s="15"/>
      <c r="YX586" s="15"/>
      <c r="YY586" s="15"/>
      <c r="YZ586" s="15"/>
      <c r="ZA586" s="15"/>
      <c r="ZB586" s="15"/>
      <c r="ZC586" s="15"/>
      <c r="ZD586" s="15"/>
      <c r="ZE586" s="15"/>
      <c r="ZF586" s="15"/>
      <c r="ZG586" s="15"/>
      <c r="ZH586" s="15"/>
      <c r="ZI586" s="15"/>
      <c r="ZJ586" s="15"/>
      <c r="ZK586" s="15"/>
      <c r="ZL586" s="15"/>
      <c r="ZM586" s="15"/>
      <c r="ZN586" s="15"/>
      <c r="ZO586" s="15"/>
      <c r="ZP586" s="15"/>
      <c r="ZQ586" s="15"/>
      <c r="ZR586" s="15"/>
      <c r="ZS586" s="15"/>
      <c r="ZT586" s="15"/>
      <c r="ZU586" s="15"/>
      <c r="ZV586" s="15"/>
      <c r="ZW586" s="15"/>
      <c r="ZX586" s="15"/>
      <c r="ZY586" s="15"/>
      <c r="ZZ586" s="15"/>
      <c r="AAA586" s="15"/>
      <c r="AAB586" s="15"/>
      <c r="AAC586" s="15"/>
      <c r="AAD586" s="15"/>
      <c r="AAE586" s="15"/>
      <c r="AAF586" s="15"/>
      <c r="AAG586" s="15"/>
      <c r="AAH586" s="15"/>
      <c r="AAI586" s="15"/>
      <c r="AAJ586" s="15"/>
      <c r="AAK586" s="15"/>
      <c r="AAL586" s="15"/>
      <c r="AAM586" s="15"/>
      <c r="AAN586" s="15"/>
      <c r="AAO586" s="15"/>
      <c r="AAP586" s="15"/>
      <c r="AAQ586" s="15"/>
      <c r="AAR586" s="15"/>
      <c r="AAS586" s="15"/>
      <c r="AAT586" s="15"/>
      <c r="AAU586" s="15"/>
      <c r="AAV586" s="15"/>
      <c r="AAW586" s="15"/>
      <c r="AAX586" s="15"/>
      <c r="AAY586" s="15"/>
      <c r="AAZ586" s="15"/>
      <c r="ABA586" s="15"/>
      <c r="ABB586" s="15"/>
      <c r="ABC586" s="15"/>
      <c r="ABD586" s="15"/>
      <c r="ABE586" s="15"/>
      <c r="ABF586" s="15"/>
      <c r="ABG586" s="15"/>
      <c r="ABH586" s="15"/>
      <c r="ABI586" s="15"/>
      <c r="ABJ586" s="15"/>
      <c r="ABK586" s="15"/>
      <c r="ABL586" s="15"/>
      <c r="ABM586" s="15"/>
      <c r="ABN586" s="15"/>
      <c r="ABO586" s="15"/>
      <c r="ABP586" s="15"/>
      <c r="ABQ586" s="15"/>
      <c r="ABR586" s="15"/>
      <c r="ABS586" s="15"/>
      <c r="ABT586" s="15"/>
      <c r="ABU586" s="15"/>
      <c r="ABV586" s="15"/>
      <c r="ABW586" s="15"/>
      <c r="ABX586" s="15"/>
      <c r="ABY586" s="15"/>
      <c r="ABZ586" s="15"/>
      <c r="ACA586" s="15"/>
      <c r="ACB586" s="15"/>
      <c r="ACC586" s="15"/>
      <c r="ACD586" s="15"/>
      <c r="ACE586" s="15"/>
      <c r="ACF586" s="15"/>
      <c r="ACG586" s="15"/>
      <c r="ACH586" s="15"/>
      <c r="ACI586" s="15"/>
      <c r="ACJ586" s="15"/>
      <c r="ACK586" s="15"/>
      <c r="ACL586" s="15"/>
      <c r="ACM586" s="15"/>
      <c r="ACN586" s="15"/>
      <c r="ACO586" s="15"/>
      <c r="ACP586" s="15"/>
      <c r="ACQ586" s="15"/>
      <c r="ACR586" s="15"/>
      <c r="ACS586" s="15"/>
      <c r="ACT586" s="15"/>
      <c r="ACU586" s="15"/>
      <c r="ACV586" s="15"/>
      <c r="ACW586" s="15"/>
      <c r="ACX586" s="15"/>
      <c r="ACY586" s="15"/>
      <c r="ACZ586" s="15"/>
      <c r="ADA586" s="15"/>
      <c r="ADB586" s="15"/>
      <c r="ADC586" s="15"/>
      <c r="ADD586" s="15"/>
      <c r="ADE586" s="15"/>
      <c r="ADF586" s="15"/>
      <c r="ADG586" s="15"/>
      <c r="ADH586" s="15"/>
      <c r="ADI586" s="15"/>
      <c r="ADJ586" s="15"/>
      <c r="ADK586" s="15"/>
      <c r="ADL586" s="15"/>
      <c r="ADM586" s="15"/>
      <c r="ADN586" s="15"/>
      <c r="ADO586" s="15"/>
      <c r="ADP586" s="15"/>
      <c r="ADQ586" s="15"/>
      <c r="ADR586" s="15"/>
      <c r="ADS586" s="15"/>
      <c r="ADT586" s="15"/>
      <c r="ADU586" s="15"/>
      <c r="ADV586" s="15"/>
      <c r="ADW586" s="15"/>
      <c r="ADX586" s="15"/>
      <c r="ADY586" s="15"/>
      <c r="ADZ586" s="15"/>
      <c r="AEA586" s="15"/>
      <c r="AEB586" s="15"/>
      <c r="AEC586" s="15"/>
      <c r="AED586" s="15"/>
      <c r="AEE586" s="15"/>
      <c r="AEF586" s="15"/>
      <c r="AEG586" s="15"/>
      <c r="AEH586" s="15"/>
      <c r="AEI586" s="15"/>
      <c r="AEJ586" s="15"/>
      <c r="AEK586" s="15"/>
      <c r="AEL586" s="15"/>
      <c r="AEM586" s="15"/>
      <c r="AEN586" s="15"/>
      <c r="AEO586" s="15"/>
      <c r="AEP586" s="15"/>
      <c r="AEQ586" s="15"/>
      <c r="AER586" s="15"/>
      <c r="AES586" s="15"/>
      <c r="AET586" s="15"/>
      <c r="AEU586" s="15"/>
      <c r="AEV586" s="15"/>
      <c r="AEW586" s="15"/>
      <c r="AEX586" s="15"/>
      <c r="AEY586" s="15"/>
      <c r="AEZ586" s="15"/>
      <c r="AFA586" s="15"/>
      <c r="AFB586" s="15"/>
      <c r="AFC586" s="15"/>
      <c r="AFD586" s="15"/>
      <c r="AFE586" s="15"/>
      <c r="AFF586" s="15"/>
      <c r="AFG586" s="15"/>
      <c r="AFH586" s="15"/>
      <c r="AFI586" s="15"/>
      <c r="AFJ586" s="15"/>
      <c r="AFK586" s="15"/>
      <c r="AFL586" s="15"/>
      <c r="AFM586" s="15"/>
      <c r="AFN586" s="15"/>
      <c r="AFO586" s="15"/>
      <c r="AFP586" s="15"/>
      <c r="AFQ586" s="15"/>
      <c r="AFR586" s="15"/>
      <c r="AFS586" s="15"/>
      <c r="AFT586" s="15"/>
      <c r="AFU586" s="15"/>
      <c r="AFV586" s="15"/>
      <c r="AFW586" s="15"/>
      <c r="AFX586" s="15"/>
      <c r="AFY586" s="15"/>
      <c r="AFZ586" s="15"/>
      <c r="AGA586" s="15"/>
      <c r="AGB586" s="15"/>
      <c r="AGC586" s="15"/>
      <c r="AGD586" s="15"/>
      <c r="AGE586" s="15"/>
      <c r="AGF586" s="15"/>
      <c r="AGG586" s="15"/>
      <c r="AGH586" s="15"/>
      <c r="AGI586" s="15"/>
      <c r="AGJ586" s="15"/>
      <c r="AGK586" s="15"/>
      <c r="AGL586" s="15"/>
      <c r="AGM586" s="15"/>
      <c r="AGN586" s="15"/>
      <c r="AGO586" s="15"/>
      <c r="AGP586" s="15"/>
      <c r="AGQ586" s="15"/>
      <c r="AGR586" s="15"/>
      <c r="AGS586" s="15"/>
      <c r="AGT586" s="15"/>
      <c r="AGU586" s="15"/>
      <c r="AGV586" s="15"/>
      <c r="AGW586" s="15"/>
      <c r="AGX586" s="15"/>
      <c r="AGY586" s="15"/>
      <c r="AGZ586" s="15"/>
      <c r="AHA586" s="15"/>
      <c r="AHB586" s="15"/>
      <c r="AHC586" s="15"/>
      <c r="AHD586" s="15"/>
      <c r="AHE586" s="15"/>
      <c r="AHF586" s="15"/>
      <c r="AHG586" s="15"/>
      <c r="AHH586" s="15"/>
      <c r="AHI586" s="15"/>
      <c r="AHJ586" s="15"/>
      <c r="AHK586" s="15"/>
      <c r="AHL586" s="15"/>
      <c r="AHM586" s="15"/>
      <c r="AHN586" s="15"/>
      <c r="AHO586" s="15"/>
      <c r="AHP586" s="15"/>
      <c r="AHQ586" s="15"/>
      <c r="AHR586" s="15"/>
      <c r="AHS586" s="15"/>
      <c r="AHT586" s="15"/>
      <c r="AHU586" s="15"/>
      <c r="AHV586" s="15"/>
      <c r="AHW586" s="15"/>
      <c r="AHX586" s="15"/>
      <c r="AHY586" s="15"/>
      <c r="AHZ586" s="15"/>
      <c r="AIA586" s="15"/>
      <c r="AIB586" s="15"/>
      <c r="AIC586" s="15"/>
      <c r="AID586" s="15"/>
      <c r="AIE586" s="15"/>
      <c r="AIF586" s="15"/>
      <c r="AIG586" s="15"/>
      <c r="AIH586" s="15"/>
      <c r="AII586" s="15"/>
      <c r="AIJ586" s="15"/>
      <c r="AIK586" s="15"/>
      <c r="AIL586" s="15"/>
      <c r="AIM586" s="15"/>
      <c r="AIN586" s="15"/>
      <c r="AIO586" s="15"/>
      <c r="AIP586" s="15"/>
      <c r="AIQ586" s="15"/>
      <c r="AIR586" s="15"/>
      <c r="AIS586" s="15"/>
      <c r="AIT586" s="15"/>
      <c r="AIU586" s="15"/>
      <c r="AIV586" s="15"/>
      <c r="AIW586" s="15"/>
      <c r="AIX586" s="15"/>
      <c r="AIY586" s="15"/>
      <c r="AIZ586" s="15"/>
      <c r="AJA586" s="15"/>
      <c r="AJB586" s="15"/>
      <c r="AJC586" s="15"/>
      <c r="AJD586" s="15"/>
      <c r="AJE586" s="15"/>
      <c r="AJF586" s="15"/>
      <c r="AJG586" s="15"/>
      <c r="AJH586" s="15"/>
      <c r="AJI586" s="15"/>
      <c r="AJJ586" s="15"/>
      <c r="AJK586" s="15"/>
      <c r="AJL586" s="15"/>
      <c r="AJM586" s="15"/>
      <c r="AJN586" s="15"/>
      <c r="AJO586" s="15"/>
      <c r="AJP586" s="15"/>
      <c r="AJQ586" s="15"/>
      <c r="AJR586" s="15"/>
      <c r="AJS586" s="15"/>
      <c r="AJT586" s="15"/>
      <c r="AJU586" s="15"/>
      <c r="AJV586" s="15"/>
      <c r="AJW586" s="15"/>
      <c r="AJX586" s="15"/>
      <c r="AJY586" s="15"/>
      <c r="AJZ586" s="15"/>
      <c r="AKA586" s="15"/>
      <c r="AKB586" s="15"/>
      <c r="AKC586" s="15"/>
      <c r="AKD586" s="15"/>
      <c r="AKE586" s="15"/>
      <c r="AKF586" s="15"/>
      <c r="AKG586" s="15"/>
      <c r="AKH586" s="15"/>
      <c r="AKI586" s="15"/>
      <c r="AKJ586" s="15"/>
      <c r="AKK586" s="15"/>
      <c r="AKL586" s="15"/>
      <c r="AKM586" s="15"/>
      <c r="AKN586" s="15"/>
      <c r="AKO586" s="15"/>
      <c r="AKP586" s="15"/>
      <c r="AKQ586" s="15"/>
      <c r="AKR586" s="15"/>
      <c r="AKS586" s="15"/>
      <c r="AKT586" s="15"/>
      <c r="AKU586" s="15"/>
      <c r="AKV586" s="15"/>
      <c r="AKW586" s="15"/>
      <c r="AKX586" s="15"/>
      <c r="AKY586" s="15"/>
      <c r="AKZ586" s="15"/>
      <c r="ALA586" s="15"/>
      <c r="ALB586" s="15"/>
      <c r="ALC586" s="15"/>
      <c r="ALD586" s="15"/>
      <c r="ALE586" s="15"/>
      <c r="ALF586" s="15"/>
      <c r="ALG586" s="15"/>
      <c r="ALH586" s="15"/>
      <c r="ALI586" s="15"/>
      <c r="ALJ586" s="15"/>
      <c r="ALK586" s="15"/>
      <c r="ALL586" s="15"/>
      <c r="ALM586" s="15"/>
      <c r="ALN586" s="15"/>
      <c r="ALO586" s="15"/>
      <c r="ALP586" s="15"/>
      <c r="ALQ586" s="15"/>
      <c r="ALR586" s="15"/>
      <c r="ALS586" s="15"/>
      <c r="ALT586" s="15"/>
      <c r="ALU586" s="15"/>
      <c r="ALV586" s="15"/>
      <c r="ALW586" s="15"/>
      <c r="ALX586" s="11"/>
      <c r="ALY586" s="11"/>
      <c r="ALZ586" s="11"/>
      <c r="AMA586" s="11"/>
    </row>
    <row r="587" spans="1:1024" ht="12.75" customHeight="1">
      <c r="A587" s="12" t="s">
        <v>584</v>
      </c>
      <c r="B587" s="12"/>
      <c r="C587" s="12"/>
      <c r="D587" s="12"/>
      <c r="E587" s="13" t="s">
        <v>31</v>
      </c>
      <c r="F587" s="13"/>
      <c r="G587" s="12" t="s">
        <v>136</v>
      </c>
      <c r="H587" s="14">
        <f t="shared" ref="H587:N587" si="89">H577+H578+SUM(H579:H586)</f>
        <v>3763.35</v>
      </c>
      <c r="I587" s="14">
        <f t="shared" si="89"/>
        <v>0</v>
      </c>
      <c r="J587" s="14">
        <f t="shared" si="89"/>
        <v>33800</v>
      </c>
      <c r="K587" s="14">
        <f t="shared" si="89"/>
        <v>35391.35</v>
      </c>
      <c r="L587" s="3">
        <f t="shared" si="89"/>
        <v>36539</v>
      </c>
      <c r="M587" s="14">
        <f t="shared" si="89"/>
        <v>0</v>
      </c>
      <c r="N587" s="14">
        <f t="shared" si="89"/>
        <v>0</v>
      </c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  <c r="JO587" s="15"/>
      <c r="JP587" s="15"/>
      <c r="JQ587" s="15"/>
      <c r="JR587" s="15"/>
      <c r="JS587" s="15"/>
      <c r="JT587" s="15"/>
      <c r="JU587" s="15"/>
      <c r="JV587" s="15"/>
      <c r="JW587" s="15"/>
      <c r="JX587" s="15"/>
      <c r="JY587" s="15"/>
      <c r="JZ587" s="15"/>
      <c r="KA587" s="15"/>
      <c r="KB587" s="15"/>
      <c r="KC587" s="15"/>
      <c r="KD587" s="15"/>
      <c r="KE587" s="15"/>
      <c r="KF587" s="15"/>
      <c r="KG587" s="15"/>
      <c r="KH587" s="15"/>
      <c r="KI587" s="15"/>
      <c r="KJ587" s="15"/>
      <c r="KK587" s="15"/>
      <c r="KL587" s="15"/>
      <c r="KM587" s="15"/>
      <c r="KN587" s="15"/>
      <c r="KO587" s="15"/>
      <c r="KP587" s="15"/>
      <c r="KQ587" s="15"/>
      <c r="KR587" s="15"/>
      <c r="KS587" s="15"/>
      <c r="KT587" s="15"/>
      <c r="KU587" s="15"/>
      <c r="KV587" s="15"/>
      <c r="KW587" s="15"/>
      <c r="KX587" s="15"/>
      <c r="KY587" s="15"/>
      <c r="KZ587" s="15"/>
      <c r="LA587" s="15"/>
      <c r="LB587" s="15"/>
      <c r="LC587" s="15"/>
      <c r="LD587" s="15"/>
      <c r="LE587" s="15"/>
      <c r="LF587" s="15"/>
      <c r="LG587" s="15"/>
      <c r="LH587" s="15"/>
      <c r="LI587" s="15"/>
      <c r="LJ587" s="15"/>
      <c r="LK587" s="15"/>
      <c r="LL587" s="15"/>
      <c r="LM587" s="15"/>
      <c r="LN587" s="15"/>
      <c r="LO587" s="15"/>
      <c r="LP587" s="15"/>
      <c r="LQ587" s="15"/>
      <c r="LR587" s="15"/>
      <c r="LS587" s="15"/>
      <c r="LT587" s="15"/>
      <c r="LU587" s="15"/>
      <c r="LV587" s="15"/>
      <c r="LW587" s="15"/>
      <c r="LX587" s="15"/>
      <c r="LY587" s="15"/>
      <c r="LZ587" s="15"/>
      <c r="MA587" s="15"/>
      <c r="MB587" s="15"/>
      <c r="MC587" s="15"/>
      <c r="MD587" s="15"/>
      <c r="ME587" s="15"/>
      <c r="MF587" s="15"/>
      <c r="MG587" s="15"/>
      <c r="MH587" s="15"/>
      <c r="MI587" s="15"/>
      <c r="MJ587" s="15"/>
      <c r="MK587" s="15"/>
      <c r="ML587" s="15"/>
      <c r="MM587" s="15"/>
      <c r="MN587" s="15"/>
      <c r="MO587" s="15"/>
      <c r="MP587" s="15"/>
      <c r="MQ587" s="15"/>
      <c r="MR587" s="15"/>
      <c r="MS587" s="15"/>
      <c r="MT587" s="15"/>
      <c r="MU587" s="15"/>
      <c r="MV587" s="15"/>
      <c r="MW587" s="15"/>
      <c r="MX587" s="15"/>
      <c r="MY587" s="15"/>
      <c r="MZ587" s="15"/>
      <c r="NA587" s="15"/>
      <c r="NB587" s="15"/>
      <c r="NC587" s="15"/>
      <c r="ND587" s="15"/>
      <c r="NE587" s="15"/>
      <c r="NF587" s="15"/>
      <c r="NG587" s="15"/>
      <c r="NH587" s="15"/>
      <c r="NI587" s="15"/>
      <c r="NJ587" s="15"/>
      <c r="NK587" s="15"/>
      <c r="NL587" s="15"/>
      <c r="NM587" s="15"/>
      <c r="NN587" s="15"/>
      <c r="NO587" s="15"/>
      <c r="NP587" s="15"/>
      <c r="NQ587" s="15"/>
      <c r="NR587" s="15"/>
      <c r="NS587" s="15"/>
      <c r="NT587" s="15"/>
      <c r="NU587" s="15"/>
      <c r="NV587" s="15"/>
      <c r="NW587" s="15"/>
      <c r="NX587" s="15"/>
      <c r="NY587" s="15"/>
      <c r="NZ587" s="15"/>
      <c r="OA587" s="15"/>
      <c r="OB587" s="15"/>
      <c r="OC587" s="15"/>
      <c r="OD587" s="15"/>
      <c r="OE587" s="15"/>
      <c r="OF587" s="15"/>
      <c r="OG587" s="15"/>
      <c r="OH587" s="15"/>
      <c r="OI587" s="15"/>
      <c r="OJ587" s="15"/>
      <c r="OK587" s="15"/>
      <c r="OL587" s="15"/>
      <c r="OM587" s="15"/>
      <c r="ON587" s="15"/>
      <c r="OO587" s="15"/>
      <c r="OP587" s="15"/>
      <c r="OQ587" s="15"/>
      <c r="OR587" s="15"/>
      <c r="OS587" s="15"/>
      <c r="OT587" s="15"/>
      <c r="OU587" s="15"/>
      <c r="OV587" s="15"/>
      <c r="OW587" s="15"/>
      <c r="OX587" s="15"/>
      <c r="OY587" s="15"/>
      <c r="OZ587" s="15"/>
      <c r="PA587" s="15"/>
      <c r="PB587" s="15"/>
      <c r="PC587" s="15"/>
      <c r="PD587" s="15"/>
      <c r="PE587" s="15"/>
      <c r="PF587" s="15"/>
      <c r="PG587" s="15"/>
      <c r="PH587" s="15"/>
      <c r="PI587" s="15"/>
      <c r="PJ587" s="15"/>
      <c r="PK587" s="15"/>
      <c r="PL587" s="15"/>
      <c r="PM587" s="15"/>
      <c r="PN587" s="15"/>
      <c r="PO587" s="15"/>
      <c r="PP587" s="15"/>
      <c r="PQ587" s="15"/>
      <c r="PR587" s="15"/>
      <c r="PS587" s="15"/>
      <c r="PT587" s="15"/>
      <c r="PU587" s="15"/>
      <c r="PV587" s="15"/>
      <c r="PW587" s="15"/>
      <c r="PX587" s="15"/>
      <c r="PY587" s="15"/>
      <c r="PZ587" s="15"/>
      <c r="QA587" s="15"/>
      <c r="QB587" s="15"/>
      <c r="QC587" s="15"/>
      <c r="QD587" s="15"/>
      <c r="QE587" s="15"/>
      <c r="QF587" s="15"/>
      <c r="QG587" s="15"/>
      <c r="QH587" s="15"/>
      <c r="QI587" s="15"/>
      <c r="QJ587" s="15"/>
      <c r="QK587" s="15"/>
      <c r="QL587" s="15"/>
      <c r="QM587" s="15"/>
      <c r="QN587" s="15"/>
      <c r="QO587" s="15"/>
      <c r="QP587" s="15"/>
      <c r="QQ587" s="15"/>
      <c r="QR587" s="15"/>
      <c r="QS587" s="15"/>
      <c r="QT587" s="15"/>
      <c r="QU587" s="15"/>
      <c r="QV587" s="15"/>
      <c r="QW587" s="15"/>
      <c r="QX587" s="15"/>
      <c r="QY587" s="15"/>
      <c r="QZ587" s="15"/>
      <c r="RA587" s="15"/>
      <c r="RB587" s="15"/>
      <c r="RC587" s="15"/>
      <c r="RD587" s="15"/>
      <c r="RE587" s="15"/>
      <c r="RF587" s="15"/>
      <c r="RG587" s="15"/>
      <c r="RH587" s="15"/>
      <c r="RI587" s="15"/>
      <c r="RJ587" s="15"/>
      <c r="RK587" s="15"/>
      <c r="RL587" s="15"/>
      <c r="RM587" s="15"/>
      <c r="RN587" s="15"/>
      <c r="RO587" s="15"/>
      <c r="RP587" s="15"/>
      <c r="RQ587" s="15"/>
      <c r="RR587" s="15"/>
      <c r="RS587" s="15"/>
      <c r="RT587" s="15"/>
      <c r="RU587" s="15"/>
      <c r="RV587" s="15"/>
      <c r="RW587" s="15"/>
      <c r="RX587" s="15"/>
      <c r="RY587" s="15"/>
      <c r="RZ587" s="15"/>
      <c r="SA587" s="15"/>
      <c r="SB587" s="15"/>
      <c r="SC587" s="15"/>
      <c r="SD587" s="15"/>
      <c r="SE587" s="15"/>
      <c r="SF587" s="15"/>
      <c r="SG587" s="15"/>
      <c r="SH587" s="15"/>
      <c r="SI587" s="15"/>
      <c r="SJ587" s="15"/>
      <c r="SK587" s="15"/>
      <c r="SL587" s="15"/>
      <c r="SM587" s="15"/>
      <c r="SN587" s="15"/>
      <c r="SO587" s="15"/>
      <c r="SP587" s="15"/>
      <c r="SQ587" s="15"/>
      <c r="SR587" s="15"/>
      <c r="SS587" s="15"/>
      <c r="ST587" s="15"/>
      <c r="SU587" s="15"/>
      <c r="SV587" s="15"/>
      <c r="SW587" s="15"/>
      <c r="SX587" s="15"/>
      <c r="SY587" s="15"/>
      <c r="SZ587" s="15"/>
      <c r="TA587" s="15"/>
      <c r="TB587" s="15"/>
      <c r="TC587" s="15"/>
      <c r="TD587" s="15"/>
      <c r="TE587" s="15"/>
      <c r="TF587" s="15"/>
      <c r="TG587" s="15"/>
      <c r="TH587" s="15"/>
      <c r="TI587" s="15"/>
      <c r="TJ587" s="15"/>
      <c r="TK587" s="15"/>
      <c r="TL587" s="15"/>
      <c r="TM587" s="15"/>
      <c r="TN587" s="15"/>
      <c r="TO587" s="15"/>
      <c r="TP587" s="15"/>
      <c r="TQ587" s="15"/>
      <c r="TR587" s="15"/>
      <c r="TS587" s="15"/>
      <c r="TT587" s="15"/>
      <c r="TU587" s="15"/>
      <c r="TV587" s="15"/>
      <c r="TW587" s="15"/>
      <c r="TX587" s="15"/>
      <c r="TY587" s="15"/>
      <c r="TZ587" s="15"/>
      <c r="UA587" s="15"/>
      <c r="UB587" s="15"/>
      <c r="UC587" s="15"/>
      <c r="UD587" s="15"/>
      <c r="UE587" s="15"/>
      <c r="UF587" s="15"/>
      <c r="UG587" s="15"/>
      <c r="UH587" s="15"/>
      <c r="UI587" s="15"/>
      <c r="UJ587" s="15"/>
      <c r="UK587" s="15"/>
      <c r="UL587" s="15"/>
      <c r="UM587" s="15"/>
      <c r="UN587" s="15"/>
      <c r="UO587" s="15"/>
      <c r="UP587" s="15"/>
      <c r="UQ587" s="15"/>
      <c r="UR587" s="15"/>
      <c r="US587" s="15"/>
      <c r="UT587" s="15"/>
      <c r="UU587" s="15"/>
      <c r="UV587" s="15"/>
      <c r="UW587" s="15"/>
      <c r="UX587" s="15"/>
      <c r="UY587" s="15"/>
      <c r="UZ587" s="15"/>
      <c r="VA587" s="15"/>
      <c r="VB587" s="15"/>
      <c r="VC587" s="15"/>
      <c r="VD587" s="15"/>
      <c r="VE587" s="15"/>
      <c r="VF587" s="15"/>
      <c r="VG587" s="15"/>
      <c r="VH587" s="15"/>
      <c r="VI587" s="15"/>
      <c r="VJ587" s="15"/>
      <c r="VK587" s="15"/>
      <c r="VL587" s="15"/>
      <c r="VM587" s="15"/>
      <c r="VN587" s="15"/>
      <c r="VO587" s="15"/>
      <c r="VP587" s="15"/>
      <c r="VQ587" s="15"/>
      <c r="VR587" s="15"/>
      <c r="VS587" s="15"/>
      <c r="VT587" s="15"/>
      <c r="VU587" s="15"/>
      <c r="VV587" s="15"/>
      <c r="VW587" s="15"/>
      <c r="VX587" s="15"/>
      <c r="VY587" s="15"/>
      <c r="VZ587" s="15"/>
      <c r="WA587" s="15"/>
      <c r="WB587" s="15"/>
      <c r="WC587" s="15"/>
      <c r="WD587" s="15"/>
      <c r="WE587" s="15"/>
      <c r="WF587" s="15"/>
      <c r="WG587" s="15"/>
      <c r="WH587" s="15"/>
      <c r="WI587" s="15"/>
      <c r="WJ587" s="15"/>
      <c r="WK587" s="15"/>
      <c r="WL587" s="15"/>
      <c r="WM587" s="15"/>
      <c r="WN587" s="15"/>
      <c r="WO587" s="15"/>
      <c r="WP587" s="15"/>
      <c r="WQ587" s="15"/>
      <c r="WR587" s="15"/>
      <c r="WS587" s="15"/>
      <c r="WT587" s="15"/>
      <c r="WU587" s="15"/>
      <c r="WV587" s="15"/>
      <c r="WW587" s="15"/>
      <c r="WX587" s="15"/>
      <c r="WY587" s="15"/>
      <c r="WZ587" s="15"/>
      <c r="XA587" s="15"/>
      <c r="XB587" s="15"/>
      <c r="XC587" s="15"/>
      <c r="XD587" s="15"/>
      <c r="XE587" s="15"/>
      <c r="XF587" s="15"/>
      <c r="XG587" s="15"/>
      <c r="XH587" s="15"/>
      <c r="XI587" s="15"/>
      <c r="XJ587" s="15"/>
      <c r="XK587" s="15"/>
      <c r="XL587" s="15"/>
      <c r="XM587" s="15"/>
      <c r="XN587" s="15"/>
      <c r="XO587" s="15"/>
      <c r="XP587" s="15"/>
      <c r="XQ587" s="15"/>
      <c r="XR587" s="15"/>
      <c r="XS587" s="15"/>
      <c r="XT587" s="15"/>
      <c r="XU587" s="15"/>
      <c r="XV587" s="15"/>
      <c r="XW587" s="15"/>
      <c r="XX587" s="15"/>
      <c r="XY587" s="15"/>
      <c r="XZ587" s="15"/>
      <c r="YA587" s="15"/>
      <c r="YB587" s="15"/>
      <c r="YC587" s="15"/>
      <c r="YD587" s="15"/>
      <c r="YE587" s="15"/>
      <c r="YF587" s="15"/>
      <c r="YG587" s="15"/>
      <c r="YH587" s="15"/>
      <c r="YI587" s="15"/>
      <c r="YJ587" s="15"/>
      <c r="YK587" s="15"/>
      <c r="YL587" s="15"/>
      <c r="YM587" s="15"/>
      <c r="YN587" s="15"/>
      <c r="YO587" s="15"/>
      <c r="YP587" s="15"/>
      <c r="YQ587" s="15"/>
      <c r="YR587" s="15"/>
      <c r="YS587" s="15"/>
      <c r="YT587" s="15"/>
      <c r="YU587" s="15"/>
      <c r="YV587" s="15"/>
      <c r="YW587" s="15"/>
      <c r="YX587" s="15"/>
      <c r="YY587" s="15"/>
      <c r="YZ587" s="15"/>
      <c r="ZA587" s="15"/>
      <c r="ZB587" s="15"/>
      <c r="ZC587" s="15"/>
      <c r="ZD587" s="15"/>
      <c r="ZE587" s="15"/>
      <c r="ZF587" s="15"/>
      <c r="ZG587" s="15"/>
      <c r="ZH587" s="15"/>
      <c r="ZI587" s="15"/>
      <c r="ZJ587" s="15"/>
      <c r="ZK587" s="15"/>
      <c r="ZL587" s="15"/>
      <c r="ZM587" s="15"/>
      <c r="ZN587" s="15"/>
      <c r="ZO587" s="15"/>
      <c r="ZP587" s="15"/>
      <c r="ZQ587" s="15"/>
      <c r="ZR587" s="15"/>
      <c r="ZS587" s="15"/>
      <c r="ZT587" s="15"/>
      <c r="ZU587" s="15"/>
      <c r="ZV587" s="15"/>
      <c r="ZW587" s="15"/>
      <c r="ZX587" s="15"/>
      <c r="ZY587" s="15"/>
      <c r="ZZ587" s="15"/>
      <c r="AAA587" s="15"/>
      <c r="AAB587" s="15"/>
      <c r="AAC587" s="15"/>
      <c r="AAD587" s="15"/>
      <c r="AAE587" s="15"/>
      <c r="AAF587" s="15"/>
      <c r="AAG587" s="15"/>
      <c r="AAH587" s="15"/>
      <c r="AAI587" s="15"/>
      <c r="AAJ587" s="15"/>
      <c r="AAK587" s="15"/>
      <c r="AAL587" s="15"/>
      <c r="AAM587" s="15"/>
      <c r="AAN587" s="15"/>
      <c r="AAO587" s="15"/>
      <c r="AAP587" s="15"/>
      <c r="AAQ587" s="15"/>
      <c r="AAR587" s="15"/>
      <c r="AAS587" s="15"/>
      <c r="AAT587" s="15"/>
      <c r="AAU587" s="15"/>
      <c r="AAV587" s="15"/>
      <c r="AAW587" s="15"/>
      <c r="AAX587" s="15"/>
      <c r="AAY587" s="15"/>
      <c r="AAZ587" s="15"/>
      <c r="ABA587" s="15"/>
      <c r="ABB587" s="15"/>
      <c r="ABC587" s="15"/>
      <c r="ABD587" s="15"/>
      <c r="ABE587" s="15"/>
      <c r="ABF587" s="15"/>
      <c r="ABG587" s="15"/>
      <c r="ABH587" s="15"/>
      <c r="ABI587" s="15"/>
      <c r="ABJ587" s="15"/>
      <c r="ABK587" s="15"/>
      <c r="ABL587" s="15"/>
      <c r="ABM587" s="15"/>
      <c r="ABN587" s="15"/>
      <c r="ABO587" s="15"/>
      <c r="ABP587" s="15"/>
      <c r="ABQ587" s="15"/>
      <c r="ABR587" s="15"/>
      <c r="ABS587" s="15"/>
      <c r="ABT587" s="15"/>
      <c r="ABU587" s="15"/>
      <c r="ABV587" s="15"/>
      <c r="ABW587" s="15"/>
      <c r="ABX587" s="15"/>
      <c r="ABY587" s="15"/>
      <c r="ABZ587" s="15"/>
      <c r="ACA587" s="15"/>
      <c r="ACB587" s="15"/>
      <c r="ACC587" s="15"/>
      <c r="ACD587" s="15"/>
      <c r="ACE587" s="15"/>
      <c r="ACF587" s="15"/>
      <c r="ACG587" s="15"/>
      <c r="ACH587" s="15"/>
      <c r="ACI587" s="15"/>
      <c r="ACJ587" s="15"/>
      <c r="ACK587" s="15"/>
      <c r="ACL587" s="15"/>
      <c r="ACM587" s="15"/>
      <c r="ACN587" s="15"/>
      <c r="ACO587" s="15"/>
      <c r="ACP587" s="15"/>
      <c r="ACQ587" s="15"/>
      <c r="ACR587" s="15"/>
      <c r="ACS587" s="15"/>
      <c r="ACT587" s="15"/>
      <c r="ACU587" s="15"/>
      <c r="ACV587" s="15"/>
      <c r="ACW587" s="15"/>
      <c r="ACX587" s="15"/>
      <c r="ACY587" s="15"/>
      <c r="ACZ587" s="15"/>
      <c r="ADA587" s="15"/>
      <c r="ADB587" s="15"/>
      <c r="ADC587" s="15"/>
      <c r="ADD587" s="15"/>
      <c r="ADE587" s="15"/>
      <c r="ADF587" s="15"/>
      <c r="ADG587" s="15"/>
      <c r="ADH587" s="15"/>
      <c r="ADI587" s="15"/>
      <c r="ADJ587" s="15"/>
      <c r="ADK587" s="15"/>
      <c r="ADL587" s="15"/>
      <c r="ADM587" s="15"/>
      <c r="ADN587" s="15"/>
      <c r="ADO587" s="15"/>
      <c r="ADP587" s="15"/>
      <c r="ADQ587" s="15"/>
      <c r="ADR587" s="15"/>
      <c r="ADS587" s="15"/>
      <c r="ADT587" s="15"/>
      <c r="ADU587" s="15"/>
      <c r="ADV587" s="15"/>
      <c r="ADW587" s="15"/>
      <c r="ADX587" s="15"/>
      <c r="ADY587" s="15"/>
      <c r="ADZ587" s="15"/>
      <c r="AEA587" s="15"/>
      <c r="AEB587" s="15"/>
      <c r="AEC587" s="15"/>
      <c r="AED587" s="15"/>
      <c r="AEE587" s="15"/>
      <c r="AEF587" s="15"/>
      <c r="AEG587" s="15"/>
      <c r="AEH587" s="15"/>
      <c r="AEI587" s="15"/>
      <c r="AEJ587" s="15"/>
      <c r="AEK587" s="15"/>
      <c r="AEL587" s="15"/>
      <c r="AEM587" s="15"/>
      <c r="AEN587" s="15"/>
      <c r="AEO587" s="15"/>
      <c r="AEP587" s="15"/>
      <c r="AEQ587" s="15"/>
      <c r="AER587" s="15"/>
      <c r="AES587" s="15"/>
      <c r="AET587" s="15"/>
      <c r="AEU587" s="15"/>
      <c r="AEV587" s="15"/>
      <c r="AEW587" s="15"/>
      <c r="AEX587" s="15"/>
      <c r="AEY587" s="15"/>
      <c r="AEZ587" s="15"/>
      <c r="AFA587" s="15"/>
      <c r="AFB587" s="15"/>
      <c r="AFC587" s="15"/>
      <c r="AFD587" s="15"/>
      <c r="AFE587" s="15"/>
      <c r="AFF587" s="15"/>
      <c r="AFG587" s="15"/>
      <c r="AFH587" s="15"/>
      <c r="AFI587" s="15"/>
      <c r="AFJ587" s="15"/>
      <c r="AFK587" s="15"/>
      <c r="AFL587" s="15"/>
      <c r="AFM587" s="15"/>
      <c r="AFN587" s="15"/>
      <c r="AFO587" s="15"/>
      <c r="AFP587" s="15"/>
      <c r="AFQ587" s="15"/>
      <c r="AFR587" s="15"/>
      <c r="AFS587" s="15"/>
      <c r="AFT587" s="15"/>
      <c r="AFU587" s="15"/>
      <c r="AFV587" s="15"/>
      <c r="AFW587" s="15"/>
      <c r="AFX587" s="15"/>
      <c r="AFY587" s="15"/>
      <c r="AFZ587" s="15"/>
      <c r="AGA587" s="15"/>
      <c r="AGB587" s="15"/>
      <c r="AGC587" s="15"/>
      <c r="AGD587" s="15"/>
      <c r="AGE587" s="15"/>
      <c r="AGF587" s="15"/>
      <c r="AGG587" s="15"/>
      <c r="AGH587" s="15"/>
      <c r="AGI587" s="15"/>
      <c r="AGJ587" s="15"/>
      <c r="AGK587" s="15"/>
      <c r="AGL587" s="15"/>
      <c r="AGM587" s="15"/>
      <c r="AGN587" s="15"/>
      <c r="AGO587" s="15"/>
      <c r="AGP587" s="15"/>
      <c r="AGQ587" s="15"/>
      <c r="AGR587" s="15"/>
      <c r="AGS587" s="15"/>
      <c r="AGT587" s="15"/>
      <c r="AGU587" s="15"/>
      <c r="AGV587" s="15"/>
      <c r="AGW587" s="15"/>
      <c r="AGX587" s="15"/>
      <c r="AGY587" s="15"/>
      <c r="AGZ587" s="15"/>
      <c r="AHA587" s="15"/>
      <c r="AHB587" s="15"/>
      <c r="AHC587" s="15"/>
      <c r="AHD587" s="15"/>
      <c r="AHE587" s="15"/>
      <c r="AHF587" s="15"/>
      <c r="AHG587" s="15"/>
      <c r="AHH587" s="15"/>
      <c r="AHI587" s="15"/>
      <c r="AHJ587" s="15"/>
      <c r="AHK587" s="15"/>
      <c r="AHL587" s="15"/>
      <c r="AHM587" s="15"/>
      <c r="AHN587" s="15"/>
      <c r="AHO587" s="15"/>
      <c r="AHP587" s="15"/>
      <c r="AHQ587" s="15"/>
      <c r="AHR587" s="15"/>
      <c r="AHS587" s="15"/>
      <c r="AHT587" s="15"/>
      <c r="AHU587" s="15"/>
      <c r="AHV587" s="15"/>
      <c r="AHW587" s="15"/>
      <c r="AHX587" s="15"/>
      <c r="AHY587" s="15"/>
      <c r="AHZ587" s="15"/>
      <c r="AIA587" s="15"/>
      <c r="AIB587" s="15"/>
      <c r="AIC587" s="15"/>
      <c r="AID587" s="15"/>
      <c r="AIE587" s="15"/>
      <c r="AIF587" s="15"/>
      <c r="AIG587" s="15"/>
      <c r="AIH587" s="15"/>
      <c r="AII587" s="15"/>
      <c r="AIJ587" s="15"/>
      <c r="AIK587" s="15"/>
      <c r="AIL587" s="15"/>
      <c r="AIM587" s="15"/>
      <c r="AIN587" s="15"/>
      <c r="AIO587" s="15"/>
      <c r="AIP587" s="15"/>
      <c r="AIQ587" s="15"/>
      <c r="AIR587" s="15"/>
      <c r="AIS587" s="15"/>
      <c r="AIT587" s="15"/>
      <c r="AIU587" s="15"/>
      <c r="AIV587" s="15"/>
      <c r="AIW587" s="15"/>
      <c r="AIX587" s="15"/>
      <c r="AIY587" s="15"/>
      <c r="AIZ587" s="15"/>
      <c r="AJA587" s="15"/>
      <c r="AJB587" s="15"/>
      <c r="AJC587" s="15"/>
      <c r="AJD587" s="15"/>
      <c r="AJE587" s="15"/>
      <c r="AJF587" s="15"/>
      <c r="AJG587" s="15"/>
      <c r="AJH587" s="15"/>
      <c r="AJI587" s="15"/>
      <c r="AJJ587" s="15"/>
      <c r="AJK587" s="15"/>
      <c r="AJL587" s="15"/>
      <c r="AJM587" s="15"/>
      <c r="AJN587" s="15"/>
      <c r="AJO587" s="15"/>
      <c r="AJP587" s="15"/>
      <c r="AJQ587" s="15"/>
      <c r="AJR587" s="15"/>
      <c r="AJS587" s="15"/>
      <c r="AJT587" s="15"/>
      <c r="AJU587" s="15"/>
      <c r="AJV587" s="15"/>
      <c r="AJW587" s="15"/>
      <c r="AJX587" s="15"/>
      <c r="AJY587" s="15"/>
      <c r="AJZ587" s="15"/>
      <c r="AKA587" s="15"/>
      <c r="AKB587" s="15"/>
      <c r="AKC587" s="15"/>
      <c r="AKD587" s="15"/>
      <c r="AKE587" s="15"/>
      <c r="AKF587" s="15"/>
      <c r="AKG587" s="15"/>
      <c r="AKH587" s="15"/>
      <c r="AKI587" s="15"/>
      <c r="AKJ587" s="15"/>
      <c r="AKK587" s="15"/>
      <c r="AKL587" s="15"/>
      <c r="AKM587" s="15"/>
      <c r="AKN587" s="15"/>
      <c r="AKO587" s="15"/>
      <c r="AKP587" s="15"/>
      <c r="AKQ587" s="15"/>
      <c r="AKR587" s="15"/>
      <c r="AKS587" s="15"/>
      <c r="AKT587" s="15"/>
      <c r="AKU587" s="15"/>
      <c r="AKV587" s="15"/>
      <c r="AKW587" s="15"/>
      <c r="AKX587" s="15"/>
      <c r="AKY587" s="15"/>
      <c r="AKZ587" s="15"/>
      <c r="ALA587" s="15"/>
      <c r="ALB587" s="15"/>
      <c r="ALC587" s="15"/>
      <c r="ALD587" s="15"/>
      <c r="ALE587" s="15"/>
      <c r="ALF587" s="15"/>
      <c r="ALG587" s="15"/>
      <c r="ALH587" s="15"/>
      <c r="ALI587" s="15"/>
      <c r="ALJ587" s="15"/>
      <c r="ALK587" s="15"/>
      <c r="ALL587" s="15"/>
      <c r="ALM587" s="15"/>
      <c r="ALN587" s="15"/>
      <c r="ALO587" s="15"/>
      <c r="ALP587" s="15"/>
      <c r="ALQ587" s="15"/>
      <c r="ALR587" s="15"/>
      <c r="ALS587" s="15"/>
      <c r="ALT587" s="15"/>
      <c r="ALU587" s="15"/>
      <c r="ALV587" s="15"/>
      <c r="ALW587" s="15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  <c r="AMH587" s="11"/>
      <c r="AMI587" s="11"/>
      <c r="AMJ587" s="11"/>
    </row>
    <row r="588" spans="1:1024" ht="12.75" customHeight="1">
      <c r="A588" s="12" t="s">
        <v>585</v>
      </c>
      <c r="B588" s="12"/>
      <c r="C588" s="12"/>
      <c r="D588" s="12"/>
      <c r="E588" s="13" t="s">
        <v>31</v>
      </c>
      <c r="F588" s="13"/>
      <c r="G588" s="12" t="s">
        <v>586</v>
      </c>
      <c r="H588" s="14">
        <v>3419</v>
      </c>
      <c r="I588" s="14">
        <v>0</v>
      </c>
      <c r="J588" s="14">
        <v>0</v>
      </c>
      <c r="K588" s="14">
        <v>0</v>
      </c>
      <c r="L588" s="3">
        <v>0</v>
      </c>
      <c r="M588" s="14">
        <v>0</v>
      </c>
      <c r="N588" s="14">
        <v>0</v>
      </c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  <c r="JO588" s="15"/>
      <c r="JP588" s="15"/>
      <c r="JQ588" s="15"/>
      <c r="JR588" s="15"/>
      <c r="JS588" s="15"/>
      <c r="JT588" s="15"/>
      <c r="JU588" s="15"/>
      <c r="JV588" s="15"/>
      <c r="JW588" s="15"/>
      <c r="JX588" s="15"/>
      <c r="JY588" s="15"/>
      <c r="JZ588" s="15"/>
      <c r="KA588" s="15"/>
      <c r="KB588" s="15"/>
      <c r="KC588" s="15"/>
      <c r="KD588" s="15"/>
      <c r="KE588" s="15"/>
      <c r="KF588" s="15"/>
      <c r="KG588" s="15"/>
      <c r="KH588" s="15"/>
      <c r="KI588" s="15"/>
      <c r="KJ588" s="15"/>
      <c r="KK588" s="15"/>
      <c r="KL588" s="15"/>
      <c r="KM588" s="15"/>
      <c r="KN588" s="15"/>
      <c r="KO588" s="15"/>
      <c r="KP588" s="15"/>
      <c r="KQ588" s="15"/>
      <c r="KR588" s="15"/>
      <c r="KS588" s="15"/>
      <c r="KT588" s="15"/>
      <c r="KU588" s="15"/>
      <c r="KV588" s="15"/>
      <c r="KW588" s="15"/>
      <c r="KX588" s="15"/>
      <c r="KY588" s="15"/>
      <c r="KZ588" s="15"/>
      <c r="LA588" s="15"/>
      <c r="LB588" s="15"/>
      <c r="LC588" s="15"/>
      <c r="LD588" s="15"/>
      <c r="LE588" s="15"/>
      <c r="LF588" s="15"/>
      <c r="LG588" s="15"/>
      <c r="LH588" s="15"/>
      <c r="LI588" s="15"/>
      <c r="LJ588" s="15"/>
      <c r="LK588" s="15"/>
      <c r="LL588" s="15"/>
      <c r="LM588" s="15"/>
      <c r="LN588" s="15"/>
      <c r="LO588" s="15"/>
      <c r="LP588" s="15"/>
      <c r="LQ588" s="15"/>
      <c r="LR588" s="15"/>
      <c r="LS588" s="15"/>
      <c r="LT588" s="15"/>
      <c r="LU588" s="15"/>
      <c r="LV588" s="15"/>
      <c r="LW588" s="15"/>
      <c r="LX588" s="15"/>
      <c r="LY588" s="15"/>
      <c r="LZ588" s="15"/>
      <c r="MA588" s="15"/>
      <c r="MB588" s="15"/>
      <c r="MC588" s="15"/>
      <c r="MD588" s="15"/>
      <c r="ME588" s="15"/>
      <c r="MF588" s="15"/>
      <c r="MG588" s="15"/>
      <c r="MH588" s="15"/>
      <c r="MI588" s="15"/>
      <c r="MJ588" s="15"/>
      <c r="MK588" s="15"/>
      <c r="ML588" s="15"/>
      <c r="MM588" s="15"/>
      <c r="MN588" s="15"/>
      <c r="MO588" s="15"/>
      <c r="MP588" s="15"/>
      <c r="MQ588" s="15"/>
      <c r="MR588" s="15"/>
      <c r="MS588" s="15"/>
      <c r="MT588" s="15"/>
      <c r="MU588" s="15"/>
      <c r="MV588" s="15"/>
      <c r="MW588" s="15"/>
      <c r="MX588" s="15"/>
      <c r="MY588" s="15"/>
      <c r="MZ588" s="15"/>
      <c r="NA588" s="15"/>
      <c r="NB588" s="15"/>
      <c r="NC588" s="15"/>
      <c r="ND588" s="15"/>
      <c r="NE588" s="15"/>
      <c r="NF588" s="15"/>
      <c r="NG588" s="15"/>
      <c r="NH588" s="15"/>
      <c r="NI588" s="15"/>
      <c r="NJ588" s="15"/>
      <c r="NK588" s="15"/>
      <c r="NL588" s="15"/>
      <c r="NM588" s="15"/>
      <c r="NN588" s="15"/>
      <c r="NO588" s="15"/>
      <c r="NP588" s="15"/>
      <c r="NQ588" s="15"/>
      <c r="NR588" s="15"/>
      <c r="NS588" s="15"/>
      <c r="NT588" s="15"/>
      <c r="NU588" s="15"/>
      <c r="NV588" s="15"/>
      <c r="NW588" s="15"/>
      <c r="NX588" s="15"/>
      <c r="NY588" s="15"/>
      <c r="NZ588" s="15"/>
      <c r="OA588" s="15"/>
      <c r="OB588" s="15"/>
      <c r="OC588" s="15"/>
      <c r="OD588" s="15"/>
      <c r="OE588" s="15"/>
      <c r="OF588" s="15"/>
      <c r="OG588" s="15"/>
      <c r="OH588" s="15"/>
      <c r="OI588" s="15"/>
      <c r="OJ588" s="15"/>
      <c r="OK588" s="15"/>
      <c r="OL588" s="15"/>
      <c r="OM588" s="15"/>
      <c r="ON588" s="15"/>
      <c r="OO588" s="15"/>
      <c r="OP588" s="15"/>
      <c r="OQ588" s="15"/>
      <c r="OR588" s="15"/>
      <c r="OS588" s="15"/>
      <c r="OT588" s="15"/>
      <c r="OU588" s="15"/>
      <c r="OV588" s="15"/>
      <c r="OW588" s="15"/>
      <c r="OX588" s="15"/>
      <c r="OY588" s="15"/>
      <c r="OZ588" s="15"/>
      <c r="PA588" s="15"/>
      <c r="PB588" s="15"/>
      <c r="PC588" s="15"/>
      <c r="PD588" s="15"/>
      <c r="PE588" s="15"/>
      <c r="PF588" s="15"/>
      <c r="PG588" s="15"/>
      <c r="PH588" s="15"/>
      <c r="PI588" s="15"/>
      <c r="PJ588" s="15"/>
      <c r="PK588" s="15"/>
      <c r="PL588" s="15"/>
      <c r="PM588" s="15"/>
      <c r="PN588" s="15"/>
      <c r="PO588" s="15"/>
      <c r="PP588" s="15"/>
      <c r="PQ588" s="15"/>
      <c r="PR588" s="15"/>
      <c r="PS588" s="15"/>
      <c r="PT588" s="15"/>
      <c r="PU588" s="15"/>
      <c r="PV588" s="15"/>
      <c r="PW588" s="15"/>
      <c r="PX588" s="15"/>
      <c r="PY588" s="15"/>
      <c r="PZ588" s="15"/>
      <c r="QA588" s="15"/>
      <c r="QB588" s="15"/>
      <c r="QC588" s="15"/>
      <c r="QD588" s="15"/>
      <c r="QE588" s="15"/>
      <c r="QF588" s="15"/>
      <c r="QG588" s="15"/>
      <c r="QH588" s="15"/>
      <c r="QI588" s="15"/>
      <c r="QJ588" s="15"/>
      <c r="QK588" s="15"/>
      <c r="QL588" s="15"/>
      <c r="QM588" s="15"/>
      <c r="QN588" s="15"/>
      <c r="QO588" s="15"/>
      <c r="QP588" s="15"/>
      <c r="QQ588" s="15"/>
      <c r="QR588" s="15"/>
      <c r="QS588" s="15"/>
      <c r="QT588" s="15"/>
      <c r="QU588" s="15"/>
      <c r="QV588" s="15"/>
      <c r="QW588" s="15"/>
      <c r="QX588" s="15"/>
      <c r="QY588" s="15"/>
      <c r="QZ588" s="15"/>
      <c r="RA588" s="15"/>
      <c r="RB588" s="15"/>
      <c r="RC588" s="15"/>
      <c r="RD588" s="15"/>
      <c r="RE588" s="15"/>
      <c r="RF588" s="15"/>
      <c r="RG588" s="15"/>
      <c r="RH588" s="15"/>
      <c r="RI588" s="15"/>
      <c r="RJ588" s="15"/>
      <c r="RK588" s="15"/>
      <c r="RL588" s="15"/>
      <c r="RM588" s="15"/>
      <c r="RN588" s="15"/>
      <c r="RO588" s="15"/>
      <c r="RP588" s="15"/>
      <c r="RQ588" s="15"/>
      <c r="RR588" s="15"/>
      <c r="RS588" s="15"/>
      <c r="RT588" s="15"/>
      <c r="RU588" s="15"/>
      <c r="RV588" s="15"/>
      <c r="RW588" s="15"/>
      <c r="RX588" s="15"/>
      <c r="RY588" s="15"/>
      <c r="RZ588" s="15"/>
      <c r="SA588" s="15"/>
      <c r="SB588" s="15"/>
      <c r="SC588" s="15"/>
      <c r="SD588" s="15"/>
      <c r="SE588" s="15"/>
      <c r="SF588" s="15"/>
      <c r="SG588" s="15"/>
      <c r="SH588" s="15"/>
      <c r="SI588" s="15"/>
      <c r="SJ588" s="15"/>
      <c r="SK588" s="15"/>
      <c r="SL588" s="15"/>
      <c r="SM588" s="15"/>
      <c r="SN588" s="15"/>
      <c r="SO588" s="15"/>
      <c r="SP588" s="15"/>
      <c r="SQ588" s="15"/>
      <c r="SR588" s="15"/>
      <c r="SS588" s="15"/>
      <c r="ST588" s="15"/>
      <c r="SU588" s="15"/>
      <c r="SV588" s="15"/>
      <c r="SW588" s="15"/>
      <c r="SX588" s="15"/>
      <c r="SY588" s="15"/>
      <c r="SZ588" s="15"/>
      <c r="TA588" s="15"/>
      <c r="TB588" s="15"/>
      <c r="TC588" s="15"/>
      <c r="TD588" s="15"/>
      <c r="TE588" s="15"/>
      <c r="TF588" s="15"/>
      <c r="TG588" s="15"/>
      <c r="TH588" s="15"/>
      <c r="TI588" s="15"/>
      <c r="TJ588" s="15"/>
      <c r="TK588" s="15"/>
      <c r="TL588" s="15"/>
      <c r="TM588" s="15"/>
      <c r="TN588" s="15"/>
      <c r="TO588" s="15"/>
      <c r="TP588" s="15"/>
      <c r="TQ588" s="15"/>
      <c r="TR588" s="15"/>
      <c r="TS588" s="15"/>
      <c r="TT588" s="15"/>
      <c r="TU588" s="15"/>
      <c r="TV588" s="15"/>
      <c r="TW588" s="15"/>
      <c r="TX588" s="15"/>
      <c r="TY588" s="15"/>
      <c r="TZ588" s="15"/>
      <c r="UA588" s="15"/>
      <c r="UB588" s="15"/>
      <c r="UC588" s="15"/>
      <c r="UD588" s="15"/>
      <c r="UE588" s="15"/>
      <c r="UF588" s="15"/>
      <c r="UG588" s="15"/>
      <c r="UH588" s="15"/>
      <c r="UI588" s="15"/>
      <c r="UJ588" s="15"/>
      <c r="UK588" s="15"/>
      <c r="UL588" s="15"/>
      <c r="UM588" s="15"/>
      <c r="UN588" s="15"/>
      <c r="UO588" s="15"/>
      <c r="UP588" s="15"/>
      <c r="UQ588" s="15"/>
      <c r="UR588" s="15"/>
      <c r="US588" s="15"/>
      <c r="UT588" s="15"/>
      <c r="UU588" s="15"/>
      <c r="UV588" s="15"/>
      <c r="UW588" s="15"/>
      <c r="UX588" s="15"/>
      <c r="UY588" s="15"/>
      <c r="UZ588" s="15"/>
      <c r="VA588" s="15"/>
      <c r="VB588" s="15"/>
      <c r="VC588" s="15"/>
      <c r="VD588" s="15"/>
      <c r="VE588" s="15"/>
      <c r="VF588" s="15"/>
      <c r="VG588" s="15"/>
      <c r="VH588" s="15"/>
      <c r="VI588" s="15"/>
      <c r="VJ588" s="15"/>
      <c r="VK588" s="15"/>
      <c r="VL588" s="15"/>
      <c r="VM588" s="15"/>
      <c r="VN588" s="15"/>
      <c r="VO588" s="15"/>
      <c r="VP588" s="15"/>
      <c r="VQ588" s="15"/>
      <c r="VR588" s="15"/>
      <c r="VS588" s="15"/>
      <c r="VT588" s="15"/>
      <c r="VU588" s="15"/>
      <c r="VV588" s="15"/>
      <c r="VW588" s="15"/>
      <c r="VX588" s="15"/>
      <c r="VY588" s="15"/>
      <c r="VZ588" s="15"/>
      <c r="WA588" s="15"/>
      <c r="WB588" s="15"/>
      <c r="WC588" s="15"/>
      <c r="WD588" s="15"/>
      <c r="WE588" s="15"/>
      <c r="WF588" s="15"/>
      <c r="WG588" s="15"/>
      <c r="WH588" s="15"/>
      <c r="WI588" s="15"/>
      <c r="WJ588" s="15"/>
      <c r="WK588" s="15"/>
      <c r="WL588" s="15"/>
      <c r="WM588" s="15"/>
      <c r="WN588" s="15"/>
      <c r="WO588" s="15"/>
      <c r="WP588" s="15"/>
      <c r="WQ588" s="15"/>
      <c r="WR588" s="15"/>
      <c r="WS588" s="15"/>
      <c r="WT588" s="15"/>
      <c r="WU588" s="15"/>
      <c r="WV588" s="15"/>
      <c r="WW588" s="15"/>
      <c r="WX588" s="15"/>
      <c r="WY588" s="15"/>
      <c r="WZ588" s="15"/>
      <c r="XA588" s="15"/>
      <c r="XB588" s="15"/>
      <c r="XC588" s="15"/>
      <c r="XD588" s="15"/>
      <c r="XE588" s="15"/>
      <c r="XF588" s="15"/>
      <c r="XG588" s="15"/>
      <c r="XH588" s="15"/>
      <c r="XI588" s="15"/>
      <c r="XJ588" s="15"/>
      <c r="XK588" s="15"/>
      <c r="XL588" s="15"/>
      <c r="XM588" s="15"/>
      <c r="XN588" s="15"/>
      <c r="XO588" s="15"/>
      <c r="XP588" s="15"/>
      <c r="XQ588" s="15"/>
      <c r="XR588" s="15"/>
      <c r="XS588" s="15"/>
      <c r="XT588" s="15"/>
      <c r="XU588" s="15"/>
      <c r="XV588" s="15"/>
      <c r="XW588" s="15"/>
      <c r="XX588" s="15"/>
      <c r="XY588" s="15"/>
      <c r="XZ588" s="15"/>
      <c r="YA588" s="15"/>
      <c r="YB588" s="15"/>
      <c r="YC588" s="15"/>
      <c r="YD588" s="15"/>
      <c r="YE588" s="15"/>
      <c r="YF588" s="15"/>
      <c r="YG588" s="15"/>
      <c r="YH588" s="15"/>
      <c r="YI588" s="15"/>
      <c r="YJ588" s="15"/>
      <c r="YK588" s="15"/>
      <c r="YL588" s="15"/>
      <c r="YM588" s="15"/>
      <c r="YN588" s="15"/>
      <c r="YO588" s="15"/>
      <c r="YP588" s="15"/>
      <c r="YQ588" s="15"/>
      <c r="YR588" s="15"/>
      <c r="YS588" s="15"/>
      <c r="YT588" s="15"/>
      <c r="YU588" s="15"/>
      <c r="YV588" s="15"/>
      <c r="YW588" s="15"/>
      <c r="YX588" s="15"/>
      <c r="YY588" s="15"/>
      <c r="YZ588" s="15"/>
      <c r="ZA588" s="15"/>
      <c r="ZB588" s="15"/>
      <c r="ZC588" s="15"/>
      <c r="ZD588" s="15"/>
      <c r="ZE588" s="15"/>
      <c r="ZF588" s="15"/>
      <c r="ZG588" s="15"/>
      <c r="ZH588" s="15"/>
      <c r="ZI588" s="15"/>
      <c r="ZJ588" s="15"/>
      <c r="ZK588" s="15"/>
      <c r="ZL588" s="15"/>
      <c r="ZM588" s="15"/>
      <c r="ZN588" s="15"/>
      <c r="ZO588" s="15"/>
      <c r="ZP588" s="15"/>
      <c r="ZQ588" s="15"/>
      <c r="ZR588" s="15"/>
      <c r="ZS588" s="15"/>
      <c r="ZT588" s="15"/>
      <c r="ZU588" s="15"/>
      <c r="ZV588" s="15"/>
      <c r="ZW588" s="15"/>
      <c r="ZX588" s="15"/>
      <c r="ZY588" s="15"/>
      <c r="ZZ588" s="15"/>
      <c r="AAA588" s="15"/>
      <c r="AAB588" s="15"/>
      <c r="AAC588" s="15"/>
      <c r="AAD588" s="15"/>
      <c r="AAE588" s="15"/>
      <c r="AAF588" s="15"/>
      <c r="AAG588" s="15"/>
      <c r="AAH588" s="15"/>
      <c r="AAI588" s="15"/>
      <c r="AAJ588" s="15"/>
      <c r="AAK588" s="15"/>
      <c r="AAL588" s="15"/>
      <c r="AAM588" s="15"/>
      <c r="AAN588" s="15"/>
      <c r="AAO588" s="15"/>
      <c r="AAP588" s="15"/>
      <c r="AAQ588" s="15"/>
      <c r="AAR588" s="15"/>
      <c r="AAS588" s="15"/>
      <c r="AAT588" s="15"/>
      <c r="AAU588" s="15"/>
      <c r="AAV588" s="15"/>
      <c r="AAW588" s="15"/>
      <c r="AAX588" s="15"/>
      <c r="AAY588" s="15"/>
      <c r="AAZ588" s="15"/>
      <c r="ABA588" s="15"/>
      <c r="ABB588" s="15"/>
      <c r="ABC588" s="15"/>
      <c r="ABD588" s="15"/>
      <c r="ABE588" s="15"/>
      <c r="ABF588" s="15"/>
      <c r="ABG588" s="15"/>
      <c r="ABH588" s="15"/>
      <c r="ABI588" s="15"/>
      <c r="ABJ588" s="15"/>
      <c r="ABK588" s="15"/>
      <c r="ABL588" s="15"/>
      <c r="ABM588" s="15"/>
      <c r="ABN588" s="15"/>
      <c r="ABO588" s="15"/>
      <c r="ABP588" s="15"/>
      <c r="ABQ588" s="15"/>
      <c r="ABR588" s="15"/>
      <c r="ABS588" s="15"/>
      <c r="ABT588" s="15"/>
      <c r="ABU588" s="15"/>
      <c r="ABV588" s="15"/>
      <c r="ABW588" s="15"/>
      <c r="ABX588" s="15"/>
      <c r="ABY588" s="15"/>
      <c r="ABZ588" s="15"/>
      <c r="ACA588" s="15"/>
      <c r="ACB588" s="15"/>
      <c r="ACC588" s="15"/>
      <c r="ACD588" s="15"/>
      <c r="ACE588" s="15"/>
      <c r="ACF588" s="15"/>
      <c r="ACG588" s="15"/>
      <c r="ACH588" s="15"/>
      <c r="ACI588" s="15"/>
      <c r="ACJ588" s="15"/>
      <c r="ACK588" s="15"/>
      <c r="ACL588" s="15"/>
      <c r="ACM588" s="15"/>
      <c r="ACN588" s="15"/>
      <c r="ACO588" s="15"/>
      <c r="ACP588" s="15"/>
      <c r="ACQ588" s="15"/>
      <c r="ACR588" s="15"/>
      <c r="ACS588" s="15"/>
      <c r="ACT588" s="15"/>
      <c r="ACU588" s="15"/>
      <c r="ACV588" s="15"/>
      <c r="ACW588" s="15"/>
      <c r="ACX588" s="15"/>
      <c r="ACY588" s="15"/>
      <c r="ACZ588" s="15"/>
      <c r="ADA588" s="15"/>
      <c r="ADB588" s="15"/>
      <c r="ADC588" s="15"/>
      <c r="ADD588" s="15"/>
      <c r="ADE588" s="15"/>
      <c r="ADF588" s="15"/>
      <c r="ADG588" s="15"/>
      <c r="ADH588" s="15"/>
      <c r="ADI588" s="15"/>
      <c r="ADJ588" s="15"/>
      <c r="ADK588" s="15"/>
      <c r="ADL588" s="15"/>
      <c r="ADM588" s="15"/>
      <c r="ADN588" s="15"/>
      <c r="ADO588" s="15"/>
      <c r="ADP588" s="15"/>
      <c r="ADQ588" s="15"/>
      <c r="ADR588" s="15"/>
      <c r="ADS588" s="15"/>
      <c r="ADT588" s="15"/>
      <c r="ADU588" s="15"/>
      <c r="ADV588" s="15"/>
      <c r="ADW588" s="15"/>
      <c r="ADX588" s="15"/>
      <c r="ADY588" s="15"/>
      <c r="ADZ588" s="15"/>
      <c r="AEA588" s="15"/>
      <c r="AEB588" s="15"/>
      <c r="AEC588" s="15"/>
      <c r="AED588" s="15"/>
      <c r="AEE588" s="15"/>
      <c r="AEF588" s="15"/>
      <c r="AEG588" s="15"/>
      <c r="AEH588" s="15"/>
      <c r="AEI588" s="15"/>
      <c r="AEJ588" s="15"/>
      <c r="AEK588" s="15"/>
      <c r="AEL588" s="15"/>
      <c r="AEM588" s="15"/>
      <c r="AEN588" s="15"/>
      <c r="AEO588" s="15"/>
      <c r="AEP588" s="15"/>
      <c r="AEQ588" s="15"/>
      <c r="AER588" s="15"/>
      <c r="AES588" s="15"/>
      <c r="AET588" s="15"/>
      <c r="AEU588" s="15"/>
      <c r="AEV588" s="15"/>
      <c r="AEW588" s="15"/>
      <c r="AEX588" s="15"/>
      <c r="AEY588" s="15"/>
      <c r="AEZ588" s="15"/>
      <c r="AFA588" s="15"/>
      <c r="AFB588" s="15"/>
      <c r="AFC588" s="15"/>
      <c r="AFD588" s="15"/>
      <c r="AFE588" s="15"/>
      <c r="AFF588" s="15"/>
      <c r="AFG588" s="15"/>
      <c r="AFH588" s="15"/>
      <c r="AFI588" s="15"/>
      <c r="AFJ588" s="15"/>
      <c r="AFK588" s="15"/>
      <c r="AFL588" s="15"/>
      <c r="AFM588" s="15"/>
      <c r="AFN588" s="15"/>
      <c r="AFO588" s="15"/>
      <c r="AFP588" s="15"/>
      <c r="AFQ588" s="15"/>
      <c r="AFR588" s="15"/>
      <c r="AFS588" s="15"/>
      <c r="AFT588" s="15"/>
      <c r="AFU588" s="15"/>
      <c r="AFV588" s="15"/>
      <c r="AFW588" s="15"/>
      <c r="AFX588" s="15"/>
      <c r="AFY588" s="15"/>
      <c r="AFZ588" s="15"/>
      <c r="AGA588" s="15"/>
      <c r="AGB588" s="15"/>
      <c r="AGC588" s="15"/>
      <c r="AGD588" s="15"/>
      <c r="AGE588" s="15"/>
      <c r="AGF588" s="15"/>
      <c r="AGG588" s="15"/>
      <c r="AGH588" s="15"/>
      <c r="AGI588" s="15"/>
      <c r="AGJ588" s="15"/>
      <c r="AGK588" s="15"/>
      <c r="AGL588" s="15"/>
      <c r="AGM588" s="15"/>
      <c r="AGN588" s="15"/>
      <c r="AGO588" s="15"/>
      <c r="AGP588" s="15"/>
      <c r="AGQ588" s="15"/>
      <c r="AGR588" s="15"/>
      <c r="AGS588" s="15"/>
      <c r="AGT588" s="15"/>
      <c r="AGU588" s="15"/>
      <c r="AGV588" s="15"/>
      <c r="AGW588" s="15"/>
      <c r="AGX588" s="15"/>
      <c r="AGY588" s="15"/>
      <c r="AGZ588" s="15"/>
      <c r="AHA588" s="15"/>
      <c r="AHB588" s="15"/>
      <c r="AHC588" s="15"/>
      <c r="AHD588" s="15"/>
      <c r="AHE588" s="15"/>
      <c r="AHF588" s="15"/>
      <c r="AHG588" s="15"/>
      <c r="AHH588" s="15"/>
      <c r="AHI588" s="15"/>
      <c r="AHJ588" s="15"/>
      <c r="AHK588" s="15"/>
      <c r="AHL588" s="15"/>
      <c r="AHM588" s="15"/>
      <c r="AHN588" s="15"/>
      <c r="AHO588" s="15"/>
      <c r="AHP588" s="15"/>
      <c r="AHQ588" s="15"/>
      <c r="AHR588" s="15"/>
      <c r="AHS588" s="15"/>
      <c r="AHT588" s="15"/>
      <c r="AHU588" s="15"/>
      <c r="AHV588" s="15"/>
      <c r="AHW588" s="15"/>
      <c r="AHX588" s="15"/>
      <c r="AHY588" s="15"/>
      <c r="AHZ588" s="15"/>
      <c r="AIA588" s="15"/>
      <c r="AIB588" s="15"/>
      <c r="AIC588" s="15"/>
      <c r="AID588" s="15"/>
      <c r="AIE588" s="15"/>
      <c r="AIF588" s="15"/>
      <c r="AIG588" s="15"/>
      <c r="AIH588" s="15"/>
      <c r="AII588" s="15"/>
      <c r="AIJ588" s="15"/>
      <c r="AIK588" s="15"/>
      <c r="AIL588" s="15"/>
      <c r="AIM588" s="15"/>
      <c r="AIN588" s="15"/>
      <c r="AIO588" s="15"/>
      <c r="AIP588" s="15"/>
      <c r="AIQ588" s="15"/>
      <c r="AIR588" s="15"/>
      <c r="AIS588" s="15"/>
      <c r="AIT588" s="15"/>
      <c r="AIU588" s="15"/>
      <c r="AIV588" s="15"/>
      <c r="AIW588" s="15"/>
      <c r="AIX588" s="15"/>
      <c r="AIY588" s="15"/>
      <c r="AIZ588" s="15"/>
      <c r="AJA588" s="15"/>
      <c r="AJB588" s="15"/>
      <c r="AJC588" s="15"/>
      <c r="AJD588" s="15"/>
      <c r="AJE588" s="15"/>
      <c r="AJF588" s="15"/>
      <c r="AJG588" s="15"/>
      <c r="AJH588" s="15"/>
      <c r="AJI588" s="15"/>
      <c r="AJJ588" s="15"/>
      <c r="AJK588" s="15"/>
      <c r="AJL588" s="15"/>
      <c r="AJM588" s="15"/>
      <c r="AJN588" s="15"/>
      <c r="AJO588" s="15"/>
      <c r="AJP588" s="15"/>
      <c r="AJQ588" s="15"/>
      <c r="AJR588" s="15"/>
      <c r="AJS588" s="15"/>
      <c r="AJT588" s="15"/>
      <c r="AJU588" s="15"/>
      <c r="AJV588" s="15"/>
      <c r="AJW588" s="15"/>
      <c r="AJX588" s="15"/>
      <c r="AJY588" s="15"/>
      <c r="AJZ588" s="15"/>
      <c r="AKA588" s="15"/>
      <c r="AKB588" s="15"/>
      <c r="AKC588" s="15"/>
      <c r="AKD588" s="15"/>
      <c r="AKE588" s="15"/>
      <c r="AKF588" s="15"/>
      <c r="AKG588" s="15"/>
      <c r="AKH588" s="15"/>
      <c r="AKI588" s="15"/>
      <c r="AKJ588" s="15"/>
      <c r="AKK588" s="15"/>
      <c r="AKL588" s="15"/>
      <c r="AKM588" s="15"/>
      <c r="AKN588" s="15"/>
      <c r="AKO588" s="15"/>
      <c r="AKP588" s="15"/>
      <c r="AKQ588" s="15"/>
      <c r="AKR588" s="15"/>
      <c r="AKS588" s="15"/>
      <c r="AKT588" s="15"/>
      <c r="AKU588" s="15"/>
      <c r="AKV588" s="15"/>
      <c r="AKW588" s="15"/>
      <c r="AKX588" s="15"/>
      <c r="AKY588" s="15"/>
      <c r="AKZ588" s="15"/>
      <c r="ALA588" s="15"/>
      <c r="ALB588" s="15"/>
      <c r="ALC588" s="15"/>
      <c r="ALD588" s="15"/>
      <c r="ALE588" s="15"/>
      <c r="ALF588" s="15"/>
      <c r="ALG588" s="15"/>
      <c r="ALH588" s="15"/>
      <c r="ALI588" s="15"/>
      <c r="ALJ588" s="15"/>
      <c r="ALK588" s="15"/>
      <c r="ALL588" s="15"/>
      <c r="ALM588" s="15"/>
      <c r="ALN588" s="15"/>
      <c r="ALO588" s="15"/>
      <c r="ALP588" s="15"/>
      <c r="ALQ588" s="15"/>
      <c r="ALR588" s="15"/>
      <c r="ALS588" s="15"/>
      <c r="ALT588" s="15"/>
      <c r="ALU588" s="15"/>
      <c r="ALV588" s="15"/>
      <c r="ALW588" s="15"/>
      <c r="ALX588" s="11"/>
      <c r="ALY588" s="11"/>
      <c r="ALZ588" s="11"/>
      <c r="AMA588" s="11"/>
    </row>
    <row r="589" spans="1:1024" ht="12.75" customHeight="1">
      <c r="A589" s="12" t="s">
        <v>587</v>
      </c>
      <c r="B589" s="12"/>
      <c r="C589" s="12"/>
      <c r="D589" s="12"/>
      <c r="E589" s="12"/>
      <c r="F589" s="12"/>
      <c r="G589" s="12" t="s">
        <v>234</v>
      </c>
      <c r="H589" s="14">
        <f t="shared" ref="H589:N589" si="90">H543+H555+H576+H587+H588</f>
        <v>47103.32</v>
      </c>
      <c r="I589" s="14">
        <f t="shared" si="90"/>
        <v>75036.140000000014</v>
      </c>
      <c r="J589" s="14">
        <f t="shared" si="90"/>
        <v>124723</v>
      </c>
      <c r="K589" s="14">
        <f t="shared" si="90"/>
        <v>77834.789999999994</v>
      </c>
      <c r="L589" s="3">
        <f t="shared" si="90"/>
        <v>122673</v>
      </c>
      <c r="M589" s="14">
        <f t="shared" si="90"/>
        <v>119464</v>
      </c>
      <c r="N589" s="14">
        <f t="shared" si="90"/>
        <v>114982</v>
      </c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  <c r="JO589" s="15"/>
      <c r="JP589" s="15"/>
      <c r="JQ589" s="15"/>
      <c r="JR589" s="15"/>
      <c r="JS589" s="15"/>
      <c r="JT589" s="15"/>
      <c r="JU589" s="15"/>
      <c r="JV589" s="15"/>
      <c r="JW589" s="15"/>
      <c r="JX589" s="15"/>
      <c r="JY589" s="15"/>
      <c r="JZ589" s="15"/>
      <c r="KA589" s="15"/>
      <c r="KB589" s="15"/>
      <c r="KC589" s="15"/>
      <c r="KD589" s="15"/>
      <c r="KE589" s="15"/>
      <c r="KF589" s="15"/>
      <c r="KG589" s="15"/>
      <c r="KH589" s="15"/>
      <c r="KI589" s="15"/>
      <c r="KJ589" s="15"/>
      <c r="KK589" s="15"/>
      <c r="KL589" s="15"/>
      <c r="KM589" s="15"/>
      <c r="KN589" s="15"/>
      <c r="KO589" s="15"/>
      <c r="KP589" s="15"/>
      <c r="KQ589" s="15"/>
      <c r="KR589" s="15"/>
      <c r="KS589" s="15"/>
      <c r="KT589" s="15"/>
      <c r="KU589" s="15"/>
      <c r="KV589" s="15"/>
      <c r="KW589" s="15"/>
      <c r="KX589" s="15"/>
      <c r="KY589" s="15"/>
      <c r="KZ589" s="15"/>
      <c r="LA589" s="15"/>
      <c r="LB589" s="15"/>
      <c r="LC589" s="15"/>
      <c r="LD589" s="15"/>
      <c r="LE589" s="15"/>
      <c r="LF589" s="15"/>
      <c r="LG589" s="15"/>
      <c r="LH589" s="15"/>
      <c r="LI589" s="15"/>
      <c r="LJ589" s="15"/>
      <c r="LK589" s="15"/>
      <c r="LL589" s="15"/>
      <c r="LM589" s="15"/>
      <c r="LN589" s="15"/>
      <c r="LO589" s="15"/>
      <c r="LP589" s="15"/>
      <c r="LQ589" s="15"/>
      <c r="LR589" s="15"/>
      <c r="LS589" s="15"/>
      <c r="LT589" s="15"/>
      <c r="LU589" s="15"/>
      <c r="LV589" s="15"/>
      <c r="LW589" s="15"/>
      <c r="LX589" s="15"/>
      <c r="LY589" s="15"/>
      <c r="LZ589" s="15"/>
      <c r="MA589" s="15"/>
      <c r="MB589" s="15"/>
      <c r="MC589" s="15"/>
      <c r="MD589" s="15"/>
      <c r="ME589" s="15"/>
      <c r="MF589" s="15"/>
      <c r="MG589" s="15"/>
      <c r="MH589" s="15"/>
      <c r="MI589" s="15"/>
      <c r="MJ589" s="15"/>
      <c r="MK589" s="15"/>
      <c r="ML589" s="15"/>
      <c r="MM589" s="15"/>
      <c r="MN589" s="15"/>
      <c r="MO589" s="15"/>
      <c r="MP589" s="15"/>
      <c r="MQ589" s="15"/>
      <c r="MR589" s="15"/>
      <c r="MS589" s="15"/>
      <c r="MT589" s="15"/>
      <c r="MU589" s="15"/>
      <c r="MV589" s="15"/>
      <c r="MW589" s="15"/>
      <c r="MX589" s="15"/>
      <c r="MY589" s="15"/>
      <c r="MZ589" s="15"/>
      <c r="NA589" s="15"/>
      <c r="NB589" s="15"/>
      <c r="NC589" s="15"/>
      <c r="ND589" s="15"/>
      <c r="NE589" s="15"/>
      <c r="NF589" s="15"/>
      <c r="NG589" s="15"/>
      <c r="NH589" s="15"/>
      <c r="NI589" s="15"/>
      <c r="NJ589" s="15"/>
      <c r="NK589" s="15"/>
      <c r="NL589" s="15"/>
      <c r="NM589" s="15"/>
      <c r="NN589" s="15"/>
      <c r="NO589" s="15"/>
      <c r="NP589" s="15"/>
      <c r="NQ589" s="15"/>
      <c r="NR589" s="15"/>
      <c r="NS589" s="15"/>
      <c r="NT589" s="15"/>
      <c r="NU589" s="15"/>
      <c r="NV589" s="15"/>
      <c r="NW589" s="15"/>
      <c r="NX589" s="15"/>
      <c r="NY589" s="15"/>
      <c r="NZ589" s="15"/>
      <c r="OA589" s="15"/>
      <c r="OB589" s="15"/>
      <c r="OC589" s="15"/>
      <c r="OD589" s="15"/>
      <c r="OE589" s="15"/>
      <c r="OF589" s="15"/>
      <c r="OG589" s="15"/>
      <c r="OH589" s="15"/>
      <c r="OI589" s="15"/>
      <c r="OJ589" s="15"/>
      <c r="OK589" s="15"/>
      <c r="OL589" s="15"/>
      <c r="OM589" s="15"/>
      <c r="ON589" s="15"/>
      <c r="OO589" s="15"/>
      <c r="OP589" s="15"/>
      <c r="OQ589" s="15"/>
      <c r="OR589" s="15"/>
      <c r="OS589" s="15"/>
      <c r="OT589" s="15"/>
      <c r="OU589" s="15"/>
      <c r="OV589" s="15"/>
      <c r="OW589" s="15"/>
      <c r="OX589" s="15"/>
      <c r="OY589" s="15"/>
      <c r="OZ589" s="15"/>
      <c r="PA589" s="15"/>
      <c r="PB589" s="15"/>
      <c r="PC589" s="15"/>
      <c r="PD589" s="15"/>
      <c r="PE589" s="15"/>
      <c r="PF589" s="15"/>
      <c r="PG589" s="15"/>
      <c r="PH589" s="15"/>
      <c r="PI589" s="15"/>
      <c r="PJ589" s="15"/>
      <c r="PK589" s="15"/>
      <c r="PL589" s="15"/>
      <c r="PM589" s="15"/>
      <c r="PN589" s="15"/>
      <c r="PO589" s="15"/>
      <c r="PP589" s="15"/>
      <c r="PQ589" s="15"/>
      <c r="PR589" s="15"/>
      <c r="PS589" s="15"/>
      <c r="PT589" s="15"/>
      <c r="PU589" s="15"/>
      <c r="PV589" s="15"/>
      <c r="PW589" s="15"/>
      <c r="PX589" s="15"/>
      <c r="PY589" s="15"/>
      <c r="PZ589" s="15"/>
      <c r="QA589" s="15"/>
      <c r="QB589" s="15"/>
      <c r="QC589" s="15"/>
      <c r="QD589" s="15"/>
      <c r="QE589" s="15"/>
      <c r="QF589" s="15"/>
      <c r="QG589" s="15"/>
      <c r="QH589" s="15"/>
      <c r="QI589" s="15"/>
      <c r="QJ589" s="15"/>
      <c r="QK589" s="15"/>
      <c r="QL589" s="15"/>
      <c r="QM589" s="15"/>
      <c r="QN589" s="15"/>
      <c r="QO589" s="15"/>
      <c r="QP589" s="15"/>
      <c r="QQ589" s="15"/>
      <c r="QR589" s="15"/>
      <c r="QS589" s="15"/>
      <c r="QT589" s="15"/>
      <c r="QU589" s="15"/>
      <c r="QV589" s="15"/>
      <c r="QW589" s="15"/>
      <c r="QX589" s="15"/>
      <c r="QY589" s="15"/>
      <c r="QZ589" s="15"/>
      <c r="RA589" s="15"/>
      <c r="RB589" s="15"/>
      <c r="RC589" s="15"/>
      <c r="RD589" s="15"/>
      <c r="RE589" s="15"/>
      <c r="RF589" s="15"/>
      <c r="RG589" s="15"/>
      <c r="RH589" s="15"/>
      <c r="RI589" s="15"/>
      <c r="RJ589" s="15"/>
      <c r="RK589" s="15"/>
      <c r="RL589" s="15"/>
      <c r="RM589" s="15"/>
      <c r="RN589" s="15"/>
      <c r="RO589" s="15"/>
      <c r="RP589" s="15"/>
      <c r="RQ589" s="15"/>
      <c r="RR589" s="15"/>
      <c r="RS589" s="15"/>
      <c r="RT589" s="15"/>
      <c r="RU589" s="15"/>
      <c r="RV589" s="15"/>
      <c r="RW589" s="15"/>
      <c r="RX589" s="15"/>
      <c r="RY589" s="15"/>
      <c r="RZ589" s="15"/>
      <c r="SA589" s="15"/>
      <c r="SB589" s="15"/>
      <c r="SC589" s="15"/>
      <c r="SD589" s="15"/>
      <c r="SE589" s="15"/>
      <c r="SF589" s="15"/>
      <c r="SG589" s="15"/>
      <c r="SH589" s="15"/>
      <c r="SI589" s="15"/>
      <c r="SJ589" s="15"/>
      <c r="SK589" s="15"/>
      <c r="SL589" s="15"/>
      <c r="SM589" s="15"/>
      <c r="SN589" s="15"/>
      <c r="SO589" s="15"/>
      <c r="SP589" s="15"/>
      <c r="SQ589" s="15"/>
      <c r="SR589" s="15"/>
      <c r="SS589" s="15"/>
      <c r="ST589" s="15"/>
      <c r="SU589" s="15"/>
      <c r="SV589" s="15"/>
      <c r="SW589" s="15"/>
      <c r="SX589" s="15"/>
      <c r="SY589" s="15"/>
      <c r="SZ589" s="15"/>
      <c r="TA589" s="15"/>
      <c r="TB589" s="15"/>
      <c r="TC589" s="15"/>
      <c r="TD589" s="15"/>
      <c r="TE589" s="15"/>
      <c r="TF589" s="15"/>
      <c r="TG589" s="15"/>
      <c r="TH589" s="15"/>
      <c r="TI589" s="15"/>
      <c r="TJ589" s="15"/>
      <c r="TK589" s="15"/>
      <c r="TL589" s="15"/>
      <c r="TM589" s="15"/>
      <c r="TN589" s="15"/>
      <c r="TO589" s="15"/>
      <c r="TP589" s="15"/>
      <c r="TQ589" s="15"/>
      <c r="TR589" s="15"/>
      <c r="TS589" s="15"/>
      <c r="TT589" s="15"/>
      <c r="TU589" s="15"/>
      <c r="TV589" s="15"/>
      <c r="TW589" s="15"/>
      <c r="TX589" s="15"/>
      <c r="TY589" s="15"/>
      <c r="TZ589" s="15"/>
      <c r="UA589" s="15"/>
      <c r="UB589" s="15"/>
      <c r="UC589" s="15"/>
      <c r="UD589" s="15"/>
      <c r="UE589" s="15"/>
      <c r="UF589" s="15"/>
      <c r="UG589" s="15"/>
      <c r="UH589" s="15"/>
      <c r="UI589" s="15"/>
      <c r="UJ589" s="15"/>
      <c r="UK589" s="15"/>
      <c r="UL589" s="15"/>
      <c r="UM589" s="15"/>
      <c r="UN589" s="15"/>
      <c r="UO589" s="15"/>
      <c r="UP589" s="15"/>
      <c r="UQ589" s="15"/>
      <c r="UR589" s="15"/>
      <c r="US589" s="15"/>
      <c r="UT589" s="15"/>
      <c r="UU589" s="15"/>
      <c r="UV589" s="15"/>
      <c r="UW589" s="15"/>
      <c r="UX589" s="15"/>
      <c r="UY589" s="15"/>
      <c r="UZ589" s="15"/>
      <c r="VA589" s="15"/>
      <c r="VB589" s="15"/>
      <c r="VC589" s="15"/>
      <c r="VD589" s="15"/>
      <c r="VE589" s="15"/>
      <c r="VF589" s="15"/>
      <c r="VG589" s="15"/>
      <c r="VH589" s="15"/>
      <c r="VI589" s="15"/>
      <c r="VJ589" s="15"/>
      <c r="VK589" s="15"/>
      <c r="VL589" s="15"/>
      <c r="VM589" s="15"/>
      <c r="VN589" s="15"/>
      <c r="VO589" s="15"/>
      <c r="VP589" s="15"/>
      <c r="VQ589" s="15"/>
      <c r="VR589" s="15"/>
      <c r="VS589" s="15"/>
      <c r="VT589" s="15"/>
      <c r="VU589" s="15"/>
      <c r="VV589" s="15"/>
      <c r="VW589" s="15"/>
      <c r="VX589" s="15"/>
      <c r="VY589" s="15"/>
      <c r="VZ589" s="15"/>
      <c r="WA589" s="15"/>
      <c r="WB589" s="15"/>
      <c r="WC589" s="15"/>
      <c r="WD589" s="15"/>
      <c r="WE589" s="15"/>
      <c r="WF589" s="15"/>
      <c r="WG589" s="15"/>
      <c r="WH589" s="15"/>
      <c r="WI589" s="15"/>
      <c r="WJ589" s="15"/>
      <c r="WK589" s="15"/>
      <c r="WL589" s="15"/>
      <c r="WM589" s="15"/>
      <c r="WN589" s="15"/>
      <c r="WO589" s="15"/>
      <c r="WP589" s="15"/>
      <c r="WQ589" s="15"/>
      <c r="WR589" s="15"/>
      <c r="WS589" s="15"/>
      <c r="WT589" s="15"/>
      <c r="WU589" s="15"/>
      <c r="WV589" s="15"/>
      <c r="WW589" s="15"/>
      <c r="WX589" s="15"/>
      <c r="WY589" s="15"/>
      <c r="WZ589" s="15"/>
      <c r="XA589" s="15"/>
      <c r="XB589" s="15"/>
      <c r="XC589" s="15"/>
      <c r="XD589" s="15"/>
      <c r="XE589" s="15"/>
      <c r="XF589" s="15"/>
      <c r="XG589" s="15"/>
      <c r="XH589" s="15"/>
      <c r="XI589" s="15"/>
      <c r="XJ589" s="15"/>
      <c r="XK589" s="15"/>
      <c r="XL589" s="15"/>
      <c r="XM589" s="15"/>
      <c r="XN589" s="15"/>
      <c r="XO589" s="15"/>
      <c r="XP589" s="15"/>
      <c r="XQ589" s="15"/>
      <c r="XR589" s="15"/>
      <c r="XS589" s="15"/>
      <c r="XT589" s="15"/>
      <c r="XU589" s="15"/>
      <c r="XV589" s="15"/>
      <c r="XW589" s="15"/>
      <c r="XX589" s="15"/>
      <c r="XY589" s="15"/>
      <c r="XZ589" s="15"/>
      <c r="YA589" s="15"/>
      <c r="YB589" s="15"/>
      <c r="YC589" s="15"/>
      <c r="YD589" s="15"/>
      <c r="YE589" s="15"/>
      <c r="YF589" s="15"/>
      <c r="YG589" s="15"/>
      <c r="YH589" s="15"/>
      <c r="YI589" s="15"/>
      <c r="YJ589" s="15"/>
      <c r="YK589" s="15"/>
      <c r="YL589" s="15"/>
      <c r="YM589" s="15"/>
      <c r="YN589" s="15"/>
      <c r="YO589" s="15"/>
      <c r="YP589" s="15"/>
      <c r="YQ589" s="15"/>
      <c r="YR589" s="15"/>
      <c r="YS589" s="15"/>
      <c r="YT589" s="15"/>
      <c r="YU589" s="15"/>
      <c r="YV589" s="15"/>
      <c r="YW589" s="15"/>
      <c r="YX589" s="15"/>
      <c r="YY589" s="15"/>
      <c r="YZ589" s="15"/>
      <c r="ZA589" s="15"/>
      <c r="ZB589" s="15"/>
      <c r="ZC589" s="15"/>
      <c r="ZD589" s="15"/>
      <c r="ZE589" s="15"/>
      <c r="ZF589" s="15"/>
      <c r="ZG589" s="15"/>
      <c r="ZH589" s="15"/>
      <c r="ZI589" s="15"/>
      <c r="ZJ589" s="15"/>
      <c r="ZK589" s="15"/>
      <c r="ZL589" s="15"/>
      <c r="ZM589" s="15"/>
      <c r="ZN589" s="15"/>
      <c r="ZO589" s="15"/>
      <c r="ZP589" s="15"/>
      <c r="ZQ589" s="15"/>
      <c r="ZR589" s="15"/>
      <c r="ZS589" s="15"/>
      <c r="ZT589" s="15"/>
      <c r="ZU589" s="15"/>
      <c r="ZV589" s="15"/>
      <c r="ZW589" s="15"/>
      <c r="ZX589" s="15"/>
      <c r="ZY589" s="15"/>
      <c r="ZZ589" s="15"/>
      <c r="AAA589" s="15"/>
      <c r="AAB589" s="15"/>
      <c r="AAC589" s="15"/>
      <c r="AAD589" s="15"/>
      <c r="AAE589" s="15"/>
      <c r="AAF589" s="15"/>
      <c r="AAG589" s="15"/>
      <c r="AAH589" s="15"/>
      <c r="AAI589" s="15"/>
      <c r="AAJ589" s="15"/>
      <c r="AAK589" s="15"/>
      <c r="AAL589" s="15"/>
      <c r="AAM589" s="15"/>
      <c r="AAN589" s="15"/>
      <c r="AAO589" s="15"/>
      <c r="AAP589" s="15"/>
      <c r="AAQ589" s="15"/>
      <c r="AAR589" s="15"/>
      <c r="AAS589" s="15"/>
      <c r="AAT589" s="15"/>
      <c r="AAU589" s="15"/>
      <c r="AAV589" s="15"/>
      <c r="AAW589" s="15"/>
      <c r="AAX589" s="15"/>
      <c r="AAY589" s="15"/>
      <c r="AAZ589" s="15"/>
      <c r="ABA589" s="15"/>
      <c r="ABB589" s="15"/>
      <c r="ABC589" s="15"/>
      <c r="ABD589" s="15"/>
      <c r="ABE589" s="15"/>
      <c r="ABF589" s="15"/>
      <c r="ABG589" s="15"/>
      <c r="ABH589" s="15"/>
      <c r="ABI589" s="15"/>
      <c r="ABJ589" s="15"/>
      <c r="ABK589" s="15"/>
      <c r="ABL589" s="15"/>
      <c r="ABM589" s="15"/>
      <c r="ABN589" s="15"/>
      <c r="ABO589" s="15"/>
      <c r="ABP589" s="15"/>
      <c r="ABQ589" s="15"/>
      <c r="ABR589" s="15"/>
      <c r="ABS589" s="15"/>
      <c r="ABT589" s="15"/>
      <c r="ABU589" s="15"/>
      <c r="ABV589" s="15"/>
      <c r="ABW589" s="15"/>
      <c r="ABX589" s="15"/>
      <c r="ABY589" s="15"/>
      <c r="ABZ589" s="15"/>
      <c r="ACA589" s="15"/>
      <c r="ACB589" s="15"/>
      <c r="ACC589" s="15"/>
      <c r="ACD589" s="15"/>
      <c r="ACE589" s="15"/>
      <c r="ACF589" s="15"/>
      <c r="ACG589" s="15"/>
      <c r="ACH589" s="15"/>
      <c r="ACI589" s="15"/>
      <c r="ACJ589" s="15"/>
      <c r="ACK589" s="15"/>
      <c r="ACL589" s="15"/>
      <c r="ACM589" s="15"/>
      <c r="ACN589" s="15"/>
      <c r="ACO589" s="15"/>
      <c r="ACP589" s="15"/>
      <c r="ACQ589" s="15"/>
      <c r="ACR589" s="15"/>
      <c r="ACS589" s="15"/>
      <c r="ACT589" s="15"/>
      <c r="ACU589" s="15"/>
      <c r="ACV589" s="15"/>
      <c r="ACW589" s="15"/>
      <c r="ACX589" s="15"/>
      <c r="ACY589" s="15"/>
      <c r="ACZ589" s="15"/>
      <c r="ADA589" s="15"/>
      <c r="ADB589" s="15"/>
      <c r="ADC589" s="15"/>
      <c r="ADD589" s="15"/>
      <c r="ADE589" s="15"/>
      <c r="ADF589" s="15"/>
      <c r="ADG589" s="15"/>
      <c r="ADH589" s="15"/>
      <c r="ADI589" s="15"/>
      <c r="ADJ589" s="15"/>
      <c r="ADK589" s="15"/>
      <c r="ADL589" s="15"/>
      <c r="ADM589" s="15"/>
      <c r="ADN589" s="15"/>
      <c r="ADO589" s="15"/>
      <c r="ADP589" s="15"/>
      <c r="ADQ589" s="15"/>
      <c r="ADR589" s="15"/>
      <c r="ADS589" s="15"/>
      <c r="ADT589" s="15"/>
      <c r="ADU589" s="15"/>
      <c r="ADV589" s="15"/>
      <c r="ADW589" s="15"/>
      <c r="ADX589" s="15"/>
      <c r="ADY589" s="15"/>
      <c r="ADZ589" s="15"/>
      <c r="AEA589" s="15"/>
      <c r="AEB589" s="15"/>
      <c r="AEC589" s="15"/>
      <c r="AED589" s="15"/>
      <c r="AEE589" s="15"/>
      <c r="AEF589" s="15"/>
      <c r="AEG589" s="15"/>
      <c r="AEH589" s="15"/>
      <c r="AEI589" s="15"/>
      <c r="AEJ589" s="15"/>
      <c r="AEK589" s="15"/>
      <c r="AEL589" s="15"/>
      <c r="AEM589" s="15"/>
      <c r="AEN589" s="15"/>
      <c r="AEO589" s="15"/>
      <c r="AEP589" s="15"/>
      <c r="AEQ589" s="15"/>
      <c r="AER589" s="15"/>
      <c r="AES589" s="15"/>
      <c r="AET589" s="15"/>
      <c r="AEU589" s="15"/>
      <c r="AEV589" s="15"/>
      <c r="AEW589" s="15"/>
      <c r="AEX589" s="15"/>
      <c r="AEY589" s="15"/>
      <c r="AEZ589" s="15"/>
      <c r="AFA589" s="15"/>
      <c r="AFB589" s="15"/>
      <c r="AFC589" s="15"/>
      <c r="AFD589" s="15"/>
      <c r="AFE589" s="15"/>
      <c r="AFF589" s="15"/>
      <c r="AFG589" s="15"/>
      <c r="AFH589" s="15"/>
      <c r="AFI589" s="15"/>
      <c r="AFJ589" s="15"/>
      <c r="AFK589" s="15"/>
      <c r="AFL589" s="15"/>
      <c r="AFM589" s="15"/>
      <c r="AFN589" s="15"/>
      <c r="AFO589" s="15"/>
      <c r="AFP589" s="15"/>
      <c r="AFQ589" s="15"/>
      <c r="AFR589" s="15"/>
      <c r="AFS589" s="15"/>
      <c r="AFT589" s="15"/>
      <c r="AFU589" s="15"/>
      <c r="AFV589" s="15"/>
      <c r="AFW589" s="15"/>
      <c r="AFX589" s="15"/>
      <c r="AFY589" s="15"/>
      <c r="AFZ589" s="15"/>
      <c r="AGA589" s="15"/>
      <c r="AGB589" s="15"/>
      <c r="AGC589" s="15"/>
      <c r="AGD589" s="15"/>
      <c r="AGE589" s="15"/>
      <c r="AGF589" s="15"/>
      <c r="AGG589" s="15"/>
      <c r="AGH589" s="15"/>
      <c r="AGI589" s="15"/>
      <c r="AGJ589" s="15"/>
      <c r="AGK589" s="15"/>
      <c r="AGL589" s="15"/>
      <c r="AGM589" s="15"/>
      <c r="AGN589" s="15"/>
      <c r="AGO589" s="15"/>
      <c r="AGP589" s="15"/>
      <c r="AGQ589" s="15"/>
      <c r="AGR589" s="15"/>
      <c r="AGS589" s="15"/>
      <c r="AGT589" s="15"/>
      <c r="AGU589" s="15"/>
      <c r="AGV589" s="15"/>
      <c r="AGW589" s="15"/>
      <c r="AGX589" s="15"/>
      <c r="AGY589" s="15"/>
      <c r="AGZ589" s="15"/>
      <c r="AHA589" s="15"/>
      <c r="AHB589" s="15"/>
      <c r="AHC589" s="15"/>
      <c r="AHD589" s="15"/>
      <c r="AHE589" s="15"/>
      <c r="AHF589" s="15"/>
      <c r="AHG589" s="15"/>
      <c r="AHH589" s="15"/>
      <c r="AHI589" s="15"/>
      <c r="AHJ589" s="15"/>
      <c r="AHK589" s="15"/>
      <c r="AHL589" s="15"/>
      <c r="AHM589" s="15"/>
      <c r="AHN589" s="15"/>
      <c r="AHO589" s="15"/>
      <c r="AHP589" s="15"/>
      <c r="AHQ589" s="15"/>
      <c r="AHR589" s="15"/>
      <c r="AHS589" s="15"/>
      <c r="AHT589" s="15"/>
      <c r="AHU589" s="15"/>
      <c r="AHV589" s="15"/>
      <c r="AHW589" s="15"/>
      <c r="AHX589" s="15"/>
      <c r="AHY589" s="15"/>
      <c r="AHZ589" s="15"/>
      <c r="AIA589" s="15"/>
      <c r="AIB589" s="15"/>
      <c r="AIC589" s="15"/>
      <c r="AID589" s="15"/>
      <c r="AIE589" s="15"/>
      <c r="AIF589" s="15"/>
      <c r="AIG589" s="15"/>
      <c r="AIH589" s="15"/>
      <c r="AII589" s="15"/>
      <c r="AIJ589" s="15"/>
      <c r="AIK589" s="15"/>
      <c r="AIL589" s="15"/>
      <c r="AIM589" s="15"/>
      <c r="AIN589" s="15"/>
      <c r="AIO589" s="15"/>
      <c r="AIP589" s="15"/>
      <c r="AIQ589" s="15"/>
      <c r="AIR589" s="15"/>
      <c r="AIS589" s="15"/>
      <c r="AIT589" s="15"/>
      <c r="AIU589" s="15"/>
      <c r="AIV589" s="15"/>
      <c r="AIW589" s="15"/>
      <c r="AIX589" s="15"/>
      <c r="AIY589" s="15"/>
      <c r="AIZ589" s="15"/>
      <c r="AJA589" s="15"/>
      <c r="AJB589" s="15"/>
      <c r="AJC589" s="15"/>
      <c r="AJD589" s="15"/>
      <c r="AJE589" s="15"/>
      <c r="AJF589" s="15"/>
      <c r="AJG589" s="15"/>
      <c r="AJH589" s="15"/>
      <c r="AJI589" s="15"/>
      <c r="AJJ589" s="15"/>
      <c r="AJK589" s="15"/>
      <c r="AJL589" s="15"/>
      <c r="AJM589" s="15"/>
      <c r="AJN589" s="15"/>
      <c r="AJO589" s="15"/>
      <c r="AJP589" s="15"/>
      <c r="AJQ589" s="15"/>
      <c r="AJR589" s="15"/>
      <c r="AJS589" s="15"/>
      <c r="AJT589" s="15"/>
      <c r="AJU589" s="15"/>
      <c r="AJV589" s="15"/>
      <c r="AJW589" s="15"/>
      <c r="AJX589" s="15"/>
      <c r="AJY589" s="15"/>
      <c r="AJZ589" s="15"/>
      <c r="AKA589" s="15"/>
      <c r="AKB589" s="15"/>
      <c r="AKC589" s="15"/>
      <c r="AKD589" s="15"/>
      <c r="AKE589" s="15"/>
      <c r="AKF589" s="15"/>
      <c r="AKG589" s="15"/>
      <c r="AKH589" s="15"/>
      <c r="AKI589" s="15"/>
      <c r="AKJ589" s="15"/>
      <c r="AKK589" s="15"/>
      <c r="AKL589" s="15"/>
      <c r="AKM589" s="15"/>
      <c r="AKN589" s="15"/>
      <c r="AKO589" s="15"/>
      <c r="AKP589" s="15"/>
      <c r="AKQ589" s="15"/>
      <c r="AKR589" s="15"/>
      <c r="AKS589" s="15"/>
      <c r="AKT589" s="15"/>
      <c r="AKU589" s="15"/>
      <c r="AKV589" s="15"/>
      <c r="AKW589" s="15"/>
      <c r="AKX589" s="15"/>
      <c r="AKY589" s="15"/>
      <c r="AKZ589" s="15"/>
      <c r="ALA589" s="15"/>
      <c r="ALB589" s="15"/>
      <c r="ALC589" s="15"/>
      <c r="ALD589" s="15"/>
      <c r="ALE589" s="15"/>
      <c r="ALF589" s="15"/>
      <c r="ALG589" s="15"/>
      <c r="ALH589" s="15"/>
      <c r="ALI589" s="15"/>
      <c r="ALJ589" s="15"/>
      <c r="ALK589" s="15"/>
      <c r="ALL589" s="15"/>
      <c r="ALM589" s="15"/>
      <c r="ALN589" s="15"/>
      <c r="ALO589" s="15"/>
      <c r="ALP589" s="15"/>
      <c r="ALQ589" s="15"/>
      <c r="ALR589" s="15"/>
      <c r="ALS589" s="15"/>
      <c r="ALT589" s="15"/>
      <c r="ALU589" s="15"/>
      <c r="ALV589" s="15"/>
      <c r="ALW589" s="15"/>
      <c r="ALX589" s="11"/>
      <c r="ALY589" s="11"/>
      <c r="ALZ589" s="11"/>
      <c r="AMA589" s="11"/>
    </row>
    <row r="590" spans="1:1024" ht="12.75" customHeight="1">
      <c r="A590" s="37"/>
      <c r="B590" s="37"/>
      <c r="C590" s="37"/>
      <c r="D590" s="37"/>
      <c r="E590" s="37"/>
      <c r="F590" s="37"/>
      <c r="G590" s="37"/>
      <c r="H590" s="38"/>
      <c r="I590" s="38"/>
      <c r="J590" s="38"/>
      <c r="K590" s="38"/>
      <c r="L590"/>
      <c r="M590" s="38"/>
      <c r="N590" s="38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  <c r="JO590" s="15"/>
      <c r="JP590" s="15"/>
      <c r="JQ590" s="15"/>
      <c r="JR590" s="15"/>
      <c r="JS590" s="15"/>
      <c r="JT590" s="15"/>
      <c r="JU590" s="15"/>
      <c r="JV590" s="15"/>
      <c r="JW590" s="15"/>
      <c r="JX590" s="15"/>
      <c r="JY590" s="15"/>
      <c r="JZ590" s="15"/>
      <c r="KA590" s="15"/>
      <c r="KB590" s="15"/>
      <c r="KC590" s="15"/>
      <c r="KD590" s="15"/>
      <c r="KE590" s="15"/>
      <c r="KF590" s="15"/>
      <c r="KG590" s="15"/>
      <c r="KH590" s="15"/>
      <c r="KI590" s="15"/>
      <c r="KJ590" s="15"/>
      <c r="KK590" s="15"/>
      <c r="KL590" s="15"/>
      <c r="KM590" s="15"/>
      <c r="KN590" s="15"/>
      <c r="KO590" s="15"/>
      <c r="KP590" s="15"/>
      <c r="KQ590" s="15"/>
      <c r="KR590" s="15"/>
      <c r="KS590" s="15"/>
      <c r="KT590" s="15"/>
      <c r="KU590" s="15"/>
      <c r="KV590" s="15"/>
      <c r="KW590" s="15"/>
      <c r="KX590" s="15"/>
      <c r="KY590" s="15"/>
      <c r="KZ590" s="15"/>
      <c r="LA590" s="15"/>
      <c r="LB590" s="15"/>
      <c r="LC590" s="15"/>
      <c r="LD590" s="15"/>
      <c r="LE590" s="15"/>
      <c r="LF590" s="15"/>
      <c r="LG590" s="15"/>
      <c r="LH590" s="15"/>
      <c r="LI590" s="15"/>
      <c r="LJ590" s="15"/>
      <c r="LK590" s="15"/>
      <c r="LL590" s="15"/>
      <c r="LM590" s="15"/>
      <c r="LN590" s="15"/>
      <c r="LO590" s="15"/>
      <c r="LP590" s="15"/>
      <c r="LQ590" s="15"/>
      <c r="LR590" s="15"/>
      <c r="LS590" s="15"/>
      <c r="LT590" s="15"/>
      <c r="LU590" s="15"/>
      <c r="LV590" s="15"/>
      <c r="LW590" s="15"/>
      <c r="LX590" s="15"/>
      <c r="LY590" s="15"/>
      <c r="LZ590" s="15"/>
      <c r="MA590" s="15"/>
      <c r="MB590" s="15"/>
      <c r="MC590" s="15"/>
      <c r="MD590" s="15"/>
      <c r="ME590" s="15"/>
      <c r="MF590" s="15"/>
      <c r="MG590" s="15"/>
      <c r="MH590" s="15"/>
      <c r="MI590" s="15"/>
      <c r="MJ590" s="15"/>
      <c r="MK590" s="15"/>
      <c r="ML590" s="15"/>
      <c r="MM590" s="15"/>
      <c r="MN590" s="15"/>
      <c r="MO590" s="15"/>
      <c r="MP590" s="15"/>
      <c r="MQ590" s="15"/>
      <c r="MR590" s="15"/>
      <c r="MS590" s="15"/>
      <c r="MT590" s="15"/>
      <c r="MU590" s="15"/>
      <c r="MV590" s="15"/>
      <c r="MW590" s="15"/>
      <c r="MX590" s="15"/>
      <c r="MY590" s="15"/>
      <c r="MZ590" s="15"/>
      <c r="NA590" s="15"/>
      <c r="NB590" s="15"/>
      <c r="NC590" s="15"/>
      <c r="ND590" s="15"/>
      <c r="NE590" s="15"/>
      <c r="NF590" s="15"/>
      <c r="NG590" s="15"/>
      <c r="NH590" s="15"/>
      <c r="NI590" s="15"/>
      <c r="NJ590" s="15"/>
      <c r="NK590" s="15"/>
      <c r="NL590" s="15"/>
      <c r="NM590" s="15"/>
      <c r="NN590" s="15"/>
      <c r="NO590" s="15"/>
      <c r="NP590" s="15"/>
      <c r="NQ590" s="15"/>
      <c r="NR590" s="15"/>
      <c r="NS590" s="15"/>
      <c r="NT590" s="15"/>
      <c r="NU590" s="15"/>
      <c r="NV590" s="15"/>
      <c r="NW590" s="15"/>
      <c r="NX590" s="15"/>
      <c r="NY590" s="15"/>
      <c r="NZ590" s="15"/>
      <c r="OA590" s="15"/>
      <c r="OB590" s="15"/>
      <c r="OC590" s="15"/>
      <c r="OD590" s="15"/>
      <c r="OE590" s="15"/>
      <c r="OF590" s="15"/>
      <c r="OG590" s="15"/>
      <c r="OH590" s="15"/>
      <c r="OI590" s="15"/>
      <c r="OJ590" s="15"/>
      <c r="OK590" s="15"/>
      <c r="OL590" s="15"/>
      <c r="OM590" s="15"/>
      <c r="ON590" s="15"/>
      <c r="OO590" s="15"/>
      <c r="OP590" s="15"/>
      <c r="OQ590" s="15"/>
      <c r="OR590" s="15"/>
      <c r="OS590" s="15"/>
      <c r="OT590" s="15"/>
      <c r="OU590" s="15"/>
      <c r="OV590" s="15"/>
      <c r="OW590" s="15"/>
      <c r="OX590" s="15"/>
      <c r="OY590" s="15"/>
      <c r="OZ590" s="15"/>
      <c r="PA590" s="15"/>
      <c r="PB590" s="15"/>
      <c r="PC590" s="15"/>
      <c r="PD590" s="15"/>
      <c r="PE590" s="15"/>
      <c r="PF590" s="15"/>
      <c r="PG590" s="15"/>
      <c r="PH590" s="15"/>
      <c r="PI590" s="15"/>
      <c r="PJ590" s="15"/>
      <c r="PK590" s="15"/>
      <c r="PL590" s="15"/>
      <c r="PM590" s="15"/>
      <c r="PN590" s="15"/>
      <c r="PO590" s="15"/>
      <c r="PP590" s="15"/>
      <c r="PQ590" s="15"/>
      <c r="PR590" s="15"/>
      <c r="PS590" s="15"/>
      <c r="PT590" s="15"/>
      <c r="PU590" s="15"/>
      <c r="PV590" s="15"/>
      <c r="PW590" s="15"/>
      <c r="PX590" s="15"/>
      <c r="PY590" s="15"/>
      <c r="PZ590" s="15"/>
      <c r="QA590" s="15"/>
      <c r="QB590" s="15"/>
      <c r="QC590" s="15"/>
      <c r="QD590" s="15"/>
      <c r="QE590" s="15"/>
      <c r="QF590" s="15"/>
      <c r="QG590" s="15"/>
      <c r="QH590" s="15"/>
      <c r="QI590" s="15"/>
      <c r="QJ590" s="15"/>
      <c r="QK590" s="15"/>
      <c r="QL590" s="15"/>
      <c r="QM590" s="15"/>
      <c r="QN590" s="15"/>
      <c r="QO590" s="15"/>
      <c r="QP590" s="15"/>
      <c r="QQ590" s="15"/>
      <c r="QR590" s="15"/>
      <c r="QS590" s="15"/>
      <c r="QT590" s="15"/>
      <c r="QU590" s="15"/>
      <c r="QV590" s="15"/>
      <c r="QW590" s="15"/>
      <c r="QX590" s="15"/>
      <c r="QY590" s="15"/>
      <c r="QZ590" s="15"/>
      <c r="RA590" s="15"/>
      <c r="RB590" s="15"/>
      <c r="RC590" s="15"/>
      <c r="RD590" s="15"/>
      <c r="RE590" s="15"/>
      <c r="RF590" s="15"/>
      <c r="RG590" s="15"/>
      <c r="RH590" s="15"/>
      <c r="RI590" s="15"/>
      <c r="RJ590" s="15"/>
      <c r="RK590" s="15"/>
      <c r="RL590" s="15"/>
      <c r="RM590" s="15"/>
      <c r="RN590" s="15"/>
      <c r="RO590" s="15"/>
      <c r="RP590" s="15"/>
      <c r="RQ590" s="15"/>
      <c r="RR590" s="15"/>
      <c r="RS590" s="15"/>
      <c r="RT590" s="15"/>
      <c r="RU590" s="15"/>
      <c r="RV590" s="15"/>
      <c r="RW590" s="15"/>
      <c r="RX590" s="15"/>
      <c r="RY590" s="15"/>
      <c r="RZ590" s="15"/>
      <c r="SA590" s="15"/>
      <c r="SB590" s="15"/>
      <c r="SC590" s="15"/>
      <c r="SD590" s="15"/>
      <c r="SE590" s="15"/>
      <c r="SF590" s="15"/>
      <c r="SG590" s="15"/>
      <c r="SH590" s="15"/>
      <c r="SI590" s="15"/>
      <c r="SJ590" s="15"/>
      <c r="SK590" s="15"/>
      <c r="SL590" s="15"/>
      <c r="SM590" s="15"/>
      <c r="SN590" s="15"/>
      <c r="SO590" s="15"/>
      <c r="SP590" s="15"/>
      <c r="SQ590" s="15"/>
      <c r="SR590" s="15"/>
      <c r="SS590" s="15"/>
      <c r="ST590" s="15"/>
      <c r="SU590" s="15"/>
      <c r="SV590" s="15"/>
      <c r="SW590" s="15"/>
      <c r="SX590" s="15"/>
      <c r="SY590" s="15"/>
      <c r="SZ590" s="15"/>
      <c r="TA590" s="15"/>
      <c r="TB590" s="15"/>
      <c r="TC590" s="15"/>
      <c r="TD590" s="15"/>
      <c r="TE590" s="15"/>
      <c r="TF590" s="15"/>
      <c r="TG590" s="15"/>
      <c r="TH590" s="15"/>
      <c r="TI590" s="15"/>
      <c r="TJ590" s="15"/>
      <c r="TK590" s="15"/>
      <c r="TL590" s="15"/>
      <c r="TM590" s="15"/>
      <c r="TN590" s="15"/>
      <c r="TO590" s="15"/>
      <c r="TP590" s="15"/>
      <c r="TQ590" s="15"/>
      <c r="TR590" s="15"/>
      <c r="TS590" s="15"/>
      <c r="TT590" s="15"/>
      <c r="TU590" s="15"/>
      <c r="TV590" s="15"/>
      <c r="TW590" s="15"/>
      <c r="TX590" s="15"/>
      <c r="TY590" s="15"/>
      <c r="TZ590" s="15"/>
      <c r="UA590" s="15"/>
      <c r="UB590" s="15"/>
      <c r="UC590" s="15"/>
      <c r="UD590" s="15"/>
      <c r="UE590" s="15"/>
      <c r="UF590" s="15"/>
      <c r="UG590" s="15"/>
      <c r="UH590" s="15"/>
      <c r="UI590" s="15"/>
      <c r="UJ590" s="15"/>
      <c r="UK590" s="15"/>
      <c r="UL590" s="15"/>
      <c r="UM590" s="15"/>
      <c r="UN590" s="15"/>
      <c r="UO590" s="15"/>
      <c r="UP590" s="15"/>
      <c r="UQ590" s="15"/>
      <c r="UR590" s="15"/>
      <c r="US590" s="15"/>
      <c r="UT590" s="15"/>
      <c r="UU590" s="15"/>
      <c r="UV590" s="15"/>
      <c r="UW590" s="15"/>
      <c r="UX590" s="15"/>
      <c r="UY590" s="15"/>
      <c r="UZ590" s="15"/>
      <c r="VA590" s="15"/>
      <c r="VB590" s="15"/>
      <c r="VC590" s="15"/>
      <c r="VD590" s="15"/>
      <c r="VE590" s="15"/>
      <c r="VF590" s="15"/>
      <c r="VG590" s="15"/>
      <c r="VH590" s="15"/>
      <c r="VI590" s="15"/>
      <c r="VJ590" s="15"/>
      <c r="VK590" s="15"/>
      <c r="VL590" s="15"/>
      <c r="VM590" s="15"/>
      <c r="VN590" s="15"/>
      <c r="VO590" s="15"/>
      <c r="VP590" s="15"/>
      <c r="VQ590" s="15"/>
      <c r="VR590" s="15"/>
      <c r="VS590" s="15"/>
      <c r="VT590" s="15"/>
      <c r="VU590" s="15"/>
      <c r="VV590" s="15"/>
      <c r="VW590" s="15"/>
      <c r="VX590" s="15"/>
      <c r="VY590" s="15"/>
      <c r="VZ590" s="15"/>
      <c r="WA590" s="15"/>
      <c r="WB590" s="15"/>
      <c r="WC590" s="15"/>
      <c r="WD590" s="15"/>
      <c r="WE590" s="15"/>
      <c r="WF590" s="15"/>
      <c r="WG590" s="15"/>
      <c r="WH590" s="15"/>
      <c r="WI590" s="15"/>
      <c r="WJ590" s="15"/>
      <c r="WK590" s="15"/>
      <c r="WL590" s="15"/>
      <c r="WM590" s="15"/>
      <c r="WN590" s="15"/>
      <c r="WO590" s="15"/>
      <c r="WP590" s="15"/>
      <c r="WQ590" s="15"/>
      <c r="WR590" s="15"/>
      <c r="WS590" s="15"/>
      <c r="WT590" s="15"/>
      <c r="WU590" s="15"/>
      <c r="WV590" s="15"/>
      <c r="WW590" s="15"/>
      <c r="WX590" s="15"/>
      <c r="WY590" s="15"/>
      <c r="WZ590" s="15"/>
      <c r="XA590" s="15"/>
      <c r="XB590" s="15"/>
      <c r="XC590" s="15"/>
      <c r="XD590" s="15"/>
      <c r="XE590" s="15"/>
      <c r="XF590" s="15"/>
      <c r="XG590" s="15"/>
      <c r="XH590" s="15"/>
      <c r="XI590" s="15"/>
      <c r="XJ590" s="15"/>
      <c r="XK590" s="15"/>
      <c r="XL590" s="15"/>
      <c r="XM590" s="15"/>
      <c r="XN590" s="15"/>
      <c r="XO590" s="15"/>
      <c r="XP590" s="15"/>
      <c r="XQ590" s="15"/>
      <c r="XR590" s="15"/>
      <c r="XS590" s="15"/>
      <c r="XT590" s="15"/>
      <c r="XU590" s="15"/>
      <c r="XV590" s="15"/>
      <c r="XW590" s="15"/>
      <c r="XX590" s="15"/>
      <c r="XY590" s="15"/>
      <c r="XZ590" s="15"/>
      <c r="YA590" s="15"/>
      <c r="YB590" s="15"/>
      <c r="YC590" s="15"/>
      <c r="YD590" s="15"/>
      <c r="YE590" s="15"/>
      <c r="YF590" s="15"/>
      <c r="YG590" s="15"/>
      <c r="YH590" s="15"/>
      <c r="YI590" s="15"/>
      <c r="YJ590" s="15"/>
      <c r="YK590" s="15"/>
      <c r="YL590" s="15"/>
      <c r="YM590" s="15"/>
      <c r="YN590" s="15"/>
      <c r="YO590" s="15"/>
      <c r="YP590" s="15"/>
      <c r="YQ590" s="15"/>
      <c r="YR590" s="15"/>
      <c r="YS590" s="15"/>
      <c r="YT590" s="15"/>
      <c r="YU590" s="15"/>
      <c r="YV590" s="15"/>
      <c r="YW590" s="15"/>
      <c r="YX590" s="15"/>
      <c r="YY590" s="15"/>
      <c r="YZ590" s="15"/>
      <c r="ZA590" s="15"/>
      <c r="ZB590" s="15"/>
      <c r="ZC590" s="15"/>
      <c r="ZD590" s="15"/>
      <c r="ZE590" s="15"/>
      <c r="ZF590" s="15"/>
      <c r="ZG590" s="15"/>
      <c r="ZH590" s="15"/>
      <c r="ZI590" s="15"/>
      <c r="ZJ590" s="15"/>
      <c r="ZK590" s="15"/>
      <c r="ZL590" s="15"/>
      <c r="ZM590" s="15"/>
      <c r="ZN590" s="15"/>
      <c r="ZO590" s="15"/>
      <c r="ZP590" s="15"/>
      <c r="ZQ590" s="15"/>
      <c r="ZR590" s="15"/>
      <c r="ZS590" s="15"/>
      <c r="ZT590" s="15"/>
      <c r="ZU590" s="15"/>
      <c r="ZV590" s="15"/>
      <c r="ZW590" s="15"/>
      <c r="ZX590" s="15"/>
      <c r="ZY590" s="15"/>
      <c r="ZZ590" s="15"/>
      <c r="AAA590" s="15"/>
      <c r="AAB590" s="15"/>
      <c r="AAC590" s="15"/>
      <c r="AAD590" s="15"/>
      <c r="AAE590" s="15"/>
      <c r="AAF590" s="15"/>
      <c r="AAG590" s="15"/>
      <c r="AAH590" s="15"/>
      <c r="AAI590" s="15"/>
      <c r="AAJ590" s="15"/>
      <c r="AAK590" s="15"/>
      <c r="AAL590" s="15"/>
      <c r="AAM590" s="15"/>
      <c r="AAN590" s="15"/>
      <c r="AAO590" s="15"/>
      <c r="AAP590" s="15"/>
      <c r="AAQ590" s="15"/>
      <c r="AAR590" s="15"/>
      <c r="AAS590" s="15"/>
      <c r="AAT590" s="15"/>
      <c r="AAU590" s="15"/>
      <c r="AAV590" s="15"/>
      <c r="AAW590" s="15"/>
      <c r="AAX590" s="15"/>
      <c r="AAY590" s="15"/>
      <c r="AAZ590" s="15"/>
      <c r="ABA590" s="15"/>
      <c r="ABB590" s="15"/>
      <c r="ABC590" s="15"/>
      <c r="ABD590" s="15"/>
      <c r="ABE590" s="15"/>
      <c r="ABF590" s="15"/>
      <c r="ABG590" s="15"/>
      <c r="ABH590" s="15"/>
      <c r="ABI590" s="15"/>
      <c r="ABJ590" s="15"/>
      <c r="ABK590" s="15"/>
      <c r="ABL590" s="15"/>
      <c r="ABM590" s="15"/>
      <c r="ABN590" s="15"/>
      <c r="ABO590" s="15"/>
      <c r="ABP590" s="15"/>
      <c r="ABQ590" s="15"/>
      <c r="ABR590" s="15"/>
      <c r="ABS590" s="15"/>
      <c r="ABT590" s="15"/>
      <c r="ABU590" s="15"/>
      <c r="ABV590" s="15"/>
      <c r="ABW590" s="15"/>
      <c r="ABX590" s="15"/>
      <c r="ABY590" s="15"/>
      <c r="ABZ590" s="15"/>
      <c r="ACA590" s="15"/>
      <c r="ACB590" s="15"/>
      <c r="ACC590" s="15"/>
      <c r="ACD590" s="15"/>
      <c r="ACE590" s="15"/>
      <c r="ACF590" s="15"/>
      <c r="ACG590" s="15"/>
      <c r="ACH590" s="15"/>
      <c r="ACI590" s="15"/>
      <c r="ACJ590" s="15"/>
      <c r="ACK590" s="15"/>
      <c r="ACL590" s="15"/>
      <c r="ACM590" s="15"/>
      <c r="ACN590" s="15"/>
      <c r="ACO590" s="15"/>
      <c r="ACP590" s="15"/>
      <c r="ACQ590" s="15"/>
      <c r="ACR590" s="15"/>
      <c r="ACS590" s="15"/>
      <c r="ACT590" s="15"/>
      <c r="ACU590" s="15"/>
      <c r="ACV590" s="15"/>
      <c r="ACW590" s="15"/>
      <c r="ACX590" s="15"/>
      <c r="ACY590" s="15"/>
      <c r="ACZ590" s="15"/>
      <c r="ADA590" s="15"/>
      <c r="ADB590" s="15"/>
      <c r="ADC590" s="15"/>
      <c r="ADD590" s="15"/>
      <c r="ADE590" s="15"/>
      <c r="ADF590" s="15"/>
      <c r="ADG590" s="15"/>
      <c r="ADH590" s="15"/>
      <c r="ADI590" s="15"/>
      <c r="ADJ590" s="15"/>
      <c r="ADK590" s="15"/>
      <c r="ADL590" s="15"/>
      <c r="ADM590" s="15"/>
      <c r="ADN590" s="15"/>
      <c r="ADO590" s="15"/>
      <c r="ADP590" s="15"/>
      <c r="ADQ590" s="15"/>
      <c r="ADR590" s="15"/>
      <c r="ADS590" s="15"/>
      <c r="ADT590" s="15"/>
      <c r="ADU590" s="15"/>
      <c r="ADV590" s="15"/>
      <c r="ADW590" s="15"/>
      <c r="ADX590" s="15"/>
      <c r="ADY590" s="15"/>
      <c r="ADZ590" s="15"/>
      <c r="AEA590" s="15"/>
      <c r="AEB590" s="15"/>
      <c r="AEC590" s="15"/>
      <c r="AED590" s="15"/>
      <c r="AEE590" s="15"/>
      <c r="AEF590" s="15"/>
      <c r="AEG590" s="15"/>
      <c r="AEH590" s="15"/>
      <c r="AEI590" s="15"/>
      <c r="AEJ590" s="15"/>
      <c r="AEK590" s="15"/>
      <c r="AEL590" s="15"/>
      <c r="AEM590" s="15"/>
      <c r="AEN590" s="15"/>
      <c r="AEO590" s="15"/>
      <c r="AEP590" s="15"/>
      <c r="AEQ590" s="15"/>
      <c r="AER590" s="15"/>
      <c r="AES590" s="15"/>
      <c r="AET590" s="15"/>
      <c r="AEU590" s="15"/>
      <c r="AEV590" s="15"/>
      <c r="AEW590" s="15"/>
      <c r="AEX590" s="15"/>
      <c r="AEY590" s="15"/>
      <c r="AEZ590" s="15"/>
      <c r="AFA590" s="15"/>
      <c r="AFB590" s="15"/>
      <c r="AFC590" s="15"/>
      <c r="AFD590" s="15"/>
      <c r="AFE590" s="15"/>
      <c r="AFF590" s="15"/>
      <c r="AFG590" s="15"/>
      <c r="AFH590" s="15"/>
      <c r="AFI590" s="15"/>
      <c r="AFJ590" s="15"/>
      <c r="AFK590" s="15"/>
      <c r="AFL590" s="15"/>
      <c r="AFM590" s="15"/>
      <c r="AFN590" s="15"/>
      <c r="AFO590" s="15"/>
      <c r="AFP590" s="15"/>
      <c r="AFQ590" s="15"/>
      <c r="AFR590" s="15"/>
      <c r="AFS590" s="15"/>
      <c r="AFT590" s="15"/>
      <c r="AFU590" s="15"/>
      <c r="AFV590" s="15"/>
      <c r="AFW590" s="15"/>
      <c r="AFX590" s="15"/>
      <c r="AFY590" s="15"/>
      <c r="AFZ590" s="15"/>
      <c r="AGA590" s="15"/>
      <c r="AGB590" s="15"/>
      <c r="AGC590" s="15"/>
      <c r="AGD590" s="15"/>
      <c r="AGE590" s="15"/>
      <c r="AGF590" s="15"/>
      <c r="AGG590" s="15"/>
      <c r="AGH590" s="15"/>
      <c r="AGI590" s="15"/>
      <c r="AGJ590" s="15"/>
      <c r="AGK590" s="15"/>
      <c r="AGL590" s="15"/>
      <c r="AGM590" s="15"/>
      <c r="AGN590" s="15"/>
      <c r="AGO590" s="15"/>
      <c r="AGP590" s="15"/>
      <c r="AGQ590" s="15"/>
      <c r="AGR590" s="15"/>
      <c r="AGS590" s="15"/>
      <c r="AGT590" s="15"/>
      <c r="AGU590" s="15"/>
      <c r="AGV590" s="15"/>
      <c r="AGW590" s="15"/>
      <c r="AGX590" s="15"/>
      <c r="AGY590" s="15"/>
      <c r="AGZ590" s="15"/>
      <c r="AHA590" s="15"/>
      <c r="AHB590" s="15"/>
      <c r="AHC590" s="15"/>
      <c r="AHD590" s="15"/>
      <c r="AHE590" s="15"/>
      <c r="AHF590" s="15"/>
      <c r="AHG590" s="15"/>
      <c r="AHH590" s="15"/>
      <c r="AHI590" s="15"/>
      <c r="AHJ590" s="15"/>
      <c r="AHK590" s="15"/>
      <c r="AHL590" s="15"/>
      <c r="AHM590" s="15"/>
      <c r="AHN590" s="15"/>
      <c r="AHO590" s="15"/>
      <c r="AHP590" s="15"/>
      <c r="AHQ590" s="15"/>
      <c r="AHR590" s="15"/>
      <c r="AHS590" s="15"/>
      <c r="AHT590" s="15"/>
      <c r="AHU590" s="15"/>
      <c r="AHV590" s="15"/>
      <c r="AHW590" s="15"/>
      <c r="AHX590" s="15"/>
      <c r="AHY590" s="15"/>
      <c r="AHZ590" s="15"/>
      <c r="AIA590" s="15"/>
      <c r="AIB590" s="15"/>
      <c r="AIC590" s="15"/>
      <c r="AID590" s="15"/>
      <c r="AIE590" s="15"/>
      <c r="AIF590" s="15"/>
      <c r="AIG590" s="15"/>
      <c r="AIH590" s="15"/>
      <c r="AII590" s="15"/>
      <c r="AIJ590" s="15"/>
      <c r="AIK590" s="15"/>
      <c r="AIL590" s="15"/>
      <c r="AIM590" s="15"/>
      <c r="AIN590" s="15"/>
      <c r="AIO590" s="15"/>
      <c r="AIP590" s="15"/>
      <c r="AIQ590" s="15"/>
      <c r="AIR590" s="15"/>
      <c r="AIS590" s="15"/>
      <c r="AIT590" s="15"/>
      <c r="AIU590" s="15"/>
      <c r="AIV590" s="15"/>
      <c r="AIW590" s="15"/>
      <c r="AIX590" s="15"/>
      <c r="AIY590" s="15"/>
      <c r="AIZ590" s="15"/>
      <c r="AJA590" s="15"/>
      <c r="AJB590" s="15"/>
      <c r="AJC590" s="15"/>
      <c r="AJD590" s="15"/>
      <c r="AJE590" s="15"/>
      <c r="AJF590" s="15"/>
      <c r="AJG590" s="15"/>
      <c r="AJH590" s="15"/>
      <c r="AJI590" s="15"/>
      <c r="AJJ590" s="15"/>
      <c r="AJK590" s="15"/>
      <c r="AJL590" s="15"/>
      <c r="AJM590" s="15"/>
      <c r="AJN590" s="15"/>
      <c r="AJO590" s="15"/>
      <c r="AJP590" s="15"/>
      <c r="AJQ590" s="15"/>
      <c r="AJR590" s="15"/>
      <c r="AJS590" s="15"/>
      <c r="AJT590" s="15"/>
      <c r="AJU590" s="15"/>
      <c r="AJV590" s="15"/>
      <c r="AJW590" s="15"/>
      <c r="AJX590" s="15"/>
      <c r="AJY590" s="15"/>
      <c r="AJZ590" s="15"/>
      <c r="AKA590" s="15"/>
      <c r="AKB590" s="15"/>
      <c r="AKC590" s="15"/>
      <c r="AKD590" s="15"/>
      <c r="AKE590" s="15"/>
      <c r="AKF590" s="15"/>
      <c r="AKG590" s="15"/>
      <c r="AKH590" s="15"/>
      <c r="AKI590" s="15"/>
      <c r="AKJ590" s="15"/>
      <c r="AKK590" s="15"/>
      <c r="AKL590" s="15"/>
      <c r="AKM590" s="15"/>
      <c r="AKN590" s="15"/>
      <c r="AKO590" s="15"/>
      <c r="AKP590" s="15"/>
      <c r="AKQ590" s="15"/>
      <c r="AKR590" s="15"/>
      <c r="AKS590" s="15"/>
      <c r="AKT590" s="15"/>
      <c r="AKU590" s="15"/>
      <c r="AKV590" s="15"/>
      <c r="AKW590" s="15"/>
      <c r="AKX590" s="15"/>
      <c r="AKY590" s="15"/>
      <c r="AKZ590" s="15"/>
      <c r="ALA590" s="15"/>
      <c r="ALB590" s="15"/>
      <c r="ALC590" s="15"/>
      <c r="ALD590" s="15"/>
      <c r="ALE590" s="15"/>
      <c r="ALF590" s="15"/>
      <c r="ALG590" s="15"/>
      <c r="ALH590" s="15"/>
      <c r="ALI590" s="15"/>
      <c r="ALJ590" s="15"/>
      <c r="ALK590" s="15"/>
      <c r="ALL590" s="15"/>
      <c r="ALM590" s="15"/>
      <c r="ALN590" s="15"/>
      <c r="ALO590" s="15"/>
      <c r="ALP590" s="15"/>
      <c r="ALQ590" s="15"/>
      <c r="ALR590" s="15"/>
      <c r="ALS590" s="15"/>
      <c r="ALT590" s="15"/>
      <c r="ALU590" s="15"/>
      <c r="ALV590" s="15"/>
      <c r="ALW590" s="15"/>
      <c r="ALX590" s="11"/>
      <c r="ALY590" s="11"/>
      <c r="ALZ590" s="11"/>
      <c r="AMA590" s="11"/>
    </row>
    <row r="591" spans="1:1024" ht="12.75" customHeight="1">
      <c r="A591" s="52" t="s">
        <v>588</v>
      </c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  <c r="JO591" s="15"/>
      <c r="JP591" s="15"/>
      <c r="JQ591" s="15"/>
      <c r="JR591" s="15"/>
      <c r="JS591" s="15"/>
      <c r="JT591" s="15"/>
      <c r="JU591" s="15"/>
      <c r="JV591" s="15"/>
      <c r="JW591" s="15"/>
      <c r="JX591" s="15"/>
      <c r="JY591" s="15"/>
      <c r="JZ591" s="15"/>
      <c r="KA591" s="15"/>
      <c r="KB591" s="15"/>
      <c r="KC591" s="15"/>
      <c r="KD591" s="15"/>
      <c r="KE591" s="15"/>
      <c r="KF591" s="15"/>
      <c r="KG591" s="15"/>
      <c r="KH591" s="15"/>
      <c r="KI591" s="15"/>
      <c r="KJ591" s="15"/>
      <c r="KK591" s="15"/>
      <c r="KL591" s="15"/>
      <c r="KM591" s="15"/>
      <c r="KN591" s="15"/>
      <c r="KO591" s="15"/>
      <c r="KP591" s="15"/>
      <c r="KQ591" s="15"/>
      <c r="KR591" s="15"/>
      <c r="KS591" s="15"/>
      <c r="KT591" s="15"/>
      <c r="KU591" s="15"/>
      <c r="KV591" s="15"/>
      <c r="KW591" s="15"/>
      <c r="KX591" s="15"/>
      <c r="KY591" s="15"/>
      <c r="KZ591" s="15"/>
      <c r="LA591" s="15"/>
      <c r="LB591" s="15"/>
      <c r="LC591" s="15"/>
      <c r="LD591" s="15"/>
      <c r="LE591" s="15"/>
      <c r="LF591" s="15"/>
      <c r="LG591" s="15"/>
      <c r="LH591" s="15"/>
      <c r="LI591" s="15"/>
      <c r="LJ591" s="15"/>
      <c r="LK591" s="15"/>
      <c r="LL591" s="15"/>
      <c r="LM591" s="15"/>
      <c r="LN591" s="15"/>
      <c r="LO591" s="15"/>
      <c r="LP591" s="15"/>
      <c r="LQ591" s="15"/>
      <c r="LR591" s="15"/>
      <c r="LS591" s="15"/>
      <c r="LT591" s="15"/>
      <c r="LU591" s="15"/>
      <c r="LV591" s="15"/>
      <c r="LW591" s="15"/>
      <c r="LX591" s="15"/>
      <c r="LY591" s="15"/>
      <c r="LZ591" s="15"/>
      <c r="MA591" s="15"/>
      <c r="MB591" s="15"/>
      <c r="MC591" s="15"/>
      <c r="MD591" s="15"/>
      <c r="ME591" s="15"/>
      <c r="MF591" s="15"/>
      <c r="MG591" s="15"/>
      <c r="MH591" s="15"/>
      <c r="MI591" s="15"/>
      <c r="MJ591" s="15"/>
      <c r="MK591" s="15"/>
      <c r="ML591" s="15"/>
      <c r="MM591" s="15"/>
      <c r="MN591" s="15"/>
      <c r="MO591" s="15"/>
      <c r="MP591" s="15"/>
      <c r="MQ591" s="15"/>
      <c r="MR591" s="15"/>
      <c r="MS591" s="15"/>
      <c r="MT591" s="15"/>
      <c r="MU591" s="15"/>
      <c r="MV591" s="15"/>
      <c r="MW591" s="15"/>
      <c r="MX591" s="15"/>
      <c r="MY591" s="15"/>
      <c r="MZ591" s="15"/>
      <c r="NA591" s="15"/>
      <c r="NB591" s="15"/>
      <c r="NC591" s="15"/>
      <c r="ND591" s="15"/>
      <c r="NE591" s="15"/>
      <c r="NF591" s="15"/>
      <c r="NG591" s="15"/>
      <c r="NH591" s="15"/>
      <c r="NI591" s="15"/>
      <c r="NJ591" s="15"/>
      <c r="NK591" s="15"/>
      <c r="NL591" s="15"/>
      <c r="NM591" s="15"/>
      <c r="NN591" s="15"/>
      <c r="NO591" s="15"/>
      <c r="NP591" s="15"/>
      <c r="NQ591" s="15"/>
      <c r="NR591" s="15"/>
      <c r="NS591" s="15"/>
      <c r="NT591" s="15"/>
      <c r="NU591" s="15"/>
      <c r="NV591" s="15"/>
      <c r="NW591" s="15"/>
      <c r="NX591" s="15"/>
      <c r="NY591" s="15"/>
      <c r="NZ591" s="15"/>
      <c r="OA591" s="15"/>
      <c r="OB591" s="15"/>
      <c r="OC591" s="15"/>
      <c r="OD591" s="15"/>
      <c r="OE591" s="15"/>
      <c r="OF591" s="15"/>
      <c r="OG591" s="15"/>
      <c r="OH591" s="15"/>
      <c r="OI591" s="15"/>
      <c r="OJ591" s="15"/>
      <c r="OK591" s="15"/>
      <c r="OL591" s="15"/>
      <c r="OM591" s="15"/>
      <c r="ON591" s="15"/>
      <c r="OO591" s="15"/>
      <c r="OP591" s="15"/>
      <c r="OQ591" s="15"/>
      <c r="OR591" s="15"/>
      <c r="OS591" s="15"/>
      <c r="OT591" s="15"/>
      <c r="OU591" s="15"/>
      <c r="OV591" s="15"/>
      <c r="OW591" s="15"/>
      <c r="OX591" s="15"/>
      <c r="OY591" s="15"/>
      <c r="OZ591" s="15"/>
      <c r="PA591" s="15"/>
      <c r="PB591" s="15"/>
      <c r="PC591" s="15"/>
      <c r="PD591" s="15"/>
      <c r="PE591" s="15"/>
      <c r="PF591" s="15"/>
      <c r="PG591" s="15"/>
      <c r="PH591" s="15"/>
      <c r="PI591" s="15"/>
      <c r="PJ591" s="15"/>
      <c r="PK591" s="15"/>
      <c r="PL591" s="15"/>
      <c r="PM591" s="15"/>
      <c r="PN591" s="15"/>
      <c r="PO591" s="15"/>
      <c r="PP591" s="15"/>
      <c r="PQ591" s="15"/>
      <c r="PR591" s="15"/>
      <c r="PS591" s="15"/>
      <c r="PT591" s="15"/>
      <c r="PU591" s="15"/>
      <c r="PV591" s="15"/>
      <c r="PW591" s="15"/>
      <c r="PX591" s="15"/>
      <c r="PY591" s="15"/>
      <c r="PZ591" s="15"/>
      <c r="QA591" s="15"/>
      <c r="QB591" s="15"/>
      <c r="QC591" s="15"/>
      <c r="QD591" s="15"/>
      <c r="QE591" s="15"/>
      <c r="QF591" s="15"/>
      <c r="QG591" s="15"/>
      <c r="QH591" s="15"/>
      <c r="QI591" s="15"/>
      <c r="QJ591" s="15"/>
      <c r="QK591" s="15"/>
      <c r="QL591" s="15"/>
      <c r="QM591" s="15"/>
      <c r="QN591" s="15"/>
      <c r="QO591" s="15"/>
      <c r="QP591" s="15"/>
      <c r="QQ591" s="15"/>
      <c r="QR591" s="15"/>
      <c r="QS591" s="15"/>
      <c r="QT591" s="15"/>
      <c r="QU591" s="15"/>
      <c r="QV591" s="15"/>
      <c r="QW591" s="15"/>
      <c r="QX591" s="15"/>
      <c r="QY591" s="15"/>
      <c r="QZ591" s="15"/>
      <c r="RA591" s="15"/>
      <c r="RB591" s="15"/>
      <c r="RC591" s="15"/>
      <c r="RD591" s="15"/>
      <c r="RE591" s="15"/>
      <c r="RF591" s="15"/>
      <c r="RG591" s="15"/>
      <c r="RH591" s="15"/>
      <c r="RI591" s="15"/>
      <c r="RJ591" s="15"/>
      <c r="RK591" s="15"/>
      <c r="RL591" s="15"/>
      <c r="RM591" s="15"/>
      <c r="RN591" s="15"/>
      <c r="RO591" s="15"/>
      <c r="RP591" s="15"/>
      <c r="RQ591" s="15"/>
      <c r="RR591" s="15"/>
      <c r="RS591" s="15"/>
      <c r="RT591" s="15"/>
      <c r="RU591" s="15"/>
      <c r="RV591" s="15"/>
      <c r="RW591" s="15"/>
      <c r="RX591" s="15"/>
      <c r="RY591" s="15"/>
      <c r="RZ591" s="15"/>
      <c r="SA591" s="15"/>
      <c r="SB591" s="15"/>
      <c r="SC591" s="15"/>
      <c r="SD591" s="15"/>
      <c r="SE591" s="15"/>
      <c r="SF591" s="15"/>
      <c r="SG591" s="15"/>
      <c r="SH591" s="15"/>
      <c r="SI591" s="15"/>
      <c r="SJ591" s="15"/>
      <c r="SK591" s="15"/>
      <c r="SL591" s="15"/>
      <c r="SM591" s="15"/>
      <c r="SN591" s="15"/>
      <c r="SO591" s="15"/>
      <c r="SP591" s="15"/>
      <c r="SQ591" s="15"/>
      <c r="SR591" s="15"/>
      <c r="SS591" s="15"/>
      <c r="ST591" s="15"/>
      <c r="SU591" s="15"/>
      <c r="SV591" s="15"/>
      <c r="SW591" s="15"/>
      <c r="SX591" s="15"/>
      <c r="SY591" s="15"/>
      <c r="SZ591" s="15"/>
      <c r="TA591" s="15"/>
      <c r="TB591" s="15"/>
      <c r="TC591" s="15"/>
      <c r="TD591" s="15"/>
      <c r="TE591" s="15"/>
      <c r="TF591" s="15"/>
      <c r="TG591" s="15"/>
      <c r="TH591" s="15"/>
      <c r="TI591" s="15"/>
      <c r="TJ591" s="15"/>
      <c r="TK591" s="15"/>
      <c r="TL591" s="15"/>
      <c r="TM591" s="15"/>
      <c r="TN591" s="15"/>
      <c r="TO591" s="15"/>
      <c r="TP591" s="15"/>
      <c r="TQ591" s="15"/>
      <c r="TR591" s="15"/>
      <c r="TS591" s="15"/>
      <c r="TT591" s="15"/>
      <c r="TU591" s="15"/>
      <c r="TV591" s="15"/>
      <c r="TW591" s="15"/>
      <c r="TX591" s="15"/>
      <c r="TY591" s="15"/>
      <c r="TZ591" s="15"/>
      <c r="UA591" s="15"/>
      <c r="UB591" s="15"/>
      <c r="UC591" s="15"/>
      <c r="UD591" s="15"/>
      <c r="UE591" s="15"/>
      <c r="UF591" s="15"/>
      <c r="UG591" s="15"/>
      <c r="UH591" s="15"/>
      <c r="UI591" s="15"/>
      <c r="UJ591" s="15"/>
      <c r="UK591" s="15"/>
      <c r="UL591" s="15"/>
      <c r="UM591" s="15"/>
      <c r="UN591" s="15"/>
      <c r="UO591" s="15"/>
      <c r="UP591" s="15"/>
      <c r="UQ591" s="15"/>
      <c r="UR591" s="15"/>
      <c r="US591" s="15"/>
      <c r="UT591" s="15"/>
      <c r="UU591" s="15"/>
      <c r="UV591" s="15"/>
      <c r="UW591" s="15"/>
      <c r="UX591" s="15"/>
      <c r="UY591" s="15"/>
      <c r="UZ591" s="15"/>
      <c r="VA591" s="15"/>
      <c r="VB591" s="15"/>
      <c r="VC591" s="15"/>
      <c r="VD591" s="15"/>
      <c r="VE591" s="15"/>
      <c r="VF591" s="15"/>
      <c r="VG591" s="15"/>
      <c r="VH591" s="15"/>
      <c r="VI591" s="15"/>
      <c r="VJ591" s="15"/>
      <c r="VK591" s="15"/>
      <c r="VL591" s="15"/>
      <c r="VM591" s="15"/>
      <c r="VN591" s="15"/>
      <c r="VO591" s="15"/>
      <c r="VP591" s="15"/>
      <c r="VQ591" s="15"/>
      <c r="VR591" s="15"/>
      <c r="VS591" s="15"/>
      <c r="VT591" s="15"/>
      <c r="VU591" s="15"/>
      <c r="VV591" s="15"/>
      <c r="VW591" s="15"/>
      <c r="VX591" s="15"/>
      <c r="VY591" s="15"/>
      <c r="VZ591" s="15"/>
      <c r="WA591" s="15"/>
      <c r="WB591" s="15"/>
      <c r="WC591" s="15"/>
      <c r="WD591" s="15"/>
      <c r="WE591" s="15"/>
      <c r="WF591" s="15"/>
      <c r="WG591" s="15"/>
      <c r="WH591" s="15"/>
      <c r="WI591" s="15"/>
      <c r="WJ591" s="15"/>
      <c r="WK591" s="15"/>
      <c r="WL591" s="15"/>
      <c r="WM591" s="15"/>
      <c r="WN591" s="15"/>
      <c r="WO591" s="15"/>
      <c r="WP591" s="15"/>
      <c r="WQ591" s="15"/>
      <c r="WR591" s="15"/>
      <c r="WS591" s="15"/>
      <c r="WT591" s="15"/>
      <c r="WU591" s="15"/>
      <c r="WV591" s="15"/>
      <c r="WW591" s="15"/>
      <c r="WX591" s="15"/>
      <c r="WY591" s="15"/>
      <c r="WZ591" s="15"/>
      <c r="XA591" s="15"/>
      <c r="XB591" s="15"/>
      <c r="XC591" s="15"/>
      <c r="XD591" s="15"/>
      <c r="XE591" s="15"/>
      <c r="XF591" s="15"/>
      <c r="XG591" s="15"/>
      <c r="XH591" s="15"/>
      <c r="XI591" s="15"/>
      <c r="XJ591" s="15"/>
      <c r="XK591" s="15"/>
      <c r="XL591" s="15"/>
      <c r="XM591" s="15"/>
      <c r="XN591" s="15"/>
      <c r="XO591" s="15"/>
      <c r="XP591" s="15"/>
      <c r="XQ591" s="15"/>
      <c r="XR591" s="15"/>
      <c r="XS591" s="15"/>
      <c r="XT591" s="15"/>
      <c r="XU591" s="15"/>
      <c r="XV591" s="15"/>
      <c r="XW591" s="15"/>
      <c r="XX591" s="15"/>
      <c r="XY591" s="15"/>
      <c r="XZ591" s="15"/>
      <c r="YA591" s="15"/>
      <c r="YB591" s="15"/>
      <c r="YC591" s="15"/>
      <c r="YD591" s="15"/>
      <c r="YE591" s="15"/>
      <c r="YF591" s="15"/>
      <c r="YG591" s="15"/>
      <c r="YH591" s="15"/>
      <c r="YI591" s="15"/>
      <c r="YJ591" s="15"/>
      <c r="YK591" s="15"/>
      <c r="YL591" s="15"/>
      <c r="YM591" s="15"/>
      <c r="YN591" s="15"/>
      <c r="YO591" s="15"/>
      <c r="YP591" s="15"/>
      <c r="YQ591" s="15"/>
      <c r="YR591" s="15"/>
      <c r="YS591" s="15"/>
      <c r="YT591" s="15"/>
      <c r="YU591" s="15"/>
      <c r="YV591" s="15"/>
      <c r="YW591" s="15"/>
      <c r="YX591" s="15"/>
      <c r="YY591" s="15"/>
      <c r="YZ591" s="15"/>
      <c r="ZA591" s="15"/>
      <c r="ZB591" s="15"/>
      <c r="ZC591" s="15"/>
      <c r="ZD591" s="15"/>
      <c r="ZE591" s="15"/>
      <c r="ZF591" s="15"/>
      <c r="ZG591" s="15"/>
      <c r="ZH591" s="15"/>
      <c r="ZI591" s="15"/>
      <c r="ZJ591" s="15"/>
      <c r="ZK591" s="15"/>
      <c r="ZL591" s="15"/>
      <c r="ZM591" s="15"/>
      <c r="ZN591" s="15"/>
      <c r="ZO591" s="15"/>
      <c r="ZP591" s="15"/>
      <c r="ZQ591" s="15"/>
      <c r="ZR591" s="15"/>
      <c r="ZS591" s="15"/>
      <c r="ZT591" s="15"/>
      <c r="ZU591" s="15"/>
      <c r="ZV591" s="15"/>
      <c r="ZW591" s="15"/>
      <c r="ZX591" s="15"/>
      <c r="ZY591" s="15"/>
      <c r="ZZ591" s="15"/>
      <c r="AAA591" s="15"/>
      <c r="AAB591" s="15"/>
      <c r="AAC591" s="15"/>
      <c r="AAD591" s="15"/>
      <c r="AAE591" s="15"/>
      <c r="AAF591" s="15"/>
      <c r="AAG591" s="15"/>
      <c r="AAH591" s="15"/>
      <c r="AAI591" s="15"/>
      <c r="AAJ591" s="15"/>
      <c r="AAK591" s="15"/>
      <c r="AAL591" s="15"/>
      <c r="AAM591" s="15"/>
      <c r="AAN591" s="15"/>
      <c r="AAO591" s="15"/>
      <c r="AAP591" s="15"/>
      <c r="AAQ591" s="15"/>
      <c r="AAR591" s="15"/>
      <c r="AAS591" s="15"/>
      <c r="AAT591" s="15"/>
      <c r="AAU591" s="15"/>
      <c r="AAV591" s="15"/>
      <c r="AAW591" s="15"/>
      <c r="AAX591" s="15"/>
      <c r="AAY591" s="15"/>
      <c r="AAZ591" s="15"/>
      <c r="ABA591" s="15"/>
      <c r="ABB591" s="15"/>
      <c r="ABC591" s="15"/>
      <c r="ABD591" s="15"/>
      <c r="ABE591" s="15"/>
      <c r="ABF591" s="15"/>
      <c r="ABG591" s="15"/>
      <c r="ABH591" s="15"/>
      <c r="ABI591" s="15"/>
      <c r="ABJ591" s="15"/>
      <c r="ABK591" s="15"/>
      <c r="ABL591" s="15"/>
      <c r="ABM591" s="15"/>
      <c r="ABN591" s="15"/>
      <c r="ABO591" s="15"/>
      <c r="ABP591" s="15"/>
      <c r="ABQ591" s="15"/>
      <c r="ABR591" s="15"/>
      <c r="ABS591" s="15"/>
      <c r="ABT591" s="15"/>
      <c r="ABU591" s="15"/>
      <c r="ABV591" s="15"/>
      <c r="ABW591" s="15"/>
      <c r="ABX591" s="15"/>
      <c r="ABY591" s="15"/>
      <c r="ABZ591" s="15"/>
      <c r="ACA591" s="15"/>
      <c r="ACB591" s="15"/>
      <c r="ACC591" s="15"/>
      <c r="ACD591" s="15"/>
      <c r="ACE591" s="15"/>
      <c r="ACF591" s="15"/>
      <c r="ACG591" s="15"/>
      <c r="ACH591" s="15"/>
      <c r="ACI591" s="15"/>
      <c r="ACJ591" s="15"/>
      <c r="ACK591" s="15"/>
      <c r="ACL591" s="15"/>
      <c r="ACM591" s="15"/>
      <c r="ACN591" s="15"/>
      <c r="ACO591" s="15"/>
      <c r="ACP591" s="15"/>
      <c r="ACQ591" s="15"/>
      <c r="ACR591" s="15"/>
      <c r="ACS591" s="15"/>
      <c r="ACT591" s="15"/>
      <c r="ACU591" s="15"/>
      <c r="ACV591" s="15"/>
      <c r="ACW591" s="15"/>
      <c r="ACX591" s="15"/>
      <c r="ACY591" s="15"/>
      <c r="ACZ591" s="15"/>
      <c r="ADA591" s="15"/>
      <c r="ADB591" s="15"/>
      <c r="ADC591" s="15"/>
      <c r="ADD591" s="15"/>
      <c r="ADE591" s="15"/>
      <c r="ADF591" s="15"/>
      <c r="ADG591" s="15"/>
      <c r="ADH591" s="15"/>
      <c r="ADI591" s="15"/>
      <c r="ADJ591" s="15"/>
      <c r="ADK591" s="15"/>
      <c r="ADL591" s="15"/>
      <c r="ADM591" s="15"/>
      <c r="ADN591" s="15"/>
      <c r="ADO591" s="15"/>
      <c r="ADP591" s="15"/>
      <c r="ADQ591" s="15"/>
      <c r="ADR591" s="15"/>
      <c r="ADS591" s="15"/>
      <c r="ADT591" s="15"/>
      <c r="ADU591" s="15"/>
      <c r="ADV591" s="15"/>
      <c r="ADW591" s="15"/>
      <c r="ADX591" s="15"/>
      <c r="ADY591" s="15"/>
      <c r="ADZ591" s="15"/>
      <c r="AEA591" s="15"/>
      <c r="AEB591" s="15"/>
      <c r="AEC591" s="15"/>
      <c r="AED591" s="15"/>
      <c r="AEE591" s="15"/>
      <c r="AEF591" s="15"/>
      <c r="AEG591" s="15"/>
      <c r="AEH591" s="15"/>
      <c r="AEI591" s="15"/>
      <c r="AEJ591" s="15"/>
      <c r="AEK591" s="15"/>
      <c r="AEL591" s="15"/>
      <c r="AEM591" s="15"/>
      <c r="AEN591" s="15"/>
      <c r="AEO591" s="15"/>
      <c r="AEP591" s="15"/>
      <c r="AEQ591" s="15"/>
      <c r="AER591" s="15"/>
      <c r="AES591" s="15"/>
      <c r="AET591" s="15"/>
      <c r="AEU591" s="15"/>
      <c r="AEV591" s="15"/>
      <c r="AEW591" s="15"/>
      <c r="AEX591" s="15"/>
      <c r="AEY591" s="15"/>
      <c r="AEZ591" s="15"/>
      <c r="AFA591" s="15"/>
      <c r="AFB591" s="15"/>
      <c r="AFC591" s="15"/>
      <c r="AFD591" s="15"/>
      <c r="AFE591" s="15"/>
      <c r="AFF591" s="15"/>
      <c r="AFG591" s="15"/>
      <c r="AFH591" s="15"/>
      <c r="AFI591" s="15"/>
      <c r="AFJ591" s="15"/>
      <c r="AFK591" s="15"/>
      <c r="AFL591" s="15"/>
      <c r="AFM591" s="15"/>
      <c r="AFN591" s="15"/>
      <c r="AFO591" s="15"/>
      <c r="AFP591" s="15"/>
      <c r="AFQ591" s="15"/>
      <c r="AFR591" s="15"/>
      <c r="AFS591" s="15"/>
      <c r="AFT591" s="15"/>
      <c r="AFU591" s="15"/>
      <c r="AFV591" s="15"/>
      <c r="AFW591" s="15"/>
      <c r="AFX591" s="15"/>
      <c r="AFY591" s="15"/>
      <c r="AFZ591" s="15"/>
      <c r="AGA591" s="15"/>
      <c r="AGB591" s="15"/>
      <c r="AGC591" s="15"/>
      <c r="AGD591" s="15"/>
      <c r="AGE591" s="15"/>
      <c r="AGF591" s="15"/>
      <c r="AGG591" s="15"/>
      <c r="AGH591" s="15"/>
      <c r="AGI591" s="15"/>
      <c r="AGJ591" s="15"/>
      <c r="AGK591" s="15"/>
      <c r="AGL591" s="15"/>
      <c r="AGM591" s="15"/>
      <c r="AGN591" s="15"/>
      <c r="AGO591" s="15"/>
      <c r="AGP591" s="15"/>
      <c r="AGQ591" s="15"/>
      <c r="AGR591" s="15"/>
      <c r="AGS591" s="15"/>
      <c r="AGT591" s="15"/>
      <c r="AGU591" s="15"/>
      <c r="AGV591" s="15"/>
      <c r="AGW591" s="15"/>
      <c r="AGX591" s="15"/>
      <c r="AGY591" s="15"/>
      <c r="AGZ591" s="15"/>
      <c r="AHA591" s="15"/>
      <c r="AHB591" s="15"/>
      <c r="AHC591" s="15"/>
      <c r="AHD591" s="15"/>
      <c r="AHE591" s="15"/>
      <c r="AHF591" s="15"/>
      <c r="AHG591" s="15"/>
      <c r="AHH591" s="15"/>
      <c r="AHI591" s="15"/>
      <c r="AHJ591" s="15"/>
      <c r="AHK591" s="15"/>
      <c r="AHL591" s="15"/>
      <c r="AHM591" s="15"/>
      <c r="AHN591" s="15"/>
      <c r="AHO591" s="15"/>
      <c r="AHP591" s="15"/>
      <c r="AHQ591" s="15"/>
      <c r="AHR591" s="15"/>
      <c r="AHS591" s="15"/>
      <c r="AHT591" s="15"/>
      <c r="AHU591" s="15"/>
      <c r="AHV591" s="15"/>
      <c r="AHW591" s="15"/>
      <c r="AHX591" s="15"/>
      <c r="AHY591" s="15"/>
      <c r="AHZ591" s="15"/>
      <c r="AIA591" s="15"/>
      <c r="AIB591" s="15"/>
      <c r="AIC591" s="15"/>
      <c r="AID591" s="15"/>
      <c r="AIE591" s="15"/>
      <c r="AIF591" s="15"/>
      <c r="AIG591" s="15"/>
      <c r="AIH591" s="15"/>
      <c r="AII591" s="15"/>
      <c r="AIJ591" s="15"/>
      <c r="AIK591" s="15"/>
      <c r="AIL591" s="15"/>
      <c r="AIM591" s="15"/>
      <c r="AIN591" s="15"/>
      <c r="AIO591" s="15"/>
      <c r="AIP591" s="15"/>
      <c r="AIQ591" s="15"/>
      <c r="AIR591" s="15"/>
      <c r="AIS591" s="15"/>
      <c r="AIT591" s="15"/>
      <c r="AIU591" s="15"/>
      <c r="AIV591" s="15"/>
      <c r="AIW591" s="15"/>
      <c r="AIX591" s="15"/>
      <c r="AIY591" s="15"/>
      <c r="AIZ591" s="15"/>
      <c r="AJA591" s="15"/>
      <c r="AJB591" s="15"/>
      <c r="AJC591" s="15"/>
      <c r="AJD591" s="15"/>
      <c r="AJE591" s="15"/>
      <c r="AJF591" s="15"/>
      <c r="AJG591" s="15"/>
      <c r="AJH591" s="15"/>
      <c r="AJI591" s="15"/>
      <c r="AJJ591" s="15"/>
      <c r="AJK591" s="15"/>
      <c r="AJL591" s="15"/>
      <c r="AJM591" s="15"/>
      <c r="AJN591" s="15"/>
      <c r="AJO591" s="15"/>
      <c r="AJP591" s="15"/>
      <c r="AJQ591" s="15"/>
      <c r="AJR591" s="15"/>
      <c r="AJS591" s="15"/>
      <c r="AJT591" s="15"/>
      <c r="AJU591" s="15"/>
      <c r="AJV591" s="15"/>
      <c r="AJW591" s="15"/>
      <c r="AJX591" s="15"/>
      <c r="AJY591" s="15"/>
      <c r="AJZ591" s="15"/>
      <c r="AKA591" s="15"/>
      <c r="AKB591" s="15"/>
      <c r="AKC591" s="15"/>
      <c r="AKD591" s="15"/>
      <c r="AKE591" s="15"/>
      <c r="AKF591" s="15"/>
      <c r="AKG591" s="15"/>
      <c r="AKH591" s="15"/>
      <c r="AKI591" s="15"/>
      <c r="AKJ591" s="15"/>
      <c r="AKK591" s="15"/>
      <c r="AKL591" s="15"/>
      <c r="AKM591" s="15"/>
      <c r="AKN591" s="15"/>
      <c r="AKO591" s="15"/>
      <c r="AKP591" s="15"/>
      <c r="AKQ591" s="15"/>
      <c r="AKR591" s="15"/>
      <c r="AKS591" s="15"/>
      <c r="AKT591" s="15"/>
      <c r="AKU591" s="15"/>
      <c r="AKV591" s="15"/>
      <c r="AKW591" s="15"/>
      <c r="AKX591" s="15"/>
      <c r="AKY591" s="15"/>
      <c r="AKZ591" s="15"/>
      <c r="ALA591" s="15"/>
      <c r="ALB591" s="15"/>
      <c r="ALC591" s="15"/>
      <c r="ALD591" s="15"/>
      <c r="ALE591" s="15"/>
      <c r="ALF591" s="15"/>
      <c r="ALG591" s="15"/>
      <c r="ALH591" s="15"/>
      <c r="ALI591" s="15"/>
      <c r="ALJ591" s="15"/>
      <c r="ALK591" s="15"/>
      <c r="ALL591" s="15"/>
      <c r="ALM591" s="15"/>
      <c r="ALN591" s="15"/>
      <c r="ALO591" s="15"/>
      <c r="ALP591" s="15"/>
      <c r="ALQ591" s="15"/>
      <c r="ALR591" s="15"/>
      <c r="ALS591" s="15"/>
      <c r="ALT591" s="15"/>
      <c r="ALU591" s="15"/>
      <c r="ALV591" s="15"/>
      <c r="ALW591" s="15"/>
      <c r="ALX591" s="11"/>
      <c r="ALY591" s="11"/>
      <c r="ALZ591" s="11"/>
      <c r="AMA591" s="11"/>
    </row>
    <row r="592" spans="1:1024" ht="12.75" customHeight="1">
      <c r="A592" s="12" t="s">
        <v>1</v>
      </c>
      <c r="B592" s="1" t="s">
        <v>2</v>
      </c>
      <c r="C592" s="12" t="s">
        <v>3</v>
      </c>
      <c r="D592" s="12" t="s">
        <v>4</v>
      </c>
      <c r="E592" s="12" t="s">
        <v>5</v>
      </c>
      <c r="F592" s="12" t="s">
        <v>6</v>
      </c>
      <c r="G592" s="12" t="s">
        <v>7</v>
      </c>
      <c r="H592" s="2" t="s">
        <v>8</v>
      </c>
      <c r="I592" s="2" t="s">
        <v>9</v>
      </c>
      <c r="J592" s="2" t="s">
        <v>10</v>
      </c>
      <c r="K592" s="2" t="s">
        <v>11</v>
      </c>
      <c r="L592" s="3" t="s">
        <v>12</v>
      </c>
      <c r="M592" s="2" t="s">
        <v>13</v>
      </c>
      <c r="N592" s="2" t="s">
        <v>14</v>
      </c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  <c r="JO592" s="15"/>
      <c r="JP592" s="15"/>
      <c r="JQ592" s="15"/>
      <c r="JR592" s="15"/>
      <c r="JS592" s="15"/>
      <c r="JT592" s="15"/>
      <c r="JU592" s="15"/>
      <c r="JV592" s="15"/>
      <c r="JW592" s="15"/>
      <c r="JX592" s="15"/>
      <c r="JY592" s="15"/>
      <c r="JZ592" s="15"/>
      <c r="KA592" s="15"/>
      <c r="KB592" s="15"/>
      <c r="KC592" s="15"/>
      <c r="KD592" s="15"/>
      <c r="KE592" s="15"/>
      <c r="KF592" s="15"/>
      <c r="KG592" s="15"/>
      <c r="KH592" s="15"/>
      <c r="KI592" s="15"/>
      <c r="KJ592" s="15"/>
      <c r="KK592" s="15"/>
      <c r="KL592" s="15"/>
      <c r="KM592" s="15"/>
      <c r="KN592" s="15"/>
      <c r="KO592" s="15"/>
      <c r="KP592" s="15"/>
      <c r="KQ592" s="15"/>
      <c r="KR592" s="15"/>
      <c r="KS592" s="15"/>
      <c r="KT592" s="15"/>
      <c r="KU592" s="15"/>
      <c r="KV592" s="15"/>
      <c r="KW592" s="15"/>
      <c r="KX592" s="15"/>
      <c r="KY592" s="15"/>
      <c r="KZ592" s="15"/>
      <c r="LA592" s="15"/>
      <c r="LB592" s="15"/>
      <c r="LC592" s="15"/>
      <c r="LD592" s="15"/>
      <c r="LE592" s="15"/>
      <c r="LF592" s="15"/>
      <c r="LG592" s="15"/>
      <c r="LH592" s="15"/>
      <c r="LI592" s="15"/>
      <c r="LJ592" s="15"/>
      <c r="LK592" s="15"/>
      <c r="LL592" s="15"/>
      <c r="LM592" s="15"/>
      <c r="LN592" s="15"/>
      <c r="LO592" s="15"/>
      <c r="LP592" s="15"/>
      <c r="LQ592" s="15"/>
      <c r="LR592" s="15"/>
      <c r="LS592" s="15"/>
      <c r="LT592" s="15"/>
      <c r="LU592" s="15"/>
      <c r="LV592" s="15"/>
      <c r="LW592" s="15"/>
      <c r="LX592" s="15"/>
      <c r="LY592" s="15"/>
      <c r="LZ592" s="15"/>
      <c r="MA592" s="15"/>
      <c r="MB592" s="15"/>
      <c r="MC592" s="15"/>
      <c r="MD592" s="15"/>
      <c r="ME592" s="15"/>
      <c r="MF592" s="15"/>
      <c r="MG592" s="15"/>
      <c r="MH592" s="15"/>
      <c r="MI592" s="15"/>
      <c r="MJ592" s="15"/>
      <c r="MK592" s="15"/>
      <c r="ML592" s="15"/>
      <c r="MM592" s="15"/>
      <c r="MN592" s="15"/>
      <c r="MO592" s="15"/>
      <c r="MP592" s="15"/>
      <c r="MQ592" s="15"/>
      <c r="MR592" s="15"/>
      <c r="MS592" s="15"/>
      <c r="MT592" s="15"/>
      <c r="MU592" s="15"/>
      <c r="MV592" s="15"/>
      <c r="MW592" s="15"/>
      <c r="MX592" s="15"/>
      <c r="MY592" s="15"/>
      <c r="MZ592" s="15"/>
      <c r="NA592" s="15"/>
      <c r="NB592" s="15"/>
      <c r="NC592" s="15"/>
      <c r="ND592" s="15"/>
      <c r="NE592" s="15"/>
      <c r="NF592" s="15"/>
      <c r="NG592" s="15"/>
      <c r="NH592" s="15"/>
      <c r="NI592" s="15"/>
      <c r="NJ592" s="15"/>
      <c r="NK592" s="15"/>
      <c r="NL592" s="15"/>
      <c r="NM592" s="15"/>
      <c r="NN592" s="15"/>
      <c r="NO592" s="15"/>
      <c r="NP592" s="15"/>
      <c r="NQ592" s="15"/>
      <c r="NR592" s="15"/>
      <c r="NS592" s="15"/>
      <c r="NT592" s="15"/>
      <c r="NU592" s="15"/>
      <c r="NV592" s="15"/>
      <c r="NW592" s="15"/>
      <c r="NX592" s="15"/>
      <c r="NY592" s="15"/>
      <c r="NZ592" s="15"/>
      <c r="OA592" s="15"/>
      <c r="OB592" s="15"/>
      <c r="OC592" s="15"/>
      <c r="OD592" s="15"/>
      <c r="OE592" s="15"/>
      <c r="OF592" s="15"/>
      <c r="OG592" s="15"/>
      <c r="OH592" s="15"/>
      <c r="OI592" s="15"/>
      <c r="OJ592" s="15"/>
      <c r="OK592" s="15"/>
      <c r="OL592" s="15"/>
      <c r="OM592" s="15"/>
      <c r="ON592" s="15"/>
      <c r="OO592" s="15"/>
      <c r="OP592" s="15"/>
      <c r="OQ592" s="15"/>
      <c r="OR592" s="15"/>
      <c r="OS592" s="15"/>
      <c r="OT592" s="15"/>
      <c r="OU592" s="15"/>
      <c r="OV592" s="15"/>
      <c r="OW592" s="15"/>
      <c r="OX592" s="15"/>
      <c r="OY592" s="15"/>
      <c r="OZ592" s="15"/>
      <c r="PA592" s="15"/>
      <c r="PB592" s="15"/>
      <c r="PC592" s="15"/>
      <c r="PD592" s="15"/>
      <c r="PE592" s="15"/>
      <c r="PF592" s="15"/>
      <c r="PG592" s="15"/>
      <c r="PH592" s="15"/>
      <c r="PI592" s="15"/>
      <c r="PJ592" s="15"/>
      <c r="PK592" s="15"/>
      <c r="PL592" s="15"/>
      <c r="PM592" s="15"/>
      <c r="PN592" s="15"/>
      <c r="PO592" s="15"/>
      <c r="PP592" s="15"/>
      <c r="PQ592" s="15"/>
      <c r="PR592" s="15"/>
      <c r="PS592" s="15"/>
      <c r="PT592" s="15"/>
      <c r="PU592" s="15"/>
      <c r="PV592" s="15"/>
      <c r="PW592" s="15"/>
      <c r="PX592" s="15"/>
      <c r="PY592" s="15"/>
      <c r="PZ592" s="15"/>
      <c r="QA592" s="15"/>
      <c r="QB592" s="15"/>
      <c r="QC592" s="15"/>
      <c r="QD592" s="15"/>
      <c r="QE592" s="15"/>
      <c r="QF592" s="15"/>
      <c r="QG592" s="15"/>
      <c r="QH592" s="15"/>
      <c r="QI592" s="15"/>
      <c r="QJ592" s="15"/>
      <c r="QK592" s="15"/>
      <c r="QL592" s="15"/>
      <c r="QM592" s="15"/>
      <c r="QN592" s="15"/>
      <c r="QO592" s="15"/>
      <c r="QP592" s="15"/>
      <c r="QQ592" s="15"/>
      <c r="QR592" s="15"/>
      <c r="QS592" s="15"/>
      <c r="QT592" s="15"/>
      <c r="QU592" s="15"/>
      <c r="QV592" s="15"/>
      <c r="QW592" s="15"/>
      <c r="QX592" s="15"/>
      <c r="QY592" s="15"/>
      <c r="QZ592" s="15"/>
      <c r="RA592" s="15"/>
      <c r="RB592" s="15"/>
      <c r="RC592" s="15"/>
      <c r="RD592" s="15"/>
      <c r="RE592" s="15"/>
      <c r="RF592" s="15"/>
      <c r="RG592" s="15"/>
      <c r="RH592" s="15"/>
      <c r="RI592" s="15"/>
      <c r="RJ592" s="15"/>
      <c r="RK592" s="15"/>
      <c r="RL592" s="15"/>
      <c r="RM592" s="15"/>
      <c r="RN592" s="15"/>
      <c r="RO592" s="15"/>
      <c r="RP592" s="15"/>
      <c r="RQ592" s="15"/>
      <c r="RR592" s="15"/>
      <c r="RS592" s="15"/>
      <c r="RT592" s="15"/>
      <c r="RU592" s="15"/>
      <c r="RV592" s="15"/>
      <c r="RW592" s="15"/>
      <c r="RX592" s="15"/>
      <c r="RY592" s="15"/>
      <c r="RZ592" s="15"/>
      <c r="SA592" s="15"/>
      <c r="SB592" s="15"/>
      <c r="SC592" s="15"/>
      <c r="SD592" s="15"/>
      <c r="SE592" s="15"/>
      <c r="SF592" s="15"/>
      <c r="SG592" s="15"/>
      <c r="SH592" s="15"/>
      <c r="SI592" s="15"/>
      <c r="SJ592" s="15"/>
      <c r="SK592" s="15"/>
      <c r="SL592" s="15"/>
      <c r="SM592" s="15"/>
      <c r="SN592" s="15"/>
      <c r="SO592" s="15"/>
      <c r="SP592" s="15"/>
      <c r="SQ592" s="15"/>
      <c r="SR592" s="15"/>
      <c r="SS592" s="15"/>
      <c r="ST592" s="15"/>
      <c r="SU592" s="15"/>
      <c r="SV592" s="15"/>
      <c r="SW592" s="15"/>
      <c r="SX592" s="15"/>
      <c r="SY592" s="15"/>
      <c r="SZ592" s="15"/>
      <c r="TA592" s="15"/>
      <c r="TB592" s="15"/>
      <c r="TC592" s="15"/>
      <c r="TD592" s="15"/>
      <c r="TE592" s="15"/>
      <c r="TF592" s="15"/>
      <c r="TG592" s="15"/>
      <c r="TH592" s="15"/>
      <c r="TI592" s="15"/>
      <c r="TJ592" s="15"/>
      <c r="TK592" s="15"/>
      <c r="TL592" s="15"/>
      <c r="TM592" s="15"/>
      <c r="TN592" s="15"/>
      <c r="TO592" s="15"/>
      <c r="TP592" s="15"/>
      <c r="TQ592" s="15"/>
      <c r="TR592" s="15"/>
      <c r="TS592" s="15"/>
      <c r="TT592" s="15"/>
      <c r="TU592" s="15"/>
      <c r="TV592" s="15"/>
      <c r="TW592" s="15"/>
      <c r="TX592" s="15"/>
      <c r="TY592" s="15"/>
      <c r="TZ592" s="15"/>
      <c r="UA592" s="15"/>
      <c r="UB592" s="15"/>
      <c r="UC592" s="15"/>
      <c r="UD592" s="15"/>
      <c r="UE592" s="15"/>
      <c r="UF592" s="15"/>
      <c r="UG592" s="15"/>
      <c r="UH592" s="15"/>
      <c r="UI592" s="15"/>
      <c r="UJ592" s="15"/>
      <c r="UK592" s="15"/>
      <c r="UL592" s="15"/>
      <c r="UM592" s="15"/>
      <c r="UN592" s="15"/>
      <c r="UO592" s="15"/>
      <c r="UP592" s="15"/>
      <c r="UQ592" s="15"/>
      <c r="UR592" s="15"/>
      <c r="US592" s="15"/>
      <c r="UT592" s="15"/>
      <c r="UU592" s="15"/>
      <c r="UV592" s="15"/>
      <c r="UW592" s="15"/>
      <c r="UX592" s="15"/>
      <c r="UY592" s="15"/>
      <c r="UZ592" s="15"/>
      <c r="VA592" s="15"/>
      <c r="VB592" s="15"/>
      <c r="VC592" s="15"/>
      <c r="VD592" s="15"/>
      <c r="VE592" s="15"/>
      <c r="VF592" s="15"/>
      <c r="VG592" s="15"/>
      <c r="VH592" s="15"/>
      <c r="VI592" s="15"/>
      <c r="VJ592" s="15"/>
      <c r="VK592" s="15"/>
      <c r="VL592" s="15"/>
      <c r="VM592" s="15"/>
      <c r="VN592" s="15"/>
      <c r="VO592" s="15"/>
      <c r="VP592" s="15"/>
      <c r="VQ592" s="15"/>
      <c r="VR592" s="15"/>
      <c r="VS592" s="15"/>
      <c r="VT592" s="15"/>
      <c r="VU592" s="15"/>
      <c r="VV592" s="15"/>
      <c r="VW592" s="15"/>
      <c r="VX592" s="15"/>
      <c r="VY592" s="15"/>
      <c r="VZ592" s="15"/>
      <c r="WA592" s="15"/>
      <c r="WB592" s="15"/>
      <c r="WC592" s="15"/>
      <c r="WD592" s="15"/>
      <c r="WE592" s="15"/>
      <c r="WF592" s="15"/>
      <c r="WG592" s="15"/>
      <c r="WH592" s="15"/>
      <c r="WI592" s="15"/>
      <c r="WJ592" s="15"/>
      <c r="WK592" s="15"/>
      <c r="WL592" s="15"/>
      <c r="WM592" s="15"/>
      <c r="WN592" s="15"/>
      <c r="WO592" s="15"/>
      <c r="WP592" s="15"/>
      <c r="WQ592" s="15"/>
      <c r="WR592" s="15"/>
      <c r="WS592" s="15"/>
      <c r="WT592" s="15"/>
      <c r="WU592" s="15"/>
      <c r="WV592" s="15"/>
      <c r="WW592" s="15"/>
      <c r="WX592" s="15"/>
      <c r="WY592" s="15"/>
      <c r="WZ592" s="15"/>
      <c r="XA592" s="15"/>
      <c r="XB592" s="15"/>
      <c r="XC592" s="15"/>
      <c r="XD592" s="15"/>
      <c r="XE592" s="15"/>
      <c r="XF592" s="15"/>
      <c r="XG592" s="15"/>
      <c r="XH592" s="15"/>
      <c r="XI592" s="15"/>
      <c r="XJ592" s="15"/>
      <c r="XK592" s="15"/>
      <c r="XL592" s="15"/>
      <c r="XM592" s="15"/>
      <c r="XN592" s="15"/>
      <c r="XO592" s="15"/>
      <c r="XP592" s="15"/>
      <c r="XQ592" s="15"/>
      <c r="XR592" s="15"/>
      <c r="XS592" s="15"/>
      <c r="XT592" s="15"/>
      <c r="XU592" s="15"/>
      <c r="XV592" s="15"/>
      <c r="XW592" s="15"/>
      <c r="XX592" s="15"/>
      <c r="XY592" s="15"/>
      <c r="XZ592" s="15"/>
      <c r="YA592" s="15"/>
      <c r="YB592" s="15"/>
      <c r="YC592" s="15"/>
      <c r="YD592" s="15"/>
      <c r="YE592" s="15"/>
      <c r="YF592" s="15"/>
      <c r="YG592" s="15"/>
      <c r="YH592" s="15"/>
      <c r="YI592" s="15"/>
      <c r="YJ592" s="15"/>
      <c r="YK592" s="15"/>
      <c r="YL592" s="15"/>
      <c r="YM592" s="15"/>
      <c r="YN592" s="15"/>
      <c r="YO592" s="15"/>
      <c r="YP592" s="15"/>
      <c r="YQ592" s="15"/>
      <c r="YR592" s="15"/>
      <c r="YS592" s="15"/>
      <c r="YT592" s="15"/>
      <c r="YU592" s="15"/>
      <c r="YV592" s="15"/>
      <c r="YW592" s="15"/>
      <c r="YX592" s="15"/>
      <c r="YY592" s="15"/>
      <c r="YZ592" s="15"/>
      <c r="ZA592" s="15"/>
      <c r="ZB592" s="15"/>
      <c r="ZC592" s="15"/>
      <c r="ZD592" s="15"/>
      <c r="ZE592" s="15"/>
      <c r="ZF592" s="15"/>
      <c r="ZG592" s="15"/>
      <c r="ZH592" s="15"/>
      <c r="ZI592" s="15"/>
      <c r="ZJ592" s="15"/>
      <c r="ZK592" s="15"/>
      <c r="ZL592" s="15"/>
      <c r="ZM592" s="15"/>
      <c r="ZN592" s="15"/>
      <c r="ZO592" s="15"/>
      <c r="ZP592" s="15"/>
      <c r="ZQ592" s="15"/>
      <c r="ZR592" s="15"/>
      <c r="ZS592" s="15"/>
      <c r="ZT592" s="15"/>
      <c r="ZU592" s="15"/>
      <c r="ZV592" s="15"/>
      <c r="ZW592" s="15"/>
      <c r="ZX592" s="15"/>
      <c r="ZY592" s="15"/>
      <c r="ZZ592" s="15"/>
      <c r="AAA592" s="15"/>
      <c r="AAB592" s="15"/>
      <c r="AAC592" s="15"/>
      <c r="AAD592" s="15"/>
      <c r="AAE592" s="15"/>
      <c r="AAF592" s="15"/>
      <c r="AAG592" s="15"/>
      <c r="AAH592" s="15"/>
      <c r="AAI592" s="15"/>
      <c r="AAJ592" s="15"/>
      <c r="AAK592" s="15"/>
      <c r="AAL592" s="15"/>
      <c r="AAM592" s="15"/>
      <c r="AAN592" s="15"/>
      <c r="AAO592" s="15"/>
      <c r="AAP592" s="15"/>
      <c r="AAQ592" s="15"/>
      <c r="AAR592" s="15"/>
      <c r="AAS592" s="15"/>
      <c r="AAT592" s="15"/>
      <c r="AAU592" s="15"/>
      <c r="AAV592" s="15"/>
      <c r="AAW592" s="15"/>
      <c r="AAX592" s="15"/>
      <c r="AAY592" s="15"/>
      <c r="AAZ592" s="15"/>
      <c r="ABA592" s="15"/>
      <c r="ABB592" s="15"/>
      <c r="ABC592" s="15"/>
      <c r="ABD592" s="15"/>
      <c r="ABE592" s="15"/>
      <c r="ABF592" s="15"/>
      <c r="ABG592" s="15"/>
      <c r="ABH592" s="15"/>
      <c r="ABI592" s="15"/>
      <c r="ABJ592" s="15"/>
      <c r="ABK592" s="15"/>
      <c r="ABL592" s="15"/>
      <c r="ABM592" s="15"/>
      <c r="ABN592" s="15"/>
      <c r="ABO592" s="15"/>
      <c r="ABP592" s="15"/>
      <c r="ABQ592" s="15"/>
      <c r="ABR592" s="15"/>
      <c r="ABS592" s="15"/>
      <c r="ABT592" s="15"/>
      <c r="ABU592" s="15"/>
      <c r="ABV592" s="15"/>
      <c r="ABW592" s="15"/>
      <c r="ABX592" s="15"/>
      <c r="ABY592" s="15"/>
      <c r="ABZ592" s="15"/>
      <c r="ACA592" s="15"/>
      <c r="ACB592" s="15"/>
      <c r="ACC592" s="15"/>
      <c r="ACD592" s="15"/>
      <c r="ACE592" s="15"/>
      <c r="ACF592" s="15"/>
      <c r="ACG592" s="15"/>
      <c r="ACH592" s="15"/>
      <c r="ACI592" s="15"/>
      <c r="ACJ592" s="15"/>
      <c r="ACK592" s="15"/>
      <c r="ACL592" s="15"/>
      <c r="ACM592" s="15"/>
      <c r="ACN592" s="15"/>
      <c r="ACO592" s="15"/>
      <c r="ACP592" s="15"/>
      <c r="ACQ592" s="15"/>
      <c r="ACR592" s="15"/>
      <c r="ACS592" s="15"/>
      <c r="ACT592" s="15"/>
      <c r="ACU592" s="15"/>
      <c r="ACV592" s="15"/>
      <c r="ACW592" s="15"/>
      <c r="ACX592" s="15"/>
      <c r="ACY592" s="15"/>
      <c r="ACZ592" s="15"/>
      <c r="ADA592" s="15"/>
      <c r="ADB592" s="15"/>
      <c r="ADC592" s="15"/>
      <c r="ADD592" s="15"/>
      <c r="ADE592" s="15"/>
      <c r="ADF592" s="15"/>
      <c r="ADG592" s="15"/>
      <c r="ADH592" s="15"/>
      <c r="ADI592" s="15"/>
      <c r="ADJ592" s="15"/>
      <c r="ADK592" s="15"/>
      <c r="ADL592" s="15"/>
      <c r="ADM592" s="15"/>
      <c r="ADN592" s="15"/>
      <c r="ADO592" s="15"/>
      <c r="ADP592" s="15"/>
      <c r="ADQ592" s="15"/>
      <c r="ADR592" s="15"/>
      <c r="ADS592" s="15"/>
      <c r="ADT592" s="15"/>
      <c r="ADU592" s="15"/>
      <c r="ADV592" s="15"/>
      <c r="ADW592" s="15"/>
      <c r="ADX592" s="15"/>
      <c r="ADY592" s="15"/>
      <c r="ADZ592" s="15"/>
      <c r="AEA592" s="15"/>
      <c r="AEB592" s="15"/>
      <c r="AEC592" s="15"/>
      <c r="AED592" s="15"/>
      <c r="AEE592" s="15"/>
      <c r="AEF592" s="15"/>
      <c r="AEG592" s="15"/>
      <c r="AEH592" s="15"/>
      <c r="AEI592" s="15"/>
      <c r="AEJ592" s="15"/>
      <c r="AEK592" s="15"/>
      <c r="AEL592" s="15"/>
      <c r="AEM592" s="15"/>
      <c r="AEN592" s="15"/>
      <c r="AEO592" s="15"/>
      <c r="AEP592" s="15"/>
      <c r="AEQ592" s="15"/>
      <c r="AER592" s="15"/>
      <c r="AES592" s="15"/>
      <c r="AET592" s="15"/>
      <c r="AEU592" s="15"/>
      <c r="AEV592" s="15"/>
      <c r="AEW592" s="15"/>
      <c r="AEX592" s="15"/>
      <c r="AEY592" s="15"/>
      <c r="AEZ592" s="15"/>
      <c r="AFA592" s="15"/>
      <c r="AFB592" s="15"/>
      <c r="AFC592" s="15"/>
      <c r="AFD592" s="15"/>
      <c r="AFE592" s="15"/>
      <c r="AFF592" s="15"/>
      <c r="AFG592" s="15"/>
      <c r="AFH592" s="15"/>
      <c r="AFI592" s="15"/>
      <c r="AFJ592" s="15"/>
      <c r="AFK592" s="15"/>
      <c r="AFL592" s="15"/>
      <c r="AFM592" s="15"/>
      <c r="AFN592" s="15"/>
      <c r="AFO592" s="15"/>
      <c r="AFP592" s="15"/>
      <c r="AFQ592" s="15"/>
      <c r="AFR592" s="15"/>
      <c r="AFS592" s="15"/>
      <c r="AFT592" s="15"/>
      <c r="AFU592" s="15"/>
      <c r="AFV592" s="15"/>
      <c r="AFW592" s="15"/>
      <c r="AFX592" s="15"/>
      <c r="AFY592" s="15"/>
      <c r="AFZ592" s="15"/>
      <c r="AGA592" s="15"/>
      <c r="AGB592" s="15"/>
      <c r="AGC592" s="15"/>
      <c r="AGD592" s="15"/>
      <c r="AGE592" s="15"/>
      <c r="AGF592" s="15"/>
      <c r="AGG592" s="15"/>
      <c r="AGH592" s="15"/>
      <c r="AGI592" s="15"/>
      <c r="AGJ592" s="15"/>
      <c r="AGK592" s="15"/>
      <c r="AGL592" s="15"/>
      <c r="AGM592" s="15"/>
      <c r="AGN592" s="15"/>
      <c r="AGO592" s="15"/>
      <c r="AGP592" s="15"/>
      <c r="AGQ592" s="15"/>
      <c r="AGR592" s="15"/>
      <c r="AGS592" s="15"/>
      <c r="AGT592" s="15"/>
      <c r="AGU592" s="15"/>
      <c r="AGV592" s="15"/>
      <c r="AGW592" s="15"/>
      <c r="AGX592" s="15"/>
      <c r="AGY592" s="15"/>
      <c r="AGZ592" s="15"/>
      <c r="AHA592" s="15"/>
      <c r="AHB592" s="15"/>
      <c r="AHC592" s="15"/>
      <c r="AHD592" s="15"/>
      <c r="AHE592" s="15"/>
      <c r="AHF592" s="15"/>
      <c r="AHG592" s="15"/>
      <c r="AHH592" s="15"/>
      <c r="AHI592" s="15"/>
      <c r="AHJ592" s="15"/>
      <c r="AHK592" s="15"/>
      <c r="AHL592" s="15"/>
      <c r="AHM592" s="15"/>
      <c r="AHN592" s="15"/>
      <c r="AHO592" s="15"/>
      <c r="AHP592" s="15"/>
      <c r="AHQ592" s="15"/>
      <c r="AHR592" s="15"/>
      <c r="AHS592" s="15"/>
      <c r="AHT592" s="15"/>
      <c r="AHU592" s="15"/>
      <c r="AHV592" s="15"/>
      <c r="AHW592" s="15"/>
      <c r="AHX592" s="15"/>
      <c r="AHY592" s="15"/>
      <c r="AHZ592" s="15"/>
      <c r="AIA592" s="15"/>
      <c r="AIB592" s="15"/>
      <c r="AIC592" s="15"/>
      <c r="AID592" s="15"/>
      <c r="AIE592" s="15"/>
      <c r="AIF592" s="15"/>
      <c r="AIG592" s="15"/>
      <c r="AIH592" s="15"/>
      <c r="AII592" s="15"/>
      <c r="AIJ592" s="15"/>
      <c r="AIK592" s="15"/>
      <c r="AIL592" s="15"/>
      <c r="AIM592" s="15"/>
      <c r="AIN592" s="15"/>
      <c r="AIO592" s="15"/>
      <c r="AIP592" s="15"/>
      <c r="AIQ592" s="15"/>
      <c r="AIR592" s="15"/>
      <c r="AIS592" s="15"/>
      <c r="AIT592" s="15"/>
      <c r="AIU592" s="15"/>
      <c r="AIV592" s="15"/>
      <c r="AIW592" s="15"/>
      <c r="AIX592" s="15"/>
      <c r="AIY592" s="15"/>
      <c r="AIZ592" s="15"/>
      <c r="AJA592" s="15"/>
      <c r="AJB592" s="15"/>
      <c r="AJC592" s="15"/>
      <c r="AJD592" s="15"/>
      <c r="AJE592" s="15"/>
      <c r="AJF592" s="15"/>
      <c r="AJG592" s="15"/>
      <c r="AJH592" s="15"/>
      <c r="AJI592" s="15"/>
      <c r="AJJ592" s="15"/>
      <c r="AJK592" s="15"/>
      <c r="AJL592" s="15"/>
      <c r="AJM592" s="15"/>
      <c r="AJN592" s="15"/>
      <c r="AJO592" s="15"/>
      <c r="AJP592" s="15"/>
      <c r="AJQ592" s="15"/>
      <c r="AJR592" s="15"/>
      <c r="AJS592" s="15"/>
      <c r="AJT592" s="15"/>
      <c r="AJU592" s="15"/>
      <c r="AJV592" s="15"/>
      <c r="AJW592" s="15"/>
      <c r="AJX592" s="15"/>
      <c r="AJY592" s="15"/>
      <c r="AJZ592" s="15"/>
      <c r="AKA592" s="15"/>
      <c r="AKB592" s="15"/>
      <c r="AKC592" s="15"/>
      <c r="AKD592" s="15"/>
      <c r="AKE592" s="15"/>
      <c r="AKF592" s="15"/>
      <c r="AKG592" s="15"/>
      <c r="AKH592" s="15"/>
      <c r="AKI592" s="15"/>
      <c r="AKJ592" s="15"/>
      <c r="AKK592" s="15"/>
      <c r="AKL592" s="15"/>
      <c r="AKM592" s="15"/>
      <c r="AKN592" s="15"/>
      <c r="AKO592" s="15"/>
      <c r="AKP592" s="15"/>
      <c r="AKQ592" s="15"/>
      <c r="AKR592" s="15"/>
      <c r="AKS592" s="15"/>
      <c r="AKT592" s="15"/>
      <c r="AKU592" s="15"/>
      <c r="AKV592" s="15"/>
      <c r="AKW592" s="15"/>
      <c r="AKX592" s="15"/>
      <c r="AKY592" s="15"/>
      <c r="AKZ592" s="15"/>
      <c r="ALA592" s="15"/>
      <c r="ALB592" s="15"/>
      <c r="ALC592" s="15"/>
      <c r="ALD592" s="15"/>
      <c r="ALE592" s="15"/>
      <c r="ALF592" s="15"/>
      <c r="ALG592" s="15"/>
      <c r="ALH592" s="15"/>
      <c r="ALI592" s="15"/>
      <c r="ALJ592" s="15"/>
      <c r="ALK592" s="15"/>
      <c r="ALL592" s="15"/>
      <c r="ALM592" s="15"/>
      <c r="ALN592" s="15"/>
      <c r="ALO592" s="15"/>
      <c r="ALP592" s="15"/>
      <c r="ALQ592" s="15"/>
      <c r="ALR592" s="15"/>
      <c r="ALS592" s="15"/>
      <c r="ALT592" s="15"/>
      <c r="ALU592" s="15"/>
      <c r="ALV592" s="15"/>
      <c r="ALW592" s="15"/>
      <c r="ALX592" s="11"/>
      <c r="ALY592" s="11"/>
      <c r="ALZ592" s="11"/>
      <c r="AMA592" s="11"/>
    </row>
    <row r="593" spans="1:1015" ht="12.75" customHeight="1">
      <c r="A593" s="8" t="s">
        <v>589</v>
      </c>
      <c r="B593" s="8" t="s">
        <v>590</v>
      </c>
      <c r="C593" s="5" t="s">
        <v>167</v>
      </c>
      <c r="D593" s="4"/>
      <c r="E593" s="9" t="s">
        <v>16</v>
      </c>
      <c r="F593" s="4" t="s">
        <v>17</v>
      </c>
      <c r="G593" s="4" t="s">
        <v>168</v>
      </c>
      <c r="H593" s="6">
        <v>18897.419999999998</v>
      </c>
      <c r="I593" s="6">
        <v>15875.19</v>
      </c>
      <c r="J593" s="6">
        <v>15650</v>
      </c>
      <c r="K593" s="6">
        <v>13562.84</v>
      </c>
      <c r="L593" s="7">
        <v>6171</v>
      </c>
      <c r="M593" s="10">
        <v>11190</v>
      </c>
      <c r="N593" s="10">
        <v>12250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</row>
    <row r="594" spans="1:1015" ht="12.75" customHeight="1">
      <c r="A594" s="8" t="s">
        <v>589</v>
      </c>
      <c r="B594" s="8" t="s">
        <v>590</v>
      </c>
      <c r="C594" s="5" t="s">
        <v>169</v>
      </c>
      <c r="D594" s="4"/>
      <c r="E594" s="9" t="s">
        <v>16</v>
      </c>
      <c r="F594" s="4" t="s">
        <v>17</v>
      </c>
      <c r="G594" s="4" t="s">
        <v>170</v>
      </c>
      <c r="H594" s="6">
        <v>6265.55</v>
      </c>
      <c r="I594" s="6">
        <v>5248.2</v>
      </c>
      <c r="J594" s="6">
        <v>5133</v>
      </c>
      <c r="K594" s="6">
        <v>4598.0600000000004</v>
      </c>
      <c r="L594" s="7">
        <v>2107</v>
      </c>
      <c r="M594" s="10">
        <v>3913</v>
      </c>
      <c r="N594" s="10">
        <v>4284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</row>
    <row r="595" spans="1:1015" ht="12.75" customHeight="1">
      <c r="A595" s="8" t="s">
        <v>589</v>
      </c>
      <c r="B595" s="8" t="s">
        <v>590</v>
      </c>
      <c r="C595" s="9" t="s">
        <v>179</v>
      </c>
      <c r="D595" s="8"/>
      <c r="E595" s="9" t="s">
        <v>16</v>
      </c>
      <c r="F595" s="8" t="s">
        <v>17</v>
      </c>
      <c r="G595" s="8" t="s">
        <v>180</v>
      </c>
      <c r="H595" s="10">
        <v>815.1</v>
      </c>
      <c r="I595" s="10">
        <v>480.15</v>
      </c>
      <c r="J595" s="10">
        <v>360</v>
      </c>
      <c r="K595" s="10">
        <v>678.92</v>
      </c>
      <c r="L595" s="7">
        <v>198</v>
      </c>
      <c r="M595" s="10">
        <v>704</v>
      </c>
      <c r="N595" s="10">
        <v>704</v>
      </c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</row>
    <row r="596" spans="1:1015" ht="12.75" customHeight="1">
      <c r="A596" s="8" t="s">
        <v>589</v>
      </c>
      <c r="B596" s="8" t="s">
        <v>590</v>
      </c>
      <c r="C596" s="9" t="s">
        <v>202</v>
      </c>
      <c r="D596" s="8"/>
      <c r="E596" s="9" t="s">
        <v>16</v>
      </c>
      <c r="F596" s="8" t="s">
        <v>17</v>
      </c>
      <c r="G596" s="8" t="s">
        <v>203</v>
      </c>
      <c r="H596" s="10">
        <v>216.44</v>
      </c>
      <c r="I596" s="10">
        <v>171.07</v>
      </c>
      <c r="J596" s="10">
        <v>172</v>
      </c>
      <c r="K596" s="10">
        <v>158.19</v>
      </c>
      <c r="L596" s="7">
        <v>68</v>
      </c>
      <c r="M596" s="10">
        <v>150</v>
      </c>
      <c r="N596" s="10">
        <v>153</v>
      </c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</row>
    <row r="597" spans="1:1015" ht="12.75" customHeight="1">
      <c r="A597" s="8" t="s">
        <v>589</v>
      </c>
      <c r="B597" s="8" t="s">
        <v>590</v>
      </c>
      <c r="C597" s="9" t="s">
        <v>220</v>
      </c>
      <c r="D597" s="8"/>
      <c r="E597" s="9" t="s">
        <v>16</v>
      </c>
      <c r="F597" s="8" t="s">
        <v>17</v>
      </c>
      <c r="G597" s="8" t="s">
        <v>221</v>
      </c>
      <c r="H597" s="10">
        <v>52.81</v>
      </c>
      <c r="I597" s="10">
        <v>73.290000000000006</v>
      </c>
      <c r="J597" s="10">
        <v>0</v>
      </c>
      <c r="K597" s="10">
        <v>0</v>
      </c>
      <c r="L597" s="7">
        <v>0</v>
      </c>
      <c r="M597" s="10">
        <v>0</v>
      </c>
      <c r="N597" s="10">
        <v>0</v>
      </c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</row>
    <row r="598" spans="1:1015" ht="12.75" customHeight="1">
      <c r="A598" s="12" t="s">
        <v>591</v>
      </c>
      <c r="B598" s="12"/>
      <c r="C598" s="12"/>
      <c r="D598" s="12"/>
      <c r="E598" s="13" t="s">
        <v>31</v>
      </c>
      <c r="F598" s="13"/>
      <c r="G598" s="12" t="s">
        <v>57</v>
      </c>
      <c r="H598" s="14">
        <f t="shared" ref="H598:N598" si="91">H593+H594+SUM(H595:H597)</f>
        <v>26247.319999999996</v>
      </c>
      <c r="I598" s="14">
        <f t="shared" si="91"/>
        <v>21847.899999999998</v>
      </c>
      <c r="J598" s="14">
        <f t="shared" si="91"/>
        <v>21315</v>
      </c>
      <c r="K598" s="14">
        <f t="shared" si="91"/>
        <v>18998.010000000002</v>
      </c>
      <c r="L598" s="3">
        <f t="shared" si="91"/>
        <v>8544</v>
      </c>
      <c r="M598" s="14">
        <f t="shared" si="91"/>
        <v>15957</v>
      </c>
      <c r="N598" s="14">
        <f t="shared" si="91"/>
        <v>17391</v>
      </c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  <c r="JO598" s="15"/>
      <c r="JP598" s="15"/>
      <c r="JQ598" s="15"/>
      <c r="JR598" s="15"/>
      <c r="JS598" s="15"/>
      <c r="JT598" s="15"/>
      <c r="JU598" s="15"/>
      <c r="JV598" s="15"/>
      <c r="JW598" s="15"/>
      <c r="JX598" s="15"/>
      <c r="JY598" s="15"/>
      <c r="JZ598" s="15"/>
      <c r="KA598" s="15"/>
      <c r="KB598" s="15"/>
      <c r="KC598" s="15"/>
      <c r="KD598" s="15"/>
      <c r="KE598" s="15"/>
      <c r="KF598" s="15"/>
      <c r="KG598" s="15"/>
      <c r="KH598" s="15"/>
      <c r="KI598" s="15"/>
      <c r="KJ598" s="15"/>
      <c r="KK598" s="15"/>
      <c r="KL598" s="15"/>
      <c r="KM598" s="15"/>
      <c r="KN598" s="15"/>
      <c r="KO598" s="15"/>
      <c r="KP598" s="15"/>
      <c r="KQ598" s="15"/>
      <c r="KR598" s="15"/>
      <c r="KS598" s="15"/>
      <c r="KT598" s="15"/>
      <c r="KU598" s="15"/>
      <c r="KV598" s="15"/>
      <c r="KW598" s="15"/>
      <c r="KX598" s="15"/>
      <c r="KY598" s="15"/>
      <c r="KZ598" s="15"/>
      <c r="LA598" s="15"/>
      <c r="LB598" s="15"/>
      <c r="LC598" s="15"/>
      <c r="LD598" s="15"/>
      <c r="LE598" s="15"/>
      <c r="LF598" s="15"/>
      <c r="LG598" s="15"/>
      <c r="LH598" s="15"/>
      <c r="LI598" s="15"/>
      <c r="LJ598" s="15"/>
      <c r="LK598" s="15"/>
      <c r="LL598" s="15"/>
      <c r="LM598" s="15"/>
      <c r="LN598" s="15"/>
      <c r="LO598" s="15"/>
      <c r="LP598" s="15"/>
      <c r="LQ598" s="15"/>
      <c r="LR598" s="15"/>
      <c r="LS598" s="15"/>
      <c r="LT598" s="15"/>
      <c r="LU598" s="15"/>
      <c r="LV598" s="15"/>
      <c r="LW598" s="15"/>
      <c r="LX598" s="15"/>
      <c r="LY598" s="15"/>
      <c r="LZ598" s="15"/>
      <c r="MA598" s="15"/>
      <c r="MB598" s="15"/>
      <c r="MC598" s="15"/>
      <c r="MD598" s="15"/>
      <c r="ME598" s="15"/>
      <c r="MF598" s="15"/>
      <c r="MG598" s="15"/>
      <c r="MH598" s="15"/>
      <c r="MI598" s="15"/>
      <c r="MJ598" s="15"/>
      <c r="MK598" s="15"/>
      <c r="ML598" s="15"/>
      <c r="MM598" s="15"/>
      <c r="MN598" s="15"/>
      <c r="MO598" s="15"/>
      <c r="MP598" s="15"/>
      <c r="MQ598" s="15"/>
      <c r="MR598" s="15"/>
      <c r="MS598" s="15"/>
      <c r="MT598" s="15"/>
      <c r="MU598" s="15"/>
      <c r="MV598" s="15"/>
      <c r="MW598" s="15"/>
      <c r="MX598" s="15"/>
      <c r="MY598" s="15"/>
      <c r="MZ598" s="15"/>
      <c r="NA598" s="15"/>
      <c r="NB598" s="15"/>
      <c r="NC598" s="15"/>
      <c r="ND598" s="15"/>
      <c r="NE598" s="15"/>
      <c r="NF598" s="15"/>
      <c r="NG598" s="15"/>
      <c r="NH598" s="15"/>
      <c r="NI598" s="15"/>
      <c r="NJ598" s="15"/>
      <c r="NK598" s="15"/>
      <c r="NL598" s="15"/>
      <c r="NM598" s="15"/>
      <c r="NN598" s="15"/>
      <c r="NO598" s="15"/>
      <c r="NP598" s="15"/>
      <c r="NQ598" s="15"/>
      <c r="NR598" s="15"/>
      <c r="NS598" s="15"/>
      <c r="NT598" s="15"/>
      <c r="NU598" s="15"/>
      <c r="NV598" s="15"/>
      <c r="NW598" s="15"/>
      <c r="NX598" s="15"/>
      <c r="NY598" s="15"/>
      <c r="NZ598" s="15"/>
      <c r="OA598" s="15"/>
      <c r="OB598" s="15"/>
      <c r="OC598" s="15"/>
      <c r="OD598" s="15"/>
      <c r="OE598" s="15"/>
      <c r="OF598" s="15"/>
      <c r="OG598" s="15"/>
      <c r="OH598" s="15"/>
      <c r="OI598" s="15"/>
      <c r="OJ598" s="15"/>
      <c r="OK598" s="15"/>
      <c r="OL598" s="15"/>
      <c r="OM598" s="15"/>
      <c r="ON598" s="15"/>
      <c r="OO598" s="15"/>
      <c r="OP598" s="15"/>
      <c r="OQ598" s="15"/>
      <c r="OR598" s="15"/>
      <c r="OS598" s="15"/>
      <c r="OT598" s="15"/>
      <c r="OU598" s="15"/>
      <c r="OV598" s="15"/>
      <c r="OW598" s="15"/>
      <c r="OX598" s="15"/>
      <c r="OY598" s="15"/>
      <c r="OZ598" s="15"/>
      <c r="PA598" s="15"/>
      <c r="PB598" s="15"/>
      <c r="PC598" s="15"/>
      <c r="PD598" s="15"/>
      <c r="PE598" s="15"/>
      <c r="PF598" s="15"/>
      <c r="PG598" s="15"/>
      <c r="PH598" s="15"/>
      <c r="PI598" s="15"/>
      <c r="PJ598" s="15"/>
      <c r="PK598" s="15"/>
      <c r="PL598" s="15"/>
      <c r="PM598" s="15"/>
      <c r="PN598" s="15"/>
      <c r="PO598" s="15"/>
      <c r="PP598" s="15"/>
      <c r="PQ598" s="15"/>
      <c r="PR598" s="15"/>
      <c r="PS598" s="15"/>
      <c r="PT598" s="15"/>
      <c r="PU598" s="15"/>
      <c r="PV598" s="15"/>
      <c r="PW598" s="15"/>
      <c r="PX598" s="15"/>
      <c r="PY598" s="15"/>
      <c r="PZ598" s="15"/>
      <c r="QA598" s="15"/>
      <c r="QB598" s="15"/>
      <c r="QC598" s="15"/>
      <c r="QD598" s="15"/>
      <c r="QE598" s="15"/>
      <c r="QF598" s="15"/>
      <c r="QG598" s="15"/>
      <c r="QH598" s="15"/>
      <c r="QI598" s="15"/>
      <c r="QJ598" s="15"/>
      <c r="QK598" s="15"/>
      <c r="QL598" s="15"/>
      <c r="QM598" s="15"/>
      <c r="QN598" s="15"/>
      <c r="QO598" s="15"/>
      <c r="QP598" s="15"/>
      <c r="QQ598" s="15"/>
      <c r="QR598" s="15"/>
      <c r="QS598" s="15"/>
      <c r="QT598" s="15"/>
      <c r="QU598" s="15"/>
      <c r="QV598" s="15"/>
      <c r="QW598" s="15"/>
      <c r="QX598" s="15"/>
      <c r="QY598" s="15"/>
      <c r="QZ598" s="15"/>
      <c r="RA598" s="15"/>
      <c r="RB598" s="15"/>
      <c r="RC598" s="15"/>
      <c r="RD598" s="15"/>
      <c r="RE598" s="15"/>
      <c r="RF598" s="15"/>
      <c r="RG598" s="15"/>
      <c r="RH598" s="15"/>
      <c r="RI598" s="15"/>
      <c r="RJ598" s="15"/>
      <c r="RK598" s="15"/>
      <c r="RL598" s="15"/>
      <c r="RM598" s="15"/>
      <c r="RN598" s="15"/>
      <c r="RO598" s="15"/>
      <c r="RP598" s="15"/>
      <c r="RQ598" s="15"/>
      <c r="RR598" s="15"/>
      <c r="RS598" s="15"/>
      <c r="RT598" s="15"/>
      <c r="RU598" s="15"/>
      <c r="RV598" s="15"/>
      <c r="RW598" s="15"/>
      <c r="RX598" s="15"/>
      <c r="RY598" s="15"/>
      <c r="RZ598" s="15"/>
      <c r="SA598" s="15"/>
      <c r="SB598" s="15"/>
      <c r="SC598" s="15"/>
      <c r="SD598" s="15"/>
      <c r="SE598" s="15"/>
      <c r="SF598" s="15"/>
      <c r="SG598" s="15"/>
      <c r="SH598" s="15"/>
      <c r="SI598" s="15"/>
      <c r="SJ598" s="15"/>
      <c r="SK598" s="15"/>
      <c r="SL598" s="15"/>
      <c r="SM598" s="15"/>
      <c r="SN598" s="15"/>
      <c r="SO598" s="15"/>
      <c r="SP598" s="15"/>
      <c r="SQ598" s="15"/>
      <c r="SR598" s="15"/>
      <c r="SS598" s="15"/>
      <c r="ST598" s="15"/>
      <c r="SU598" s="15"/>
      <c r="SV598" s="15"/>
      <c r="SW598" s="15"/>
      <c r="SX598" s="15"/>
      <c r="SY598" s="15"/>
      <c r="SZ598" s="15"/>
      <c r="TA598" s="15"/>
      <c r="TB598" s="15"/>
      <c r="TC598" s="15"/>
      <c r="TD598" s="15"/>
      <c r="TE598" s="15"/>
      <c r="TF598" s="15"/>
      <c r="TG598" s="15"/>
      <c r="TH598" s="15"/>
      <c r="TI598" s="15"/>
      <c r="TJ598" s="15"/>
      <c r="TK598" s="15"/>
      <c r="TL598" s="15"/>
      <c r="TM598" s="15"/>
      <c r="TN598" s="15"/>
      <c r="TO598" s="15"/>
      <c r="TP598" s="15"/>
      <c r="TQ598" s="15"/>
      <c r="TR598" s="15"/>
      <c r="TS598" s="15"/>
      <c r="TT598" s="15"/>
      <c r="TU598" s="15"/>
      <c r="TV598" s="15"/>
      <c r="TW598" s="15"/>
      <c r="TX598" s="15"/>
      <c r="TY598" s="15"/>
      <c r="TZ598" s="15"/>
      <c r="UA598" s="15"/>
      <c r="UB598" s="15"/>
      <c r="UC598" s="15"/>
      <c r="UD598" s="15"/>
      <c r="UE598" s="15"/>
      <c r="UF598" s="15"/>
      <c r="UG598" s="15"/>
      <c r="UH598" s="15"/>
      <c r="UI598" s="15"/>
      <c r="UJ598" s="15"/>
      <c r="UK598" s="15"/>
      <c r="UL598" s="15"/>
      <c r="UM598" s="15"/>
      <c r="UN598" s="15"/>
      <c r="UO598" s="15"/>
      <c r="UP598" s="15"/>
      <c r="UQ598" s="15"/>
      <c r="UR598" s="15"/>
      <c r="US598" s="15"/>
      <c r="UT598" s="15"/>
      <c r="UU598" s="15"/>
      <c r="UV598" s="15"/>
      <c r="UW598" s="15"/>
      <c r="UX598" s="15"/>
      <c r="UY598" s="15"/>
      <c r="UZ598" s="15"/>
      <c r="VA598" s="15"/>
      <c r="VB598" s="15"/>
      <c r="VC598" s="15"/>
      <c r="VD598" s="15"/>
      <c r="VE598" s="15"/>
      <c r="VF598" s="15"/>
      <c r="VG598" s="15"/>
      <c r="VH598" s="15"/>
      <c r="VI598" s="15"/>
      <c r="VJ598" s="15"/>
      <c r="VK598" s="15"/>
      <c r="VL598" s="15"/>
      <c r="VM598" s="15"/>
      <c r="VN598" s="15"/>
      <c r="VO598" s="15"/>
      <c r="VP598" s="15"/>
      <c r="VQ598" s="15"/>
      <c r="VR598" s="15"/>
      <c r="VS598" s="15"/>
      <c r="VT598" s="15"/>
      <c r="VU598" s="15"/>
      <c r="VV598" s="15"/>
      <c r="VW598" s="15"/>
      <c r="VX598" s="15"/>
      <c r="VY598" s="15"/>
      <c r="VZ598" s="15"/>
      <c r="WA598" s="15"/>
      <c r="WB598" s="15"/>
      <c r="WC598" s="15"/>
      <c r="WD598" s="15"/>
      <c r="WE598" s="15"/>
      <c r="WF598" s="15"/>
      <c r="WG598" s="15"/>
      <c r="WH598" s="15"/>
      <c r="WI598" s="15"/>
      <c r="WJ598" s="15"/>
      <c r="WK598" s="15"/>
      <c r="WL598" s="15"/>
      <c r="WM598" s="15"/>
      <c r="WN598" s="15"/>
      <c r="WO598" s="15"/>
      <c r="WP598" s="15"/>
      <c r="WQ598" s="15"/>
      <c r="WR598" s="15"/>
      <c r="WS598" s="15"/>
      <c r="WT598" s="15"/>
      <c r="WU598" s="15"/>
      <c r="WV598" s="15"/>
      <c r="WW598" s="15"/>
      <c r="WX598" s="15"/>
      <c r="WY598" s="15"/>
      <c r="WZ598" s="15"/>
      <c r="XA598" s="15"/>
      <c r="XB598" s="15"/>
      <c r="XC598" s="15"/>
      <c r="XD598" s="15"/>
      <c r="XE598" s="15"/>
      <c r="XF598" s="15"/>
      <c r="XG598" s="15"/>
      <c r="XH598" s="15"/>
      <c r="XI598" s="15"/>
      <c r="XJ598" s="15"/>
      <c r="XK598" s="15"/>
      <c r="XL598" s="15"/>
      <c r="XM598" s="15"/>
      <c r="XN598" s="15"/>
      <c r="XO598" s="15"/>
      <c r="XP598" s="15"/>
      <c r="XQ598" s="15"/>
      <c r="XR598" s="15"/>
      <c r="XS598" s="15"/>
      <c r="XT598" s="15"/>
      <c r="XU598" s="15"/>
      <c r="XV598" s="15"/>
      <c r="XW598" s="15"/>
      <c r="XX598" s="15"/>
      <c r="XY598" s="15"/>
      <c r="XZ598" s="15"/>
      <c r="YA598" s="15"/>
      <c r="YB598" s="15"/>
      <c r="YC598" s="15"/>
      <c r="YD598" s="15"/>
      <c r="YE598" s="15"/>
      <c r="YF598" s="15"/>
      <c r="YG598" s="15"/>
      <c r="YH598" s="15"/>
      <c r="YI598" s="15"/>
      <c r="YJ598" s="15"/>
      <c r="YK598" s="15"/>
      <c r="YL598" s="15"/>
      <c r="YM598" s="15"/>
      <c r="YN598" s="15"/>
      <c r="YO598" s="15"/>
      <c r="YP598" s="15"/>
      <c r="YQ598" s="15"/>
      <c r="YR598" s="15"/>
      <c r="YS598" s="15"/>
      <c r="YT598" s="15"/>
      <c r="YU598" s="15"/>
      <c r="YV598" s="15"/>
      <c r="YW598" s="15"/>
      <c r="YX598" s="15"/>
      <c r="YY598" s="15"/>
      <c r="YZ598" s="15"/>
      <c r="ZA598" s="15"/>
      <c r="ZB598" s="15"/>
      <c r="ZC598" s="15"/>
      <c r="ZD598" s="15"/>
      <c r="ZE598" s="15"/>
      <c r="ZF598" s="15"/>
      <c r="ZG598" s="15"/>
      <c r="ZH598" s="15"/>
      <c r="ZI598" s="15"/>
      <c r="ZJ598" s="15"/>
      <c r="ZK598" s="15"/>
      <c r="ZL598" s="15"/>
      <c r="ZM598" s="15"/>
      <c r="ZN598" s="15"/>
      <c r="ZO598" s="15"/>
      <c r="ZP598" s="15"/>
      <c r="ZQ598" s="15"/>
      <c r="ZR598" s="15"/>
      <c r="ZS598" s="15"/>
      <c r="ZT598" s="15"/>
      <c r="ZU598" s="15"/>
      <c r="ZV598" s="15"/>
      <c r="ZW598" s="15"/>
      <c r="ZX598" s="15"/>
      <c r="ZY598" s="15"/>
      <c r="ZZ598" s="15"/>
      <c r="AAA598" s="15"/>
      <c r="AAB598" s="15"/>
      <c r="AAC598" s="15"/>
      <c r="AAD598" s="15"/>
      <c r="AAE598" s="15"/>
      <c r="AAF598" s="15"/>
      <c r="AAG598" s="15"/>
      <c r="AAH598" s="15"/>
      <c r="AAI598" s="15"/>
      <c r="AAJ598" s="15"/>
      <c r="AAK598" s="15"/>
      <c r="AAL598" s="15"/>
      <c r="AAM598" s="15"/>
      <c r="AAN598" s="15"/>
      <c r="AAO598" s="15"/>
      <c r="AAP598" s="15"/>
      <c r="AAQ598" s="15"/>
      <c r="AAR598" s="15"/>
      <c r="AAS598" s="15"/>
      <c r="AAT598" s="15"/>
      <c r="AAU598" s="15"/>
      <c r="AAV598" s="15"/>
      <c r="AAW598" s="15"/>
      <c r="AAX598" s="15"/>
      <c r="AAY598" s="15"/>
      <c r="AAZ598" s="15"/>
      <c r="ABA598" s="15"/>
      <c r="ABB598" s="15"/>
      <c r="ABC598" s="15"/>
      <c r="ABD598" s="15"/>
      <c r="ABE598" s="15"/>
      <c r="ABF598" s="15"/>
      <c r="ABG598" s="15"/>
      <c r="ABH598" s="15"/>
      <c r="ABI598" s="15"/>
      <c r="ABJ598" s="15"/>
      <c r="ABK598" s="15"/>
      <c r="ABL598" s="15"/>
      <c r="ABM598" s="15"/>
      <c r="ABN598" s="15"/>
      <c r="ABO598" s="15"/>
      <c r="ABP598" s="15"/>
      <c r="ABQ598" s="15"/>
      <c r="ABR598" s="15"/>
      <c r="ABS598" s="15"/>
      <c r="ABT598" s="15"/>
      <c r="ABU598" s="15"/>
      <c r="ABV598" s="15"/>
      <c r="ABW598" s="15"/>
      <c r="ABX598" s="15"/>
      <c r="ABY598" s="15"/>
      <c r="ABZ598" s="15"/>
      <c r="ACA598" s="15"/>
      <c r="ACB598" s="15"/>
      <c r="ACC598" s="15"/>
      <c r="ACD598" s="15"/>
      <c r="ACE598" s="15"/>
      <c r="ACF598" s="15"/>
      <c r="ACG598" s="15"/>
      <c r="ACH598" s="15"/>
      <c r="ACI598" s="15"/>
      <c r="ACJ598" s="15"/>
      <c r="ACK598" s="15"/>
      <c r="ACL598" s="15"/>
      <c r="ACM598" s="15"/>
      <c r="ACN598" s="15"/>
      <c r="ACO598" s="15"/>
      <c r="ACP598" s="15"/>
      <c r="ACQ598" s="15"/>
      <c r="ACR598" s="15"/>
      <c r="ACS598" s="15"/>
      <c r="ACT598" s="15"/>
      <c r="ACU598" s="15"/>
      <c r="ACV598" s="15"/>
      <c r="ACW598" s="15"/>
      <c r="ACX598" s="15"/>
      <c r="ACY598" s="15"/>
      <c r="ACZ598" s="15"/>
      <c r="ADA598" s="15"/>
      <c r="ADB598" s="15"/>
      <c r="ADC598" s="15"/>
      <c r="ADD598" s="15"/>
      <c r="ADE598" s="15"/>
      <c r="ADF598" s="15"/>
      <c r="ADG598" s="15"/>
      <c r="ADH598" s="15"/>
      <c r="ADI598" s="15"/>
      <c r="ADJ598" s="15"/>
      <c r="ADK598" s="15"/>
      <c r="ADL598" s="15"/>
      <c r="ADM598" s="15"/>
      <c r="ADN598" s="15"/>
      <c r="ADO598" s="15"/>
      <c r="ADP598" s="15"/>
      <c r="ADQ598" s="15"/>
      <c r="ADR598" s="15"/>
      <c r="ADS598" s="15"/>
      <c r="ADT598" s="15"/>
      <c r="ADU598" s="15"/>
      <c r="ADV598" s="15"/>
      <c r="ADW598" s="15"/>
      <c r="ADX598" s="15"/>
      <c r="ADY598" s="15"/>
      <c r="ADZ598" s="15"/>
      <c r="AEA598" s="15"/>
      <c r="AEB598" s="15"/>
      <c r="AEC598" s="15"/>
      <c r="AED598" s="15"/>
      <c r="AEE598" s="15"/>
      <c r="AEF598" s="15"/>
      <c r="AEG598" s="15"/>
      <c r="AEH598" s="15"/>
      <c r="AEI598" s="15"/>
      <c r="AEJ598" s="15"/>
      <c r="AEK598" s="15"/>
      <c r="AEL598" s="15"/>
      <c r="AEM598" s="15"/>
      <c r="AEN598" s="15"/>
      <c r="AEO598" s="15"/>
      <c r="AEP598" s="15"/>
      <c r="AEQ598" s="15"/>
      <c r="AER598" s="15"/>
      <c r="AES598" s="15"/>
      <c r="AET598" s="15"/>
      <c r="AEU598" s="15"/>
      <c r="AEV598" s="15"/>
      <c r="AEW598" s="15"/>
      <c r="AEX598" s="15"/>
      <c r="AEY598" s="15"/>
      <c r="AEZ598" s="15"/>
      <c r="AFA598" s="15"/>
      <c r="AFB598" s="15"/>
      <c r="AFC598" s="15"/>
      <c r="AFD598" s="15"/>
      <c r="AFE598" s="15"/>
      <c r="AFF598" s="15"/>
      <c r="AFG598" s="15"/>
      <c r="AFH598" s="15"/>
      <c r="AFI598" s="15"/>
      <c r="AFJ598" s="15"/>
      <c r="AFK598" s="15"/>
      <c r="AFL598" s="15"/>
      <c r="AFM598" s="15"/>
      <c r="AFN598" s="15"/>
      <c r="AFO598" s="15"/>
      <c r="AFP598" s="15"/>
      <c r="AFQ598" s="15"/>
      <c r="AFR598" s="15"/>
      <c r="AFS598" s="15"/>
      <c r="AFT598" s="15"/>
      <c r="AFU598" s="15"/>
      <c r="AFV598" s="15"/>
      <c r="AFW598" s="15"/>
      <c r="AFX598" s="15"/>
      <c r="AFY598" s="15"/>
      <c r="AFZ598" s="15"/>
      <c r="AGA598" s="15"/>
      <c r="AGB598" s="15"/>
      <c r="AGC598" s="15"/>
      <c r="AGD598" s="15"/>
      <c r="AGE598" s="15"/>
      <c r="AGF598" s="15"/>
      <c r="AGG598" s="15"/>
      <c r="AGH598" s="15"/>
      <c r="AGI598" s="15"/>
      <c r="AGJ598" s="15"/>
      <c r="AGK598" s="15"/>
      <c r="AGL598" s="15"/>
      <c r="AGM598" s="15"/>
      <c r="AGN598" s="15"/>
      <c r="AGO598" s="15"/>
      <c r="AGP598" s="15"/>
      <c r="AGQ598" s="15"/>
      <c r="AGR598" s="15"/>
      <c r="AGS598" s="15"/>
      <c r="AGT598" s="15"/>
      <c r="AGU598" s="15"/>
      <c r="AGV598" s="15"/>
      <c r="AGW598" s="15"/>
      <c r="AGX598" s="15"/>
      <c r="AGY598" s="15"/>
      <c r="AGZ598" s="15"/>
      <c r="AHA598" s="15"/>
      <c r="AHB598" s="15"/>
      <c r="AHC598" s="15"/>
      <c r="AHD598" s="15"/>
      <c r="AHE598" s="15"/>
      <c r="AHF598" s="15"/>
      <c r="AHG598" s="15"/>
      <c r="AHH598" s="15"/>
      <c r="AHI598" s="15"/>
      <c r="AHJ598" s="15"/>
      <c r="AHK598" s="15"/>
      <c r="AHL598" s="15"/>
      <c r="AHM598" s="15"/>
      <c r="AHN598" s="15"/>
      <c r="AHO598" s="15"/>
      <c r="AHP598" s="15"/>
      <c r="AHQ598" s="15"/>
      <c r="AHR598" s="15"/>
      <c r="AHS598" s="15"/>
      <c r="AHT598" s="15"/>
      <c r="AHU598" s="15"/>
      <c r="AHV598" s="15"/>
      <c r="AHW598" s="15"/>
      <c r="AHX598" s="15"/>
      <c r="AHY598" s="15"/>
      <c r="AHZ598" s="15"/>
      <c r="AIA598" s="15"/>
      <c r="AIB598" s="15"/>
      <c r="AIC598" s="15"/>
      <c r="AID598" s="15"/>
      <c r="AIE598" s="15"/>
      <c r="AIF598" s="15"/>
      <c r="AIG598" s="15"/>
      <c r="AIH598" s="15"/>
      <c r="AII598" s="15"/>
      <c r="AIJ598" s="15"/>
      <c r="AIK598" s="15"/>
      <c r="AIL598" s="15"/>
      <c r="AIM598" s="15"/>
      <c r="AIN598" s="15"/>
      <c r="AIO598" s="15"/>
      <c r="AIP598" s="15"/>
      <c r="AIQ598" s="15"/>
      <c r="AIR598" s="15"/>
      <c r="AIS598" s="15"/>
      <c r="AIT598" s="15"/>
      <c r="AIU598" s="15"/>
      <c r="AIV598" s="15"/>
      <c r="AIW598" s="15"/>
      <c r="AIX598" s="15"/>
      <c r="AIY598" s="15"/>
      <c r="AIZ598" s="15"/>
      <c r="AJA598" s="15"/>
      <c r="AJB598" s="15"/>
      <c r="AJC598" s="15"/>
      <c r="AJD598" s="15"/>
      <c r="AJE598" s="15"/>
      <c r="AJF598" s="15"/>
      <c r="AJG598" s="15"/>
      <c r="AJH598" s="15"/>
      <c r="AJI598" s="15"/>
      <c r="AJJ598" s="15"/>
      <c r="AJK598" s="15"/>
      <c r="AJL598" s="15"/>
      <c r="AJM598" s="15"/>
      <c r="AJN598" s="15"/>
      <c r="AJO598" s="15"/>
      <c r="AJP598" s="15"/>
      <c r="AJQ598" s="15"/>
      <c r="AJR598" s="15"/>
      <c r="AJS598" s="15"/>
      <c r="AJT598" s="15"/>
      <c r="AJU598" s="15"/>
      <c r="AJV598" s="15"/>
      <c r="AJW598" s="15"/>
      <c r="AJX598" s="15"/>
      <c r="AJY598" s="15"/>
      <c r="AJZ598" s="15"/>
      <c r="AKA598" s="15"/>
      <c r="AKB598" s="15"/>
      <c r="AKC598" s="15"/>
      <c r="AKD598" s="15"/>
      <c r="AKE598" s="15"/>
      <c r="AKF598" s="15"/>
      <c r="AKG598" s="15"/>
      <c r="AKH598" s="15"/>
      <c r="AKI598" s="15"/>
      <c r="AKJ598" s="15"/>
      <c r="AKK598" s="15"/>
      <c r="AKL598" s="15"/>
      <c r="AKM598" s="15"/>
      <c r="AKN598" s="15"/>
      <c r="AKO598" s="15"/>
      <c r="AKP598" s="15"/>
      <c r="AKQ598" s="15"/>
      <c r="AKR598" s="15"/>
      <c r="AKS598" s="15"/>
      <c r="AKT598" s="15"/>
      <c r="AKU598" s="15"/>
      <c r="AKV598" s="15"/>
      <c r="AKW598" s="15"/>
      <c r="AKX598" s="15"/>
      <c r="AKY598" s="15"/>
      <c r="AKZ598" s="15"/>
      <c r="ALA598" s="15"/>
      <c r="ALB598" s="15"/>
      <c r="ALC598" s="15"/>
      <c r="ALD598" s="15"/>
      <c r="ALE598" s="15"/>
      <c r="ALF598" s="15"/>
      <c r="ALG598" s="15"/>
      <c r="ALH598" s="15"/>
      <c r="ALI598" s="15"/>
      <c r="ALJ598" s="15"/>
      <c r="ALK598" s="15"/>
      <c r="ALL598" s="15"/>
      <c r="ALM598" s="15"/>
      <c r="ALN598" s="15"/>
      <c r="ALO598" s="15"/>
      <c r="ALP598" s="15"/>
      <c r="ALQ598" s="15"/>
      <c r="ALR598" s="15"/>
      <c r="ALS598" s="15"/>
      <c r="ALT598" s="15"/>
      <c r="ALU598" s="15"/>
      <c r="ALV598" s="15"/>
      <c r="ALW598" s="15"/>
      <c r="ALX598" s="11"/>
      <c r="ALY598" s="11"/>
      <c r="ALZ598" s="11"/>
      <c r="AMA598" s="11"/>
    </row>
    <row r="599" spans="1:1015" ht="12.75" customHeight="1">
      <c r="A599" s="9" t="s">
        <v>590</v>
      </c>
      <c r="B599" s="8" t="s">
        <v>590</v>
      </c>
      <c r="C599" s="9" t="s">
        <v>175</v>
      </c>
      <c r="D599" s="8"/>
      <c r="E599" s="9" t="s">
        <v>16</v>
      </c>
      <c r="F599" s="8" t="s">
        <v>17</v>
      </c>
      <c r="G599" s="8" t="s">
        <v>176</v>
      </c>
      <c r="H599" s="10">
        <v>977.14</v>
      </c>
      <c r="I599" s="10">
        <v>837.6</v>
      </c>
      <c r="J599" s="10">
        <v>800</v>
      </c>
      <c r="K599" s="10">
        <v>1542.54</v>
      </c>
      <c r="L599" s="7">
        <v>1500</v>
      </c>
      <c r="M599" s="10">
        <f t="shared" ref="M599:N601" si="92">L599</f>
        <v>1500</v>
      </c>
      <c r="N599" s="10">
        <f t="shared" si="92"/>
        <v>1500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</row>
    <row r="600" spans="1:1015" ht="12.75" customHeight="1">
      <c r="A600" s="9" t="s">
        <v>590</v>
      </c>
      <c r="B600" s="8" t="s">
        <v>590</v>
      </c>
      <c r="C600" s="9" t="s">
        <v>465</v>
      </c>
      <c r="D600" s="8"/>
      <c r="E600" s="9" t="s">
        <v>16</v>
      </c>
      <c r="F600" s="8" t="s">
        <v>17</v>
      </c>
      <c r="G600" s="8" t="s">
        <v>592</v>
      </c>
      <c r="H600" s="10">
        <v>2519.88</v>
      </c>
      <c r="I600" s="10">
        <v>2492.88</v>
      </c>
      <c r="J600" s="10">
        <v>2500</v>
      </c>
      <c r="K600" s="10">
        <v>2547.96</v>
      </c>
      <c r="L600" s="7">
        <v>2500</v>
      </c>
      <c r="M600" s="10">
        <f t="shared" si="92"/>
        <v>2500</v>
      </c>
      <c r="N600" s="10">
        <f t="shared" si="92"/>
        <v>2500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</row>
    <row r="601" spans="1:1015" s="11" customFormat="1" ht="12.75" customHeight="1">
      <c r="A601" s="9" t="s">
        <v>590</v>
      </c>
      <c r="B601" s="8" t="s">
        <v>590</v>
      </c>
      <c r="C601" s="9" t="s">
        <v>179</v>
      </c>
      <c r="D601" s="8"/>
      <c r="E601" s="9" t="s">
        <v>16</v>
      </c>
      <c r="F601" s="8" t="s">
        <v>17</v>
      </c>
      <c r="G601" s="8" t="s">
        <v>180</v>
      </c>
      <c r="H601" s="10">
        <v>2737.74</v>
      </c>
      <c r="I601" s="10">
        <v>2965.68</v>
      </c>
      <c r="J601" s="10">
        <v>3000</v>
      </c>
      <c r="K601" s="10">
        <v>2527.6799999999998</v>
      </c>
      <c r="L601" s="7">
        <v>3000</v>
      </c>
      <c r="M601" s="10">
        <f t="shared" si="92"/>
        <v>3000</v>
      </c>
      <c r="N601" s="10">
        <f t="shared" si="92"/>
        <v>3000</v>
      </c>
    </row>
    <row r="602" spans="1:1015" ht="12.75" customHeight="1">
      <c r="A602" s="12" t="s">
        <v>593</v>
      </c>
      <c r="B602" s="12"/>
      <c r="C602" s="12"/>
      <c r="D602" s="12"/>
      <c r="E602" s="13" t="s">
        <v>31</v>
      </c>
      <c r="F602" s="13"/>
      <c r="G602" s="12" t="s">
        <v>594</v>
      </c>
      <c r="H602" s="14">
        <f t="shared" ref="H602:N602" si="93">SUM(H599:H601)</f>
        <v>6234.76</v>
      </c>
      <c r="I602" s="14">
        <f t="shared" si="93"/>
        <v>6296.16</v>
      </c>
      <c r="J602" s="14">
        <f t="shared" si="93"/>
        <v>6300</v>
      </c>
      <c r="K602" s="14">
        <f t="shared" si="93"/>
        <v>6618.18</v>
      </c>
      <c r="L602" s="3">
        <f t="shared" si="93"/>
        <v>7000</v>
      </c>
      <c r="M602" s="14">
        <f t="shared" si="93"/>
        <v>7000</v>
      </c>
      <c r="N602" s="14">
        <f t="shared" si="93"/>
        <v>7000</v>
      </c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  <c r="JO602" s="15"/>
      <c r="JP602" s="15"/>
      <c r="JQ602" s="15"/>
      <c r="JR602" s="15"/>
      <c r="JS602" s="15"/>
      <c r="JT602" s="15"/>
      <c r="JU602" s="15"/>
      <c r="JV602" s="15"/>
      <c r="JW602" s="15"/>
      <c r="JX602" s="15"/>
      <c r="JY602" s="15"/>
      <c r="JZ602" s="15"/>
      <c r="KA602" s="15"/>
      <c r="KB602" s="15"/>
      <c r="KC602" s="15"/>
      <c r="KD602" s="15"/>
      <c r="KE602" s="15"/>
      <c r="KF602" s="15"/>
      <c r="KG602" s="15"/>
      <c r="KH602" s="15"/>
      <c r="KI602" s="15"/>
      <c r="KJ602" s="15"/>
      <c r="KK602" s="15"/>
      <c r="KL602" s="15"/>
      <c r="KM602" s="15"/>
      <c r="KN602" s="15"/>
      <c r="KO602" s="15"/>
      <c r="KP602" s="15"/>
      <c r="KQ602" s="15"/>
      <c r="KR602" s="15"/>
      <c r="KS602" s="15"/>
      <c r="KT602" s="15"/>
      <c r="KU602" s="15"/>
      <c r="KV602" s="15"/>
      <c r="KW602" s="15"/>
      <c r="KX602" s="15"/>
      <c r="KY602" s="15"/>
      <c r="KZ602" s="15"/>
      <c r="LA602" s="15"/>
      <c r="LB602" s="15"/>
      <c r="LC602" s="15"/>
      <c r="LD602" s="15"/>
      <c r="LE602" s="15"/>
      <c r="LF602" s="15"/>
      <c r="LG602" s="15"/>
      <c r="LH602" s="15"/>
      <c r="LI602" s="15"/>
      <c r="LJ602" s="15"/>
      <c r="LK602" s="15"/>
      <c r="LL602" s="15"/>
      <c r="LM602" s="15"/>
      <c r="LN602" s="15"/>
      <c r="LO602" s="15"/>
      <c r="LP602" s="15"/>
      <c r="LQ602" s="15"/>
      <c r="LR602" s="15"/>
      <c r="LS602" s="15"/>
      <c r="LT602" s="15"/>
      <c r="LU602" s="15"/>
      <c r="LV602" s="15"/>
      <c r="LW602" s="15"/>
      <c r="LX602" s="15"/>
      <c r="LY602" s="15"/>
      <c r="LZ602" s="15"/>
      <c r="MA602" s="15"/>
      <c r="MB602" s="15"/>
      <c r="MC602" s="15"/>
      <c r="MD602" s="15"/>
      <c r="ME602" s="15"/>
      <c r="MF602" s="15"/>
      <c r="MG602" s="15"/>
      <c r="MH602" s="15"/>
      <c r="MI602" s="15"/>
      <c r="MJ602" s="15"/>
      <c r="MK602" s="15"/>
      <c r="ML602" s="15"/>
      <c r="MM602" s="15"/>
      <c r="MN602" s="15"/>
      <c r="MO602" s="15"/>
      <c r="MP602" s="15"/>
      <c r="MQ602" s="15"/>
      <c r="MR602" s="15"/>
      <c r="MS602" s="15"/>
      <c r="MT602" s="15"/>
      <c r="MU602" s="15"/>
      <c r="MV602" s="15"/>
      <c r="MW602" s="15"/>
      <c r="MX602" s="15"/>
      <c r="MY602" s="15"/>
      <c r="MZ602" s="15"/>
      <c r="NA602" s="15"/>
      <c r="NB602" s="15"/>
      <c r="NC602" s="15"/>
      <c r="ND602" s="15"/>
      <c r="NE602" s="15"/>
      <c r="NF602" s="15"/>
      <c r="NG602" s="15"/>
      <c r="NH602" s="15"/>
      <c r="NI602" s="15"/>
      <c r="NJ602" s="15"/>
      <c r="NK602" s="15"/>
      <c r="NL602" s="15"/>
      <c r="NM602" s="15"/>
      <c r="NN602" s="15"/>
      <c r="NO602" s="15"/>
      <c r="NP602" s="15"/>
      <c r="NQ602" s="15"/>
      <c r="NR602" s="15"/>
      <c r="NS602" s="15"/>
      <c r="NT602" s="15"/>
      <c r="NU602" s="15"/>
      <c r="NV602" s="15"/>
      <c r="NW602" s="15"/>
      <c r="NX602" s="15"/>
      <c r="NY602" s="15"/>
      <c r="NZ602" s="15"/>
      <c r="OA602" s="15"/>
      <c r="OB602" s="15"/>
      <c r="OC602" s="15"/>
      <c r="OD602" s="15"/>
      <c r="OE602" s="15"/>
      <c r="OF602" s="15"/>
      <c r="OG602" s="15"/>
      <c r="OH602" s="15"/>
      <c r="OI602" s="15"/>
      <c r="OJ602" s="15"/>
      <c r="OK602" s="15"/>
      <c r="OL602" s="15"/>
      <c r="OM602" s="15"/>
      <c r="ON602" s="15"/>
      <c r="OO602" s="15"/>
      <c r="OP602" s="15"/>
      <c r="OQ602" s="15"/>
      <c r="OR602" s="15"/>
      <c r="OS602" s="15"/>
      <c r="OT602" s="15"/>
      <c r="OU602" s="15"/>
      <c r="OV602" s="15"/>
      <c r="OW602" s="15"/>
      <c r="OX602" s="15"/>
      <c r="OY602" s="15"/>
      <c r="OZ602" s="15"/>
      <c r="PA602" s="15"/>
      <c r="PB602" s="15"/>
      <c r="PC602" s="15"/>
      <c r="PD602" s="15"/>
      <c r="PE602" s="15"/>
      <c r="PF602" s="15"/>
      <c r="PG602" s="15"/>
      <c r="PH602" s="15"/>
      <c r="PI602" s="15"/>
      <c r="PJ602" s="15"/>
      <c r="PK602" s="15"/>
      <c r="PL602" s="15"/>
      <c r="PM602" s="15"/>
      <c r="PN602" s="15"/>
      <c r="PO602" s="15"/>
      <c r="PP602" s="15"/>
      <c r="PQ602" s="15"/>
      <c r="PR602" s="15"/>
      <c r="PS602" s="15"/>
      <c r="PT602" s="15"/>
      <c r="PU602" s="15"/>
      <c r="PV602" s="15"/>
      <c r="PW602" s="15"/>
      <c r="PX602" s="15"/>
      <c r="PY602" s="15"/>
      <c r="PZ602" s="15"/>
      <c r="QA602" s="15"/>
      <c r="QB602" s="15"/>
      <c r="QC602" s="15"/>
      <c r="QD602" s="15"/>
      <c r="QE602" s="15"/>
      <c r="QF602" s="15"/>
      <c r="QG602" s="15"/>
      <c r="QH602" s="15"/>
      <c r="QI602" s="15"/>
      <c r="QJ602" s="15"/>
      <c r="QK602" s="15"/>
      <c r="QL602" s="15"/>
      <c r="QM602" s="15"/>
      <c r="QN602" s="15"/>
      <c r="QO602" s="15"/>
      <c r="QP602" s="15"/>
      <c r="QQ602" s="15"/>
      <c r="QR602" s="15"/>
      <c r="QS602" s="15"/>
      <c r="QT602" s="15"/>
      <c r="QU602" s="15"/>
      <c r="QV602" s="15"/>
      <c r="QW602" s="15"/>
      <c r="QX602" s="15"/>
      <c r="QY602" s="15"/>
      <c r="QZ602" s="15"/>
      <c r="RA602" s="15"/>
      <c r="RB602" s="15"/>
      <c r="RC602" s="15"/>
      <c r="RD602" s="15"/>
      <c r="RE602" s="15"/>
      <c r="RF602" s="15"/>
      <c r="RG602" s="15"/>
      <c r="RH602" s="15"/>
      <c r="RI602" s="15"/>
      <c r="RJ602" s="15"/>
      <c r="RK602" s="15"/>
      <c r="RL602" s="15"/>
      <c r="RM602" s="15"/>
      <c r="RN602" s="15"/>
      <c r="RO602" s="15"/>
      <c r="RP602" s="15"/>
      <c r="RQ602" s="15"/>
      <c r="RR602" s="15"/>
      <c r="RS602" s="15"/>
      <c r="RT602" s="15"/>
      <c r="RU602" s="15"/>
      <c r="RV602" s="15"/>
      <c r="RW602" s="15"/>
      <c r="RX602" s="15"/>
      <c r="RY602" s="15"/>
      <c r="RZ602" s="15"/>
      <c r="SA602" s="15"/>
      <c r="SB602" s="15"/>
      <c r="SC602" s="15"/>
      <c r="SD602" s="15"/>
      <c r="SE602" s="15"/>
      <c r="SF602" s="15"/>
      <c r="SG602" s="15"/>
      <c r="SH602" s="15"/>
      <c r="SI602" s="15"/>
      <c r="SJ602" s="15"/>
      <c r="SK602" s="15"/>
      <c r="SL602" s="15"/>
      <c r="SM602" s="15"/>
      <c r="SN602" s="15"/>
      <c r="SO602" s="15"/>
      <c r="SP602" s="15"/>
      <c r="SQ602" s="15"/>
      <c r="SR602" s="15"/>
      <c r="SS602" s="15"/>
      <c r="ST602" s="15"/>
      <c r="SU602" s="15"/>
      <c r="SV602" s="15"/>
      <c r="SW602" s="15"/>
      <c r="SX602" s="15"/>
      <c r="SY602" s="15"/>
      <c r="SZ602" s="15"/>
      <c r="TA602" s="15"/>
      <c r="TB602" s="15"/>
      <c r="TC602" s="15"/>
      <c r="TD602" s="15"/>
      <c r="TE602" s="15"/>
      <c r="TF602" s="15"/>
      <c r="TG602" s="15"/>
      <c r="TH602" s="15"/>
      <c r="TI602" s="15"/>
      <c r="TJ602" s="15"/>
      <c r="TK602" s="15"/>
      <c r="TL602" s="15"/>
      <c r="TM602" s="15"/>
      <c r="TN602" s="15"/>
      <c r="TO602" s="15"/>
      <c r="TP602" s="15"/>
      <c r="TQ602" s="15"/>
      <c r="TR602" s="15"/>
      <c r="TS602" s="15"/>
      <c r="TT602" s="15"/>
      <c r="TU602" s="15"/>
      <c r="TV602" s="15"/>
      <c r="TW602" s="15"/>
      <c r="TX602" s="15"/>
      <c r="TY602" s="15"/>
      <c r="TZ602" s="15"/>
      <c r="UA602" s="15"/>
      <c r="UB602" s="15"/>
      <c r="UC602" s="15"/>
      <c r="UD602" s="15"/>
      <c r="UE602" s="15"/>
      <c r="UF602" s="15"/>
      <c r="UG602" s="15"/>
      <c r="UH602" s="15"/>
      <c r="UI602" s="15"/>
      <c r="UJ602" s="15"/>
      <c r="UK602" s="15"/>
      <c r="UL602" s="15"/>
      <c r="UM602" s="15"/>
      <c r="UN602" s="15"/>
      <c r="UO602" s="15"/>
      <c r="UP602" s="15"/>
      <c r="UQ602" s="15"/>
      <c r="UR602" s="15"/>
      <c r="US602" s="15"/>
      <c r="UT602" s="15"/>
      <c r="UU602" s="15"/>
      <c r="UV602" s="15"/>
      <c r="UW602" s="15"/>
      <c r="UX602" s="15"/>
      <c r="UY602" s="15"/>
      <c r="UZ602" s="15"/>
      <c r="VA602" s="15"/>
      <c r="VB602" s="15"/>
      <c r="VC602" s="15"/>
      <c r="VD602" s="15"/>
      <c r="VE602" s="15"/>
      <c r="VF602" s="15"/>
      <c r="VG602" s="15"/>
      <c r="VH602" s="15"/>
      <c r="VI602" s="15"/>
      <c r="VJ602" s="15"/>
      <c r="VK602" s="15"/>
      <c r="VL602" s="15"/>
      <c r="VM602" s="15"/>
      <c r="VN602" s="15"/>
      <c r="VO602" s="15"/>
      <c r="VP602" s="15"/>
      <c r="VQ602" s="15"/>
      <c r="VR602" s="15"/>
      <c r="VS602" s="15"/>
      <c r="VT602" s="15"/>
      <c r="VU602" s="15"/>
      <c r="VV602" s="15"/>
      <c r="VW602" s="15"/>
      <c r="VX602" s="15"/>
      <c r="VY602" s="15"/>
      <c r="VZ602" s="15"/>
      <c r="WA602" s="15"/>
      <c r="WB602" s="15"/>
      <c r="WC602" s="15"/>
      <c r="WD602" s="15"/>
      <c r="WE602" s="15"/>
      <c r="WF602" s="15"/>
      <c r="WG602" s="15"/>
      <c r="WH602" s="15"/>
      <c r="WI602" s="15"/>
      <c r="WJ602" s="15"/>
      <c r="WK602" s="15"/>
      <c r="WL602" s="15"/>
      <c r="WM602" s="15"/>
      <c r="WN602" s="15"/>
      <c r="WO602" s="15"/>
      <c r="WP602" s="15"/>
      <c r="WQ602" s="15"/>
      <c r="WR602" s="15"/>
      <c r="WS602" s="15"/>
      <c r="WT602" s="15"/>
      <c r="WU602" s="15"/>
      <c r="WV602" s="15"/>
      <c r="WW602" s="15"/>
      <c r="WX602" s="15"/>
      <c r="WY602" s="15"/>
      <c r="WZ602" s="15"/>
      <c r="XA602" s="15"/>
      <c r="XB602" s="15"/>
      <c r="XC602" s="15"/>
      <c r="XD602" s="15"/>
      <c r="XE602" s="15"/>
      <c r="XF602" s="15"/>
      <c r="XG602" s="15"/>
      <c r="XH602" s="15"/>
      <c r="XI602" s="15"/>
      <c r="XJ602" s="15"/>
      <c r="XK602" s="15"/>
      <c r="XL602" s="15"/>
      <c r="XM602" s="15"/>
      <c r="XN602" s="15"/>
      <c r="XO602" s="15"/>
      <c r="XP602" s="15"/>
      <c r="XQ602" s="15"/>
      <c r="XR602" s="15"/>
      <c r="XS602" s="15"/>
      <c r="XT602" s="15"/>
      <c r="XU602" s="15"/>
      <c r="XV602" s="15"/>
      <c r="XW602" s="15"/>
      <c r="XX602" s="15"/>
      <c r="XY602" s="15"/>
      <c r="XZ602" s="15"/>
      <c r="YA602" s="15"/>
      <c r="YB602" s="15"/>
      <c r="YC602" s="15"/>
      <c r="YD602" s="15"/>
      <c r="YE602" s="15"/>
      <c r="YF602" s="15"/>
      <c r="YG602" s="15"/>
      <c r="YH602" s="15"/>
      <c r="YI602" s="15"/>
      <c r="YJ602" s="15"/>
      <c r="YK602" s="15"/>
      <c r="YL602" s="15"/>
      <c r="YM602" s="15"/>
      <c r="YN602" s="15"/>
      <c r="YO602" s="15"/>
      <c r="YP602" s="15"/>
      <c r="YQ602" s="15"/>
      <c r="YR602" s="15"/>
      <c r="YS602" s="15"/>
      <c r="YT602" s="15"/>
      <c r="YU602" s="15"/>
      <c r="YV602" s="15"/>
      <c r="YW602" s="15"/>
      <c r="YX602" s="15"/>
      <c r="YY602" s="15"/>
      <c r="YZ602" s="15"/>
      <c r="ZA602" s="15"/>
      <c r="ZB602" s="15"/>
      <c r="ZC602" s="15"/>
      <c r="ZD602" s="15"/>
      <c r="ZE602" s="15"/>
      <c r="ZF602" s="15"/>
      <c r="ZG602" s="15"/>
      <c r="ZH602" s="15"/>
      <c r="ZI602" s="15"/>
      <c r="ZJ602" s="15"/>
      <c r="ZK602" s="15"/>
      <c r="ZL602" s="15"/>
      <c r="ZM602" s="15"/>
      <c r="ZN602" s="15"/>
      <c r="ZO602" s="15"/>
      <c r="ZP602" s="15"/>
      <c r="ZQ602" s="15"/>
      <c r="ZR602" s="15"/>
      <c r="ZS602" s="15"/>
      <c r="ZT602" s="15"/>
      <c r="ZU602" s="15"/>
      <c r="ZV602" s="15"/>
      <c r="ZW602" s="15"/>
      <c r="ZX602" s="15"/>
      <c r="ZY602" s="15"/>
      <c r="ZZ602" s="15"/>
      <c r="AAA602" s="15"/>
      <c r="AAB602" s="15"/>
      <c r="AAC602" s="15"/>
      <c r="AAD602" s="15"/>
      <c r="AAE602" s="15"/>
      <c r="AAF602" s="15"/>
      <c r="AAG602" s="15"/>
      <c r="AAH602" s="15"/>
      <c r="AAI602" s="15"/>
      <c r="AAJ602" s="15"/>
      <c r="AAK602" s="15"/>
      <c r="AAL602" s="15"/>
      <c r="AAM602" s="15"/>
      <c r="AAN602" s="15"/>
      <c r="AAO602" s="15"/>
      <c r="AAP602" s="15"/>
      <c r="AAQ602" s="15"/>
      <c r="AAR602" s="15"/>
      <c r="AAS602" s="15"/>
      <c r="AAT602" s="15"/>
      <c r="AAU602" s="15"/>
      <c r="AAV602" s="15"/>
      <c r="AAW602" s="15"/>
      <c r="AAX602" s="15"/>
      <c r="AAY602" s="15"/>
      <c r="AAZ602" s="15"/>
      <c r="ABA602" s="15"/>
      <c r="ABB602" s="15"/>
      <c r="ABC602" s="15"/>
      <c r="ABD602" s="15"/>
      <c r="ABE602" s="15"/>
      <c r="ABF602" s="15"/>
      <c r="ABG602" s="15"/>
      <c r="ABH602" s="15"/>
      <c r="ABI602" s="15"/>
      <c r="ABJ602" s="15"/>
      <c r="ABK602" s="15"/>
      <c r="ABL602" s="15"/>
      <c r="ABM602" s="15"/>
      <c r="ABN602" s="15"/>
      <c r="ABO602" s="15"/>
      <c r="ABP602" s="15"/>
      <c r="ABQ602" s="15"/>
      <c r="ABR602" s="15"/>
      <c r="ABS602" s="15"/>
      <c r="ABT602" s="15"/>
      <c r="ABU602" s="15"/>
      <c r="ABV602" s="15"/>
      <c r="ABW602" s="15"/>
      <c r="ABX602" s="15"/>
      <c r="ABY602" s="15"/>
      <c r="ABZ602" s="15"/>
      <c r="ACA602" s="15"/>
      <c r="ACB602" s="15"/>
      <c r="ACC602" s="15"/>
      <c r="ACD602" s="15"/>
      <c r="ACE602" s="15"/>
      <c r="ACF602" s="15"/>
      <c r="ACG602" s="15"/>
      <c r="ACH602" s="15"/>
      <c r="ACI602" s="15"/>
      <c r="ACJ602" s="15"/>
      <c r="ACK602" s="15"/>
      <c r="ACL602" s="15"/>
      <c r="ACM602" s="15"/>
      <c r="ACN602" s="15"/>
      <c r="ACO602" s="15"/>
      <c r="ACP602" s="15"/>
      <c r="ACQ602" s="15"/>
      <c r="ACR602" s="15"/>
      <c r="ACS602" s="15"/>
      <c r="ACT602" s="15"/>
      <c r="ACU602" s="15"/>
      <c r="ACV602" s="15"/>
      <c r="ACW602" s="15"/>
      <c r="ACX602" s="15"/>
      <c r="ACY602" s="15"/>
      <c r="ACZ602" s="15"/>
      <c r="ADA602" s="15"/>
      <c r="ADB602" s="15"/>
      <c r="ADC602" s="15"/>
      <c r="ADD602" s="15"/>
      <c r="ADE602" s="15"/>
      <c r="ADF602" s="15"/>
      <c r="ADG602" s="15"/>
      <c r="ADH602" s="15"/>
      <c r="ADI602" s="15"/>
      <c r="ADJ602" s="15"/>
      <c r="ADK602" s="15"/>
      <c r="ADL602" s="15"/>
      <c r="ADM602" s="15"/>
      <c r="ADN602" s="15"/>
      <c r="ADO602" s="15"/>
      <c r="ADP602" s="15"/>
      <c r="ADQ602" s="15"/>
      <c r="ADR602" s="15"/>
      <c r="ADS602" s="15"/>
      <c r="ADT602" s="15"/>
      <c r="ADU602" s="15"/>
      <c r="ADV602" s="15"/>
      <c r="ADW602" s="15"/>
      <c r="ADX602" s="15"/>
      <c r="ADY602" s="15"/>
      <c r="ADZ602" s="15"/>
      <c r="AEA602" s="15"/>
      <c r="AEB602" s="15"/>
      <c r="AEC602" s="15"/>
      <c r="AED602" s="15"/>
      <c r="AEE602" s="15"/>
      <c r="AEF602" s="15"/>
      <c r="AEG602" s="15"/>
      <c r="AEH602" s="15"/>
      <c r="AEI602" s="15"/>
      <c r="AEJ602" s="15"/>
      <c r="AEK602" s="15"/>
      <c r="AEL602" s="15"/>
      <c r="AEM602" s="15"/>
      <c r="AEN602" s="15"/>
      <c r="AEO602" s="15"/>
      <c r="AEP602" s="15"/>
      <c r="AEQ602" s="15"/>
      <c r="AER602" s="15"/>
      <c r="AES602" s="15"/>
      <c r="AET602" s="15"/>
      <c r="AEU602" s="15"/>
      <c r="AEV602" s="15"/>
      <c r="AEW602" s="15"/>
      <c r="AEX602" s="15"/>
      <c r="AEY602" s="15"/>
      <c r="AEZ602" s="15"/>
      <c r="AFA602" s="15"/>
      <c r="AFB602" s="15"/>
      <c r="AFC602" s="15"/>
      <c r="AFD602" s="15"/>
      <c r="AFE602" s="15"/>
      <c r="AFF602" s="15"/>
      <c r="AFG602" s="15"/>
      <c r="AFH602" s="15"/>
      <c r="AFI602" s="15"/>
      <c r="AFJ602" s="15"/>
      <c r="AFK602" s="15"/>
      <c r="AFL602" s="15"/>
      <c r="AFM602" s="15"/>
      <c r="AFN602" s="15"/>
      <c r="AFO602" s="15"/>
      <c r="AFP602" s="15"/>
      <c r="AFQ602" s="15"/>
      <c r="AFR602" s="15"/>
      <c r="AFS602" s="15"/>
      <c r="AFT602" s="15"/>
      <c r="AFU602" s="15"/>
      <c r="AFV602" s="15"/>
      <c r="AFW602" s="15"/>
      <c r="AFX602" s="15"/>
      <c r="AFY602" s="15"/>
      <c r="AFZ602" s="15"/>
      <c r="AGA602" s="15"/>
      <c r="AGB602" s="15"/>
      <c r="AGC602" s="15"/>
      <c r="AGD602" s="15"/>
      <c r="AGE602" s="15"/>
      <c r="AGF602" s="15"/>
      <c r="AGG602" s="15"/>
      <c r="AGH602" s="15"/>
      <c r="AGI602" s="15"/>
      <c r="AGJ602" s="15"/>
      <c r="AGK602" s="15"/>
      <c r="AGL602" s="15"/>
      <c r="AGM602" s="15"/>
      <c r="AGN602" s="15"/>
      <c r="AGO602" s="15"/>
      <c r="AGP602" s="15"/>
      <c r="AGQ602" s="15"/>
      <c r="AGR602" s="15"/>
      <c r="AGS602" s="15"/>
      <c r="AGT602" s="15"/>
      <c r="AGU602" s="15"/>
      <c r="AGV602" s="15"/>
      <c r="AGW602" s="15"/>
      <c r="AGX602" s="15"/>
      <c r="AGY602" s="15"/>
      <c r="AGZ602" s="15"/>
      <c r="AHA602" s="15"/>
      <c r="AHB602" s="15"/>
      <c r="AHC602" s="15"/>
      <c r="AHD602" s="15"/>
      <c r="AHE602" s="15"/>
      <c r="AHF602" s="15"/>
      <c r="AHG602" s="15"/>
      <c r="AHH602" s="15"/>
      <c r="AHI602" s="15"/>
      <c r="AHJ602" s="15"/>
      <c r="AHK602" s="15"/>
      <c r="AHL602" s="15"/>
      <c r="AHM602" s="15"/>
      <c r="AHN602" s="15"/>
      <c r="AHO602" s="15"/>
      <c r="AHP602" s="15"/>
      <c r="AHQ602" s="15"/>
      <c r="AHR602" s="15"/>
      <c r="AHS602" s="15"/>
      <c r="AHT602" s="15"/>
      <c r="AHU602" s="15"/>
      <c r="AHV602" s="15"/>
      <c r="AHW602" s="15"/>
      <c r="AHX602" s="15"/>
      <c r="AHY602" s="15"/>
      <c r="AHZ602" s="15"/>
      <c r="AIA602" s="15"/>
      <c r="AIB602" s="15"/>
      <c r="AIC602" s="15"/>
      <c r="AID602" s="15"/>
      <c r="AIE602" s="15"/>
      <c r="AIF602" s="15"/>
      <c r="AIG602" s="15"/>
      <c r="AIH602" s="15"/>
      <c r="AII602" s="15"/>
      <c r="AIJ602" s="15"/>
      <c r="AIK602" s="15"/>
      <c r="AIL602" s="15"/>
      <c r="AIM602" s="15"/>
      <c r="AIN602" s="15"/>
      <c r="AIO602" s="15"/>
      <c r="AIP602" s="15"/>
      <c r="AIQ602" s="15"/>
      <c r="AIR602" s="15"/>
      <c r="AIS602" s="15"/>
      <c r="AIT602" s="15"/>
      <c r="AIU602" s="15"/>
      <c r="AIV602" s="15"/>
      <c r="AIW602" s="15"/>
      <c r="AIX602" s="15"/>
      <c r="AIY602" s="15"/>
      <c r="AIZ602" s="15"/>
      <c r="AJA602" s="15"/>
      <c r="AJB602" s="15"/>
      <c r="AJC602" s="15"/>
      <c r="AJD602" s="15"/>
      <c r="AJE602" s="15"/>
      <c r="AJF602" s="15"/>
      <c r="AJG602" s="15"/>
      <c r="AJH602" s="15"/>
      <c r="AJI602" s="15"/>
      <c r="AJJ602" s="15"/>
      <c r="AJK602" s="15"/>
      <c r="AJL602" s="15"/>
      <c r="AJM602" s="15"/>
      <c r="AJN602" s="15"/>
      <c r="AJO602" s="15"/>
      <c r="AJP602" s="15"/>
      <c r="AJQ602" s="15"/>
      <c r="AJR602" s="15"/>
      <c r="AJS602" s="15"/>
      <c r="AJT602" s="15"/>
      <c r="AJU602" s="15"/>
      <c r="AJV602" s="15"/>
      <c r="AJW602" s="15"/>
      <c r="AJX602" s="15"/>
      <c r="AJY602" s="15"/>
      <c r="AJZ602" s="15"/>
      <c r="AKA602" s="15"/>
      <c r="AKB602" s="15"/>
      <c r="AKC602" s="15"/>
      <c r="AKD602" s="15"/>
      <c r="AKE602" s="15"/>
      <c r="AKF602" s="15"/>
      <c r="AKG602" s="15"/>
      <c r="AKH602" s="15"/>
      <c r="AKI602" s="15"/>
      <c r="AKJ602" s="15"/>
      <c r="AKK602" s="15"/>
      <c r="AKL602" s="15"/>
      <c r="AKM602" s="15"/>
      <c r="AKN602" s="15"/>
      <c r="AKO602" s="15"/>
      <c r="AKP602" s="15"/>
      <c r="AKQ602" s="15"/>
      <c r="AKR602" s="15"/>
      <c r="AKS602" s="15"/>
      <c r="AKT602" s="15"/>
      <c r="AKU602" s="15"/>
      <c r="AKV602" s="15"/>
      <c r="AKW602" s="15"/>
      <c r="AKX602" s="15"/>
      <c r="AKY602" s="15"/>
      <c r="AKZ602" s="15"/>
      <c r="ALA602" s="15"/>
      <c r="ALB602" s="15"/>
      <c r="ALC602" s="15"/>
      <c r="ALD602" s="15"/>
      <c r="ALE602" s="15"/>
      <c r="ALF602" s="15"/>
      <c r="ALG602" s="15"/>
      <c r="ALH602" s="15"/>
      <c r="ALI602" s="15"/>
      <c r="ALJ602" s="15"/>
      <c r="ALK602" s="15"/>
      <c r="ALL602" s="15"/>
      <c r="ALM602" s="15"/>
      <c r="ALN602" s="15"/>
      <c r="ALO602" s="15"/>
      <c r="ALP602" s="15"/>
      <c r="ALQ602" s="15"/>
      <c r="ALR602" s="15"/>
      <c r="ALS602" s="15"/>
      <c r="ALT602" s="15"/>
      <c r="ALU602" s="15"/>
      <c r="ALV602" s="15"/>
      <c r="ALW602" s="15"/>
      <c r="ALX602" s="11"/>
      <c r="ALY602" s="11"/>
      <c r="ALZ602" s="11"/>
      <c r="AMA602" s="11"/>
    </row>
    <row r="603" spans="1:1015" ht="12.75" customHeight="1">
      <c r="A603" s="9" t="s">
        <v>165</v>
      </c>
      <c r="B603" s="9" t="s">
        <v>166</v>
      </c>
      <c r="C603" s="9" t="s">
        <v>595</v>
      </c>
      <c r="D603" s="8"/>
      <c r="E603" s="9" t="s">
        <v>16</v>
      </c>
      <c r="F603" s="8" t="s">
        <v>150</v>
      </c>
      <c r="G603" s="8" t="s">
        <v>596</v>
      </c>
      <c r="H603" s="10">
        <v>0</v>
      </c>
      <c r="I603" s="10">
        <v>1982.12</v>
      </c>
      <c r="J603" s="10">
        <v>0</v>
      </c>
      <c r="K603" s="10">
        <v>0</v>
      </c>
      <c r="L603" s="7">
        <v>0</v>
      </c>
      <c r="M603" s="10">
        <v>0</v>
      </c>
      <c r="N603" s="10">
        <v>0</v>
      </c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  <c r="JO603" s="15"/>
      <c r="JP603" s="15"/>
      <c r="JQ603" s="15"/>
      <c r="JR603" s="15"/>
      <c r="JS603" s="15"/>
      <c r="JT603" s="15"/>
      <c r="JU603" s="15"/>
      <c r="JV603" s="15"/>
      <c r="JW603" s="15"/>
      <c r="JX603" s="15"/>
      <c r="JY603" s="15"/>
      <c r="JZ603" s="15"/>
      <c r="KA603" s="15"/>
      <c r="KB603" s="15"/>
      <c r="KC603" s="15"/>
      <c r="KD603" s="15"/>
      <c r="KE603" s="15"/>
      <c r="KF603" s="15"/>
      <c r="KG603" s="15"/>
      <c r="KH603" s="15"/>
      <c r="KI603" s="15"/>
      <c r="KJ603" s="15"/>
      <c r="KK603" s="15"/>
      <c r="KL603" s="15"/>
      <c r="KM603" s="15"/>
      <c r="KN603" s="15"/>
      <c r="KO603" s="15"/>
      <c r="KP603" s="15"/>
      <c r="KQ603" s="15"/>
      <c r="KR603" s="15"/>
      <c r="KS603" s="15"/>
      <c r="KT603" s="15"/>
      <c r="KU603" s="15"/>
      <c r="KV603" s="15"/>
      <c r="KW603" s="15"/>
      <c r="KX603" s="15"/>
      <c r="KY603" s="15"/>
      <c r="KZ603" s="15"/>
      <c r="LA603" s="15"/>
      <c r="LB603" s="15"/>
      <c r="LC603" s="15"/>
      <c r="LD603" s="15"/>
      <c r="LE603" s="15"/>
      <c r="LF603" s="15"/>
      <c r="LG603" s="15"/>
      <c r="LH603" s="15"/>
      <c r="LI603" s="15"/>
      <c r="LJ603" s="15"/>
      <c r="LK603" s="15"/>
      <c r="LL603" s="15"/>
      <c r="LM603" s="15"/>
      <c r="LN603" s="15"/>
      <c r="LO603" s="15"/>
      <c r="LP603" s="15"/>
      <c r="LQ603" s="15"/>
      <c r="LR603" s="15"/>
      <c r="LS603" s="15"/>
      <c r="LT603" s="15"/>
      <c r="LU603" s="15"/>
      <c r="LV603" s="15"/>
      <c r="LW603" s="15"/>
      <c r="LX603" s="15"/>
      <c r="LY603" s="15"/>
      <c r="LZ603" s="15"/>
      <c r="MA603" s="15"/>
      <c r="MB603" s="15"/>
      <c r="MC603" s="15"/>
      <c r="MD603" s="15"/>
      <c r="ME603" s="15"/>
      <c r="MF603" s="15"/>
      <c r="MG603" s="15"/>
      <c r="MH603" s="15"/>
      <c r="MI603" s="15"/>
      <c r="MJ603" s="15"/>
      <c r="MK603" s="15"/>
      <c r="ML603" s="15"/>
      <c r="MM603" s="15"/>
      <c r="MN603" s="15"/>
      <c r="MO603" s="15"/>
      <c r="MP603" s="15"/>
      <c r="MQ603" s="15"/>
      <c r="MR603" s="15"/>
      <c r="MS603" s="15"/>
      <c r="MT603" s="15"/>
      <c r="MU603" s="15"/>
      <c r="MV603" s="15"/>
      <c r="MW603" s="15"/>
      <c r="MX603" s="15"/>
      <c r="MY603" s="15"/>
      <c r="MZ603" s="15"/>
      <c r="NA603" s="15"/>
      <c r="NB603" s="15"/>
      <c r="NC603" s="15"/>
      <c r="ND603" s="15"/>
      <c r="NE603" s="15"/>
      <c r="NF603" s="15"/>
      <c r="NG603" s="15"/>
      <c r="NH603" s="15"/>
      <c r="NI603" s="15"/>
      <c r="NJ603" s="15"/>
      <c r="NK603" s="15"/>
      <c r="NL603" s="15"/>
      <c r="NM603" s="15"/>
      <c r="NN603" s="15"/>
      <c r="NO603" s="15"/>
      <c r="NP603" s="15"/>
      <c r="NQ603" s="15"/>
      <c r="NR603" s="15"/>
      <c r="NS603" s="15"/>
      <c r="NT603" s="15"/>
      <c r="NU603" s="15"/>
      <c r="NV603" s="15"/>
      <c r="NW603" s="15"/>
      <c r="NX603" s="15"/>
      <c r="NY603" s="15"/>
      <c r="NZ603" s="15"/>
      <c r="OA603" s="15"/>
      <c r="OB603" s="15"/>
      <c r="OC603" s="15"/>
      <c r="OD603" s="15"/>
      <c r="OE603" s="15"/>
      <c r="OF603" s="15"/>
      <c r="OG603" s="15"/>
      <c r="OH603" s="15"/>
      <c r="OI603" s="15"/>
      <c r="OJ603" s="15"/>
      <c r="OK603" s="15"/>
      <c r="OL603" s="15"/>
      <c r="OM603" s="15"/>
      <c r="ON603" s="15"/>
      <c r="OO603" s="15"/>
      <c r="OP603" s="15"/>
      <c r="OQ603" s="15"/>
      <c r="OR603" s="15"/>
      <c r="OS603" s="15"/>
      <c r="OT603" s="15"/>
      <c r="OU603" s="15"/>
      <c r="OV603" s="15"/>
      <c r="OW603" s="15"/>
      <c r="OX603" s="15"/>
      <c r="OY603" s="15"/>
      <c r="OZ603" s="15"/>
      <c r="PA603" s="15"/>
      <c r="PB603" s="15"/>
      <c r="PC603" s="15"/>
      <c r="PD603" s="15"/>
      <c r="PE603" s="15"/>
      <c r="PF603" s="15"/>
      <c r="PG603" s="15"/>
      <c r="PH603" s="15"/>
      <c r="PI603" s="15"/>
      <c r="PJ603" s="15"/>
      <c r="PK603" s="15"/>
      <c r="PL603" s="15"/>
      <c r="PM603" s="15"/>
      <c r="PN603" s="15"/>
      <c r="PO603" s="15"/>
      <c r="PP603" s="15"/>
      <c r="PQ603" s="15"/>
      <c r="PR603" s="15"/>
      <c r="PS603" s="15"/>
      <c r="PT603" s="15"/>
      <c r="PU603" s="15"/>
      <c r="PV603" s="15"/>
      <c r="PW603" s="15"/>
      <c r="PX603" s="15"/>
      <c r="PY603" s="15"/>
      <c r="PZ603" s="15"/>
      <c r="QA603" s="15"/>
      <c r="QB603" s="15"/>
      <c r="QC603" s="15"/>
      <c r="QD603" s="15"/>
      <c r="QE603" s="15"/>
      <c r="QF603" s="15"/>
      <c r="QG603" s="15"/>
      <c r="QH603" s="15"/>
      <c r="QI603" s="15"/>
      <c r="QJ603" s="15"/>
      <c r="QK603" s="15"/>
      <c r="QL603" s="15"/>
      <c r="QM603" s="15"/>
      <c r="QN603" s="15"/>
      <c r="QO603" s="15"/>
      <c r="QP603" s="15"/>
      <c r="QQ603" s="15"/>
      <c r="QR603" s="15"/>
      <c r="QS603" s="15"/>
      <c r="QT603" s="15"/>
      <c r="QU603" s="15"/>
      <c r="QV603" s="15"/>
      <c r="QW603" s="15"/>
      <c r="QX603" s="15"/>
      <c r="QY603" s="15"/>
      <c r="QZ603" s="15"/>
      <c r="RA603" s="15"/>
      <c r="RB603" s="15"/>
      <c r="RC603" s="15"/>
      <c r="RD603" s="15"/>
      <c r="RE603" s="15"/>
      <c r="RF603" s="15"/>
      <c r="RG603" s="15"/>
      <c r="RH603" s="15"/>
      <c r="RI603" s="15"/>
      <c r="RJ603" s="15"/>
      <c r="RK603" s="15"/>
      <c r="RL603" s="15"/>
      <c r="RM603" s="15"/>
      <c r="RN603" s="15"/>
      <c r="RO603" s="15"/>
      <c r="RP603" s="15"/>
      <c r="RQ603" s="15"/>
      <c r="RR603" s="15"/>
      <c r="RS603" s="15"/>
      <c r="RT603" s="15"/>
      <c r="RU603" s="15"/>
      <c r="RV603" s="15"/>
      <c r="RW603" s="15"/>
      <c r="RX603" s="15"/>
      <c r="RY603" s="15"/>
      <c r="RZ603" s="15"/>
      <c r="SA603" s="15"/>
      <c r="SB603" s="15"/>
      <c r="SC603" s="15"/>
      <c r="SD603" s="15"/>
      <c r="SE603" s="15"/>
      <c r="SF603" s="15"/>
      <c r="SG603" s="15"/>
      <c r="SH603" s="15"/>
      <c r="SI603" s="15"/>
      <c r="SJ603" s="15"/>
      <c r="SK603" s="15"/>
      <c r="SL603" s="15"/>
      <c r="SM603" s="15"/>
      <c r="SN603" s="15"/>
      <c r="SO603" s="15"/>
      <c r="SP603" s="15"/>
      <c r="SQ603" s="15"/>
      <c r="SR603" s="15"/>
      <c r="SS603" s="15"/>
      <c r="ST603" s="15"/>
      <c r="SU603" s="15"/>
      <c r="SV603" s="15"/>
      <c r="SW603" s="15"/>
      <c r="SX603" s="15"/>
      <c r="SY603" s="15"/>
      <c r="SZ603" s="15"/>
      <c r="TA603" s="15"/>
      <c r="TB603" s="15"/>
      <c r="TC603" s="15"/>
      <c r="TD603" s="15"/>
      <c r="TE603" s="15"/>
      <c r="TF603" s="15"/>
      <c r="TG603" s="15"/>
      <c r="TH603" s="15"/>
      <c r="TI603" s="15"/>
      <c r="TJ603" s="15"/>
      <c r="TK603" s="15"/>
      <c r="TL603" s="15"/>
      <c r="TM603" s="15"/>
      <c r="TN603" s="15"/>
      <c r="TO603" s="15"/>
      <c r="TP603" s="15"/>
      <c r="TQ603" s="15"/>
      <c r="TR603" s="15"/>
      <c r="TS603" s="15"/>
      <c r="TT603" s="15"/>
      <c r="TU603" s="15"/>
      <c r="TV603" s="15"/>
      <c r="TW603" s="15"/>
      <c r="TX603" s="15"/>
      <c r="TY603" s="15"/>
      <c r="TZ603" s="15"/>
      <c r="UA603" s="15"/>
      <c r="UB603" s="15"/>
      <c r="UC603" s="15"/>
      <c r="UD603" s="15"/>
      <c r="UE603" s="15"/>
      <c r="UF603" s="15"/>
      <c r="UG603" s="15"/>
      <c r="UH603" s="15"/>
      <c r="UI603" s="15"/>
      <c r="UJ603" s="15"/>
      <c r="UK603" s="15"/>
      <c r="UL603" s="15"/>
      <c r="UM603" s="15"/>
      <c r="UN603" s="15"/>
      <c r="UO603" s="15"/>
      <c r="UP603" s="15"/>
      <c r="UQ603" s="15"/>
      <c r="UR603" s="15"/>
      <c r="US603" s="15"/>
      <c r="UT603" s="15"/>
      <c r="UU603" s="15"/>
      <c r="UV603" s="15"/>
      <c r="UW603" s="15"/>
      <c r="UX603" s="15"/>
      <c r="UY603" s="15"/>
      <c r="UZ603" s="15"/>
      <c r="VA603" s="15"/>
      <c r="VB603" s="15"/>
      <c r="VC603" s="15"/>
      <c r="VD603" s="15"/>
      <c r="VE603" s="15"/>
      <c r="VF603" s="15"/>
      <c r="VG603" s="15"/>
      <c r="VH603" s="15"/>
      <c r="VI603" s="15"/>
      <c r="VJ603" s="15"/>
      <c r="VK603" s="15"/>
      <c r="VL603" s="15"/>
      <c r="VM603" s="15"/>
      <c r="VN603" s="15"/>
      <c r="VO603" s="15"/>
      <c r="VP603" s="15"/>
      <c r="VQ603" s="15"/>
      <c r="VR603" s="15"/>
      <c r="VS603" s="15"/>
      <c r="VT603" s="15"/>
      <c r="VU603" s="15"/>
      <c r="VV603" s="15"/>
      <c r="VW603" s="15"/>
      <c r="VX603" s="15"/>
      <c r="VY603" s="15"/>
      <c r="VZ603" s="15"/>
      <c r="WA603" s="15"/>
      <c r="WB603" s="15"/>
      <c r="WC603" s="15"/>
      <c r="WD603" s="15"/>
      <c r="WE603" s="15"/>
      <c r="WF603" s="15"/>
      <c r="WG603" s="15"/>
      <c r="WH603" s="15"/>
      <c r="WI603" s="15"/>
      <c r="WJ603" s="15"/>
      <c r="WK603" s="15"/>
      <c r="WL603" s="15"/>
      <c r="WM603" s="15"/>
      <c r="WN603" s="15"/>
      <c r="WO603" s="15"/>
      <c r="WP603" s="15"/>
      <c r="WQ603" s="15"/>
      <c r="WR603" s="15"/>
      <c r="WS603" s="15"/>
      <c r="WT603" s="15"/>
      <c r="WU603" s="15"/>
      <c r="WV603" s="15"/>
      <c r="WW603" s="15"/>
      <c r="WX603" s="15"/>
      <c r="WY603" s="15"/>
      <c r="WZ603" s="15"/>
      <c r="XA603" s="15"/>
      <c r="XB603" s="15"/>
      <c r="XC603" s="15"/>
      <c r="XD603" s="15"/>
      <c r="XE603" s="15"/>
      <c r="XF603" s="15"/>
      <c r="XG603" s="15"/>
      <c r="XH603" s="15"/>
      <c r="XI603" s="15"/>
      <c r="XJ603" s="15"/>
      <c r="XK603" s="15"/>
      <c r="XL603" s="15"/>
      <c r="XM603" s="15"/>
      <c r="XN603" s="15"/>
      <c r="XO603" s="15"/>
      <c r="XP603" s="15"/>
      <c r="XQ603" s="15"/>
      <c r="XR603" s="15"/>
      <c r="XS603" s="15"/>
      <c r="XT603" s="15"/>
      <c r="XU603" s="15"/>
      <c r="XV603" s="15"/>
      <c r="XW603" s="15"/>
      <c r="XX603" s="15"/>
      <c r="XY603" s="15"/>
      <c r="XZ603" s="15"/>
      <c r="YA603" s="15"/>
      <c r="YB603" s="15"/>
      <c r="YC603" s="15"/>
      <c r="YD603" s="15"/>
      <c r="YE603" s="15"/>
      <c r="YF603" s="15"/>
      <c r="YG603" s="15"/>
      <c r="YH603" s="15"/>
      <c r="YI603" s="15"/>
      <c r="YJ603" s="15"/>
      <c r="YK603" s="15"/>
      <c r="YL603" s="15"/>
      <c r="YM603" s="15"/>
      <c r="YN603" s="15"/>
      <c r="YO603" s="15"/>
      <c r="YP603" s="15"/>
      <c r="YQ603" s="15"/>
      <c r="YR603" s="15"/>
      <c r="YS603" s="15"/>
      <c r="YT603" s="15"/>
      <c r="YU603" s="15"/>
      <c r="YV603" s="15"/>
      <c r="YW603" s="15"/>
      <c r="YX603" s="15"/>
      <c r="YY603" s="15"/>
      <c r="YZ603" s="15"/>
      <c r="ZA603" s="15"/>
      <c r="ZB603" s="15"/>
      <c r="ZC603" s="15"/>
      <c r="ZD603" s="15"/>
      <c r="ZE603" s="15"/>
      <c r="ZF603" s="15"/>
      <c r="ZG603" s="15"/>
      <c r="ZH603" s="15"/>
      <c r="ZI603" s="15"/>
      <c r="ZJ603" s="15"/>
      <c r="ZK603" s="15"/>
      <c r="ZL603" s="15"/>
      <c r="ZM603" s="15"/>
      <c r="ZN603" s="15"/>
      <c r="ZO603" s="15"/>
      <c r="ZP603" s="15"/>
      <c r="ZQ603" s="15"/>
      <c r="ZR603" s="15"/>
      <c r="ZS603" s="15"/>
      <c r="ZT603" s="15"/>
      <c r="ZU603" s="15"/>
      <c r="ZV603" s="15"/>
      <c r="ZW603" s="15"/>
      <c r="ZX603" s="15"/>
      <c r="ZY603" s="15"/>
      <c r="ZZ603" s="15"/>
      <c r="AAA603" s="15"/>
      <c r="AAB603" s="15"/>
      <c r="AAC603" s="15"/>
      <c r="AAD603" s="15"/>
      <c r="AAE603" s="15"/>
      <c r="AAF603" s="15"/>
      <c r="AAG603" s="15"/>
      <c r="AAH603" s="15"/>
      <c r="AAI603" s="15"/>
      <c r="AAJ603" s="15"/>
      <c r="AAK603" s="15"/>
      <c r="AAL603" s="15"/>
      <c r="AAM603" s="15"/>
      <c r="AAN603" s="15"/>
      <c r="AAO603" s="15"/>
      <c r="AAP603" s="15"/>
      <c r="AAQ603" s="15"/>
      <c r="AAR603" s="15"/>
      <c r="AAS603" s="15"/>
      <c r="AAT603" s="15"/>
      <c r="AAU603" s="15"/>
      <c r="AAV603" s="15"/>
      <c r="AAW603" s="15"/>
      <c r="AAX603" s="15"/>
      <c r="AAY603" s="15"/>
      <c r="AAZ603" s="15"/>
      <c r="ABA603" s="15"/>
      <c r="ABB603" s="15"/>
      <c r="ABC603" s="15"/>
      <c r="ABD603" s="15"/>
      <c r="ABE603" s="15"/>
      <c r="ABF603" s="15"/>
      <c r="ABG603" s="15"/>
      <c r="ABH603" s="15"/>
      <c r="ABI603" s="15"/>
      <c r="ABJ603" s="15"/>
      <c r="ABK603" s="15"/>
      <c r="ABL603" s="15"/>
      <c r="ABM603" s="15"/>
      <c r="ABN603" s="15"/>
      <c r="ABO603" s="15"/>
      <c r="ABP603" s="15"/>
      <c r="ABQ603" s="15"/>
      <c r="ABR603" s="15"/>
      <c r="ABS603" s="15"/>
      <c r="ABT603" s="15"/>
      <c r="ABU603" s="15"/>
      <c r="ABV603" s="15"/>
      <c r="ABW603" s="15"/>
      <c r="ABX603" s="15"/>
      <c r="ABY603" s="15"/>
      <c r="ABZ603" s="15"/>
      <c r="ACA603" s="15"/>
      <c r="ACB603" s="15"/>
      <c r="ACC603" s="15"/>
      <c r="ACD603" s="15"/>
      <c r="ACE603" s="15"/>
      <c r="ACF603" s="15"/>
      <c r="ACG603" s="15"/>
      <c r="ACH603" s="15"/>
      <c r="ACI603" s="15"/>
      <c r="ACJ603" s="15"/>
      <c r="ACK603" s="15"/>
      <c r="ACL603" s="15"/>
      <c r="ACM603" s="15"/>
      <c r="ACN603" s="15"/>
      <c r="ACO603" s="15"/>
      <c r="ACP603" s="15"/>
      <c r="ACQ603" s="15"/>
      <c r="ACR603" s="15"/>
      <c r="ACS603" s="15"/>
      <c r="ACT603" s="15"/>
      <c r="ACU603" s="15"/>
      <c r="ACV603" s="15"/>
      <c r="ACW603" s="15"/>
      <c r="ACX603" s="15"/>
      <c r="ACY603" s="15"/>
      <c r="ACZ603" s="15"/>
      <c r="ADA603" s="15"/>
      <c r="ADB603" s="15"/>
      <c r="ADC603" s="15"/>
      <c r="ADD603" s="15"/>
      <c r="ADE603" s="15"/>
      <c r="ADF603" s="15"/>
      <c r="ADG603" s="15"/>
      <c r="ADH603" s="15"/>
      <c r="ADI603" s="15"/>
      <c r="ADJ603" s="15"/>
      <c r="ADK603" s="15"/>
      <c r="ADL603" s="15"/>
      <c r="ADM603" s="15"/>
      <c r="ADN603" s="15"/>
      <c r="ADO603" s="15"/>
      <c r="ADP603" s="15"/>
      <c r="ADQ603" s="15"/>
      <c r="ADR603" s="15"/>
      <c r="ADS603" s="15"/>
      <c r="ADT603" s="15"/>
      <c r="ADU603" s="15"/>
      <c r="ADV603" s="15"/>
      <c r="ADW603" s="15"/>
      <c r="ADX603" s="15"/>
      <c r="ADY603" s="15"/>
      <c r="ADZ603" s="15"/>
      <c r="AEA603" s="15"/>
      <c r="AEB603" s="15"/>
      <c r="AEC603" s="15"/>
      <c r="AED603" s="15"/>
      <c r="AEE603" s="15"/>
      <c r="AEF603" s="15"/>
      <c r="AEG603" s="15"/>
      <c r="AEH603" s="15"/>
      <c r="AEI603" s="15"/>
      <c r="AEJ603" s="15"/>
      <c r="AEK603" s="15"/>
      <c r="AEL603" s="15"/>
      <c r="AEM603" s="15"/>
      <c r="AEN603" s="15"/>
      <c r="AEO603" s="15"/>
      <c r="AEP603" s="15"/>
      <c r="AEQ603" s="15"/>
      <c r="AER603" s="15"/>
      <c r="AES603" s="15"/>
      <c r="AET603" s="15"/>
      <c r="AEU603" s="15"/>
      <c r="AEV603" s="15"/>
      <c r="AEW603" s="15"/>
      <c r="AEX603" s="15"/>
      <c r="AEY603" s="15"/>
      <c r="AEZ603" s="15"/>
      <c r="AFA603" s="15"/>
      <c r="AFB603" s="15"/>
      <c r="AFC603" s="15"/>
      <c r="AFD603" s="15"/>
      <c r="AFE603" s="15"/>
      <c r="AFF603" s="15"/>
      <c r="AFG603" s="15"/>
      <c r="AFH603" s="15"/>
      <c r="AFI603" s="15"/>
      <c r="AFJ603" s="15"/>
      <c r="AFK603" s="15"/>
      <c r="AFL603" s="15"/>
      <c r="AFM603" s="15"/>
      <c r="AFN603" s="15"/>
      <c r="AFO603" s="15"/>
      <c r="AFP603" s="15"/>
      <c r="AFQ603" s="15"/>
      <c r="AFR603" s="15"/>
      <c r="AFS603" s="15"/>
      <c r="AFT603" s="15"/>
      <c r="AFU603" s="15"/>
      <c r="AFV603" s="15"/>
      <c r="AFW603" s="15"/>
      <c r="AFX603" s="15"/>
      <c r="AFY603" s="15"/>
      <c r="AFZ603" s="15"/>
      <c r="AGA603" s="15"/>
      <c r="AGB603" s="15"/>
      <c r="AGC603" s="15"/>
      <c r="AGD603" s="15"/>
      <c r="AGE603" s="15"/>
      <c r="AGF603" s="15"/>
      <c r="AGG603" s="15"/>
      <c r="AGH603" s="15"/>
      <c r="AGI603" s="15"/>
      <c r="AGJ603" s="15"/>
      <c r="AGK603" s="15"/>
      <c r="AGL603" s="15"/>
      <c r="AGM603" s="15"/>
      <c r="AGN603" s="15"/>
      <c r="AGO603" s="15"/>
      <c r="AGP603" s="15"/>
      <c r="AGQ603" s="15"/>
      <c r="AGR603" s="15"/>
      <c r="AGS603" s="15"/>
      <c r="AGT603" s="15"/>
      <c r="AGU603" s="15"/>
      <c r="AGV603" s="15"/>
      <c r="AGW603" s="15"/>
      <c r="AGX603" s="15"/>
      <c r="AGY603" s="15"/>
      <c r="AGZ603" s="15"/>
      <c r="AHA603" s="15"/>
      <c r="AHB603" s="15"/>
      <c r="AHC603" s="15"/>
      <c r="AHD603" s="15"/>
      <c r="AHE603" s="15"/>
      <c r="AHF603" s="15"/>
      <c r="AHG603" s="15"/>
      <c r="AHH603" s="15"/>
      <c r="AHI603" s="15"/>
      <c r="AHJ603" s="15"/>
      <c r="AHK603" s="15"/>
      <c r="AHL603" s="15"/>
      <c r="AHM603" s="15"/>
      <c r="AHN603" s="15"/>
      <c r="AHO603" s="15"/>
      <c r="AHP603" s="15"/>
      <c r="AHQ603" s="15"/>
      <c r="AHR603" s="15"/>
      <c r="AHS603" s="15"/>
      <c r="AHT603" s="15"/>
      <c r="AHU603" s="15"/>
      <c r="AHV603" s="15"/>
      <c r="AHW603" s="15"/>
      <c r="AHX603" s="15"/>
      <c r="AHY603" s="15"/>
      <c r="AHZ603" s="15"/>
      <c r="AIA603" s="15"/>
      <c r="AIB603" s="15"/>
      <c r="AIC603" s="15"/>
      <c r="AID603" s="15"/>
      <c r="AIE603" s="15"/>
      <c r="AIF603" s="15"/>
      <c r="AIG603" s="15"/>
      <c r="AIH603" s="15"/>
      <c r="AII603" s="15"/>
      <c r="AIJ603" s="15"/>
      <c r="AIK603" s="15"/>
      <c r="AIL603" s="15"/>
      <c r="AIM603" s="15"/>
      <c r="AIN603" s="15"/>
      <c r="AIO603" s="15"/>
      <c r="AIP603" s="15"/>
      <c r="AIQ603" s="15"/>
      <c r="AIR603" s="15"/>
      <c r="AIS603" s="15"/>
      <c r="AIT603" s="15"/>
      <c r="AIU603" s="15"/>
      <c r="AIV603" s="15"/>
      <c r="AIW603" s="15"/>
      <c r="AIX603" s="15"/>
      <c r="AIY603" s="15"/>
      <c r="AIZ603" s="15"/>
      <c r="AJA603" s="15"/>
      <c r="AJB603" s="15"/>
      <c r="AJC603" s="15"/>
      <c r="AJD603" s="15"/>
      <c r="AJE603" s="15"/>
      <c r="AJF603" s="15"/>
      <c r="AJG603" s="15"/>
      <c r="AJH603" s="15"/>
      <c r="AJI603" s="15"/>
      <c r="AJJ603" s="15"/>
      <c r="AJK603" s="15"/>
      <c r="AJL603" s="15"/>
      <c r="AJM603" s="15"/>
      <c r="AJN603" s="15"/>
      <c r="AJO603" s="15"/>
      <c r="AJP603" s="15"/>
      <c r="AJQ603" s="15"/>
      <c r="AJR603" s="15"/>
      <c r="AJS603" s="15"/>
      <c r="AJT603" s="15"/>
      <c r="AJU603" s="15"/>
      <c r="AJV603" s="15"/>
      <c r="AJW603" s="15"/>
      <c r="AJX603" s="15"/>
      <c r="AJY603" s="15"/>
      <c r="AJZ603" s="15"/>
      <c r="AKA603" s="15"/>
      <c r="AKB603" s="15"/>
      <c r="AKC603" s="15"/>
      <c r="AKD603" s="15"/>
      <c r="AKE603" s="15"/>
      <c r="AKF603" s="15"/>
      <c r="AKG603" s="15"/>
      <c r="AKH603" s="15"/>
      <c r="AKI603" s="15"/>
      <c r="AKJ603" s="15"/>
      <c r="AKK603" s="15"/>
      <c r="AKL603" s="15"/>
      <c r="AKM603" s="15"/>
      <c r="AKN603" s="15"/>
      <c r="AKO603" s="15"/>
      <c r="AKP603" s="15"/>
      <c r="AKQ603" s="15"/>
      <c r="AKR603" s="15"/>
      <c r="AKS603" s="15"/>
      <c r="AKT603" s="15"/>
      <c r="AKU603" s="15"/>
      <c r="AKV603" s="15"/>
      <c r="AKW603" s="15"/>
      <c r="AKX603" s="15"/>
      <c r="AKY603" s="15"/>
      <c r="AKZ603" s="15"/>
      <c r="ALA603" s="15"/>
      <c r="ALB603" s="15"/>
      <c r="ALC603" s="15"/>
      <c r="ALD603" s="15"/>
      <c r="ALE603" s="15"/>
      <c r="ALF603" s="15"/>
      <c r="ALG603" s="15"/>
      <c r="ALH603" s="15"/>
      <c r="ALI603" s="15"/>
      <c r="ALJ603" s="15"/>
      <c r="ALK603" s="15"/>
      <c r="ALL603" s="15"/>
      <c r="ALM603" s="15"/>
      <c r="ALN603" s="15"/>
      <c r="ALO603" s="15"/>
      <c r="ALP603" s="15"/>
      <c r="ALQ603" s="15"/>
      <c r="ALR603" s="15"/>
      <c r="ALS603" s="15"/>
      <c r="ALT603" s="15"/>
      <c r="ALU603" s="15"/>
      <c r="ALV603" s="15"/>
      <c r="ALW603" s="15"/>
      <c r="ALX603" s="11"/>
      <c r="ALY603" s="11"/>
      <c r="ALZ603" s="11"/>
      <c r="AMA603" s="11"/>
    </row>
    <row r="604" spans="1:1015" ht="12.75" customHeight="1">
      <c r="A604" s="9" t="s">
        <v>597</v>
      </c>
      <c r="B604" s="9" t="s">
        <v>597</v>
      </c>
      <c r="C604" s="9" t="s">
        <v>240</v>
      </c>
      <c r="D604" s="8"/>
      <c r="E604" s="9" t="s">
        <v>118</v>
      </c>
      <c r="F604" s="8" t="s">
        <v>17</v>
      </c>
      <c r="G604" s="8" t="s">
        <v>119</v>
      </c>
      <c r="H604" s="10">
        <v>1708.27</v>
      </c>
      <c r="I604" s="10">
        <v>1550.22</v>
      </c>
      <c r="J604" s="10">
        <v>1400</v>
      </c>
      <c r="K604" s="10">
        <v>1620.36</v>
      </c>
      <c r="L604" s="7">
        <f>L55</f>
        <v>1600</v>
      </c>
      <c r="M604" s="10">
        <f>L604</f>
        <v>1600</v>
      </c>
      <c r="N604" s="10">
        <f>M604</f>
        <v>1600</v>
      </c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</row>
    <row r="605" spans="1:1015" ht="12.75" customHeight="1">
      <c r="A605" s="8" t="s">
        <v>598</v>
      </c>
      <c r="B605" s="9" t="s">
        <v>599</v>
      </c>
      <c r="C605" s="9" t="s">
        <v>600</v>
      </c>
      <c r="D605" s="8"/>
      <c r="E605" s="9" t="s">
        <v>16</v>
      </c>
      <c r="F605" s="8" t="s">
        <v>17</v>
      </c>
      <c r="G605" s="8" t="s">
        <v>601</v>
      </c>
      <c r="H605" s="10">
        <v>4099.28</v>
      </c>
      <c r="I605" s="10">
        <v>2530</v>
      </c>
      <c r="J605" s="10">
        <v>600</v>
      </c>
      <c r="K605" s="10">
        <v>2915.87</v>
      </c>
      <c r="L605" s="7">
        <v>2000</v>
      </c>
      <c r="M605" s="10">
        <f>L605</f>
        <v>2000</v>
      </c>
      <c r="N605" s="10">
        <f>M605</f>
        <v>2000</v>
      </c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</row>
    <row r="606" spans="1:1015" ht="12.75" customHeight="1">
      <c r="A606" s="12" t="s">
        <v>602</v>
      </c>
      <c r="B606" s="12"/>
      <c r="C606" s="12"/>
      <c r="D606" s="12"/>
      <c r="E606" s="13" t="s">
        <v>31</v>
      </c>
      <c r="F606" s="13"/>
      <c r="G606" s="12" t="s">
        <v>603</v>
      </c>
      <c r="H606" s="14">
        <f t="shared" ref="H606:N606" si="94">SUM(H603:H605)</f>
        <v>5807.5499999999993</v>
      </c>
      <c r="I606" s="14">
        <f t="shared" si="94"/>
        <v>6062.34</v>
      </c>
      <c r="J606" s="14">
        <f t="shared" si="94"/>
        <v>2000</v>
      </c>
      <c r="K606" s="14">
        <f t="shared" si="94"/>
        <v>4536.2299999999996</v>
      </c>
      <c r="L606" s="3">
        <f t="shared" si="94"/>
        <v>3600</v>
      </c>
      <c r="M606" s="14">
        <f t="shared" si="94"/>
        <v>3600</v>
      </c>
      <c r="N606" s="14">
        <f t="shared" si="94"/>
        <v>3600</v>
      </c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  <c r="JO606" s="15"/>
      <c r="JP606" s="15"/>
      <c r="JQ606" s="15"/>
      <c r="JR606" s="15"/>
      <c r="JS606" s="15"/>
      <c r="JT606" s="15"/>
      <c r="JU606" s="15"/>
      <c r="JV606" s="15"/>
      <c r="JW606" s="15"/>
      <c r="JX606" s="15"/>
      <c r="JY606" s="15"/>
      <c r="JZ606" s="15"/>
      <c r="KA606" s="15"/>
      <c r="KB606" s="15"/>
      <c r="KC606" s="15"/>
      <c r="KD606" s="15"/>
      <c r="KE606" s="15"/>
      <c r="KF606" s="15"/>
      <c r="KG606" s="15"/>
      <c r="KH606" s="15"/>
      <c r="KI606" s="15"/>
      <c r="KJ606" s="15"/>
      <c r="KK606" s="15"/>
      <c r="KL606" s="15"/>
      <c r="KM606" s="15"/>
      <c r="KN606" s="15"/>
      <c r="KO606" s="15"/>
      <c r="KP606" s="15"/>
      <c r="KQ606" s="15"/>
      <c r="KR606" s="15"/>
      <c r="KS606" s="15"/>
      <c r="KT606" s="15"/>
      <c r="KU606" s="15"/>
      <c r="KV606" s="15"/>
      <c r="KW606" s="15"/>
      <c r="KX606" s="15"/>
      <c r="KY606" s="15"/>
      <c r="KZ606" s="15"/>
      <c r="LA606" s="15"/>
      <c r="LB606" s="15"/>
      <c r="LC606" s="15"/>
      <c r="LD606" s="15"/>
      <c r="LE606" s="15"/>
      <c r="LF606" s="15"/>
      <c r="LG606" s="15"/>
      <c r="LH606" s="15"/>
      <c r="LI606" s="15"/>
      <c r="LJ606" s="15"/>
      <c r="LK606" s="15"/>
      <c r="LL606" s="15"/>
      <c r="LM606" s="15"/>
      <c r="LN606" s="15"/>
      <c r="LO606" s="15"/>
      <c r="LP606" s="15"/>
      <c r="LQ606" s="15"/>
      <c r="LR606" s="15"/>
      <c r="LS606" s="15"/>
      <c r="LT606" s="15"/>
      <c r="LU606" s="15"/>
      <c r="LV606" s="15"/>
      <c r="LW606" s="15"/>
      <c r="LX606" s="15"/>
      <c r="LY606" s="15"/>
      <c r="LZ606" s="15"/>
      <c r="MA606" s="15"/>
      <c r="MB606" s="15"/>
      <c r="MC606" s="15"/>
      <c r="MD606" s="15"/>
      <c r="ME606" s="15"/>
      <c r="MF606" s="15"/>
      <c r="MG606" s="15"/>
      <c r="MH606" s="15"/>
      <c r="MI606" s="15"/>
      <c r="MJ606" s="15"/>
      <c r="MK606" s="15"/>
      <c r="ML606" s="15"/>
      <c r="MM606" s="15"/>
      <c r="MN606" s="15"/>
      <c r="MO606" s="15"/>
      <c r="MP606" s="15"/>
      <c r="MQ606" s="15"/>
      <c r="MR606" s="15"/>
      <c r="MS606" s="15"/>
      <c r="MT606" s="15"/>
      <c r="MU606" s="15"/>
      <c r="MV606" s="15"/>
      <c r="MW606" s="15"/>
      <c r="MX606" s="15"/>
      <c r="MY606" s="15"/>
      <c r="MZ606" s="15"/>
      <c r="NA606" s="15"/>
      <c r="NB606" s="15"/>
      <c r="NC606" s="15"/>
      <c r="ND606" s="15"/>
      <c r="NE606" s="15"/>
      <c r="NF606" s="15"/>
      <c r="NG606" s="15"/>
      <c r="NH606" s="15"/>
      <c r="NI606" s="15"/>
      <c r="NJ606" s="15"/>
      <c r="NK606" s="15"/>
      <c r="NL606" s="15"/>
      <c r="NM606" s="15"/>
      <c r="NN606" s="15"/>
      <c r="NO606" s="15"/>
      <c r="NP606" s="15"/>
      <c r="NQ606" s="15"/>
      <c r="NR606" s="15"/>
      <c r="NS606" s="15"/>
      <c r="NT606" s="15"/>
      <c r="NU606" s="15"/>
      <c r="NV606" s="15"/>
      <c r="NW606" s="15"/>
      <c r="NX606" s="15"/>
      <c r="NY606" s="15"/>
      <c r="NZ606" s="15"/>
      <c r="OA606" s="15"/>
      <c r="OB606" s="15"/>
      <c r="OC606" s="15"/>
      <c r="OD606" s="15"/>
      <c r="OE606" s="15"/>
      <c r="OF606" s="15"/>
      <c r="OG606" s="15"/>
      <c r="OH606" s="15"/>
      <c r="OI606" s="15"/>
      <c r="OJ606" s="15"/>
      <c r="OK606" s="15"/>
      <c r="OL606" s="15"/>
      <c r="OM606" s="15"/>
      <c r="ON606" s="15"/>
      <c r="OO606" s="15"/>
      <c r="OP606" s="15"/>
      <c r="OQ606" s="15"/>
      <c r="OR606" s="15"/>
      <c r="OS606" s="15"/>
      <c r="OT606" s="15"/>
      <c r="OU606" s="15"/>
      <c r="OV606" s="15"/>
      <c r="OW606" s="15"/>
      <c r="OX606" s="15"/>
      <c r="OY606" s="15"/>
      <c r="OZ606" s="15"/>
      <c r="PA606" s="15"/>
      <c r="PB606" s="15"/>
      <c r="PC606" s="15"/>
      <c r="PD606" s="15"/>
      <c r="PE606" s="15"/>
      <c r="PF606" s="15"/>
      <c r="PG606" s="15"/>
      <c r="PH606" s="15"/>
      <c r="PI606" s="15"/>
      <c r="PJ606" s="15"/>
      <c r="PK606" s="15"/>
      <c r="PL606" s="15"/>
      <c r="PM606" s="15"/>
      <c r="PN606" s="15"/>
      <c r="PO606" s="15"/>
      <c r="PP606" s="15"/>
      <c r="PQ606" s="15"/>
      <c r="PR606" s="15"/>
      <c r="PS606" s="15"/>
      <c r="PT606" s="15"/>
      <c r="PU606" s="15"/>
      <c r="PV606" s="15"/>
      <c r="PW606" s="15"/>
      <c r="PX606" s="15"/>
      <c r="PY606" s="15"/>
      <c r="PZ606" s="15"/>
      <c r="QA606" s="15"/>
      <c r="QB606" s="15"/>
      <c r="QC606" s="15"/>
      <c r="QD606" s="15"/>
      <c r="QE606" s="15"/>
      <c r="QF606" s="15"/>
      <c r="QG606" s="15"/>
      <c r="QH606" s="15"/>
      <c r="QI606" s="15"/>
      <c r="QJ606" s="15"/>
      <c r="QK606" s="15"/>
      <c r="QL606" s="15"/>
      <c r="QM606" s="15"/>
      <c r="QN606" s="15"/>
      <c r="QO606" s="15"/>
      <c r="QP606" s="15"/>
      <c r="QQ606" s="15"/>
      <c r="QR606" s="15"/>
      <c r="QS606" s="15"/>
      <c r="QT606" s="15"/>
      <c r="QU606" s="15"/>
      <c r="QV606" s="15"/>
      <c r="QW606" s="15"/>
      <c r="QX606" s="15"/>
      <c r="QY606" s="15"/>
      <c r="QZ606" s="15"/>
      <c r="RA606" s="15"/>
      <c r="RB606" s="15"/>
      <c r="RC606" s="15"/>
      <c r="RD606" s="15"/>
      <c r="RE606" s="15"/>
      <c r="RF606" s="15"/>
      <c r="RG606" s="15"/>
      <c r="RH606" s="15"/>
      <c r="RI606" s="15"/>
      <c r="RJ606" s="15"/>
      <c r="RK606" s="15"/>
      <c r="RL606" s="15"/>
      <c r="RM606" s="15"/>
      <c r="RN606" s="15"/>
      <c r="RO606" s="15"/>
      <c r="RP606" s="15"/>
      <c r="RQ606" s="15"/>
      <c r="RR606" s="15"/>
      <c r="RS606" s="15"/>
      <c r="RT606" s="15"/>
      <c r="RU606" s="15"/>
      <c r="RV606" s="15"/>
      <c r="RW606" s="15"/>
      <c r="RX606" s="15"/>
      <c r="RY606" s="15"/>
      <c r="RZ606" s="15"/>
      <c r="SA606" s="15"/>
      <c r="SB606" s="15"/>
      <c r="SC606" s="15"/>
      <c r="SD606" s="15"/>
      <c r="SE606" s="15"/>
      <c r="SF606" s="15"/>
      <c r="SG606" s="15"/>
      <c r="SH606" s="15"/>
      <c r="SI606" s="15"/>
      <c r="SJ606" s="15"/>
      <c r="SK606" s="15"/>
      <c r="SL606" s="15"/>
      <c r="SM606" s="15"/>
      <c r="SN606" s="15"/>
      <c r="SO606" s="15"/>
      <c r="SP606" s="15"/>
      <c r="SQ606" s="15"/>
      <c r="SR606" s="15"/>
      <c r="SS606" s="15"/>
      <c r="ST606" s="15"/>
      <c r="SU606" s="15"/>
      <c r="SV606" s="15"/>
      <c r="SW606" s="15"/>
      <c r="SX606" s="15"/>
      <c r="SY606" s="15"/>
      <c r="SZ606" s="15"/>
      <c r="TA606" s="15"/>
      <c r="TB606" s="15"/>
      <c r="TC606" s="15"/>
      <c r="TD606" s="15"/>
      <c r="TE606" s="15"/>
      <c r="TF606" s="15"/>
      <c r="TG606" s="15"/>
      <c r="TH606" s="15"/>
      <c r="TI606" s="15"/>
      <c r="TJ606" s="15"/>
      <c r="TK606" s="15"/>
      <c r="TL606" s="15"/>
      <c r="TM606" s="15"/>
      <c r="TN606" s="15"/>
      <c r="TO606" s="15"/>
      <c r="TP606" s="15"/>
      <c r="TQ606" s="15"/>
      <c r="TR606" s="15"/>
      <c r="TS606" s="15"/>
      <c r="TT606" s="15"/>
      <c r="TU606" s="15"/>
      <c r="TV606" s="15"/>
      <c r="TW606" s="15"/>
      <c r="TX606" s="15"/>
      <c r="TY606" s="15"/>
      <c r="TZ606" s="15"/>
      <c r="UA606" s="15"/>
      <c r="UB606" s="15"/>
      <c r="UC606" s="15"/>
      <c r="UD606" s="15"/>
      <c r="UE606" s="15"/>
      <c r="UF606" s="15"/>
      <c r="UG606" s="15"/>
      <c r="UH606" s="15"/>
      <c r="UI606" s="15"/>
      <c r="UJ606" s="15"/>
      <c r="UK606" s="15"/>
      <c r="UL606" s="15"/>
      <c r="UM606" s="15"/>
      <c r="UN606" s="15"/>
      <c r="UO606" s="15"/>
      <c r="UP606" s="15"/>
      <c r="UQ606" s="15"/>
      <c r="UR606" s="15"/>
      <c r="US606" s="15"/>
      <c r="UT606" s="15"/>
      <c r="UU606" s="15"/>
      <c r="UV606" s="15"/>
      <c r="UW606" s="15"/>
      <c r="UX606" s="15"/>
      <c r="UY606" s="15"/>
      <c r="UZ606" s="15"/>
      <c r="VA606" s="15"/>
      <c r="VB606" s="15"/>
      <c r="VC606" s="15"/>
      <c r="VD606" s="15"/>
      <c r="VE606" s="15"/>
      <c r="VF606" s="15"/>
      <c r="VG606" s="15"/>
      <c r="VH606" s="15"/>
      <c r="VI606" s="15"/>
      <c r="VJ606" s="15"/>
      <c r="VK606" s="15"/>
      <c r="VL606" s="15"/>
      <c r="VM606" s="15"/>
      <c r="VN606" s="15"/>
      <c r="VO606" s="15"/>
      <c r="VP606" s="15"/>
      <c r="VQ606" s="15"/>
      <c r="VR606" s="15"/>
      <c r="VS606" s="15"/>
      <c r="VT606" s="15"/>
      <c r="VU606" s="15"/>
      <c r="VV606" s="15"/>
      <c r="VW606" s="15"/>
      <c r="VX606" s="15"/>
      <c r="VY606" s="15"/>
      <c r="VZ606" s="15"/>
      <c r="WA606" s="15"/>
      <c r="WB606" s="15"/>
      <c r="WC606" s="15"/>
      <c r="WD606" s="15"/>
      <c r="WE606" s="15"/>
      <c r="WF606" s="15"/>
      <c r="WG606" s="15"/>
      <c r="WH606" s="15"/>
      <c r="WI606" s="15"/>
      <c r="WJ606" s="15"/>
      <c r="WK606" s="15"/>
      <c r="WL606" s="15"/>
      <c r="WM606" s="15"/>
      <c r="WN606" s="15"/>
      <c r="WO606" s="15"/>
      <c r="WP606" s="15"/>
      <c r="WQ606" s="15"/>
      <c r="WR606" s="15"/>
      <c r="WS606" s="15"/>
      <c r="WT606" s="15"/>
      <c r="WU606" s="15"/>
      <c r="WV606" s="15"/>
      <c r="WW606" s="15"/>
      <c r="WX606" s="15"/>
      <c r="WY606" s="15"/>
      <c r="WZ606" s="15"/>
      <c r="XA606" s="15"/>
      <c r="XB606" s="15"/>
      <c r="XC606" s="15"/>
      <c r="XD606" s="15"/>
      <c r="XE606" s="15"/>
      <c r="XF606" s="15"/>
      <c r="XG606" s="15"/>
      <c r="XH606" s="15"/>
      <c r="XI606" s="15"/>
      <c r="XJ606" s="15"/>
      <c r="XK606" s="15"/>
      <c r="XL606" s="15"/>
      <c r="XM606" s="15"/>
      <c r="XN606" s="15"/>
      <c r="XO606" s="15"/>
      <c r="XP606" s="15"/>
      <c r="XQ606" s="15"/>
      <c r="XR606" s="15"/>
      <c r="XS606" s="15"/>
      <c r="XT606" s="15"/>
      <c r="XU606" s="15"/>
      <c r="XV606" s="15"/>
      <c r="XW606" s="15"/>
      <c r="XX606" s="15"/>
      <c r="XY606" s="15"/>
      <c r="XZ606" s="15"/>
      <c r="YA606" s="15"/>
      <c r="YB606" s="15"/>
      <c r="YC606" s="15"/>
      <c r="YD606" s="15"/>
      <c r="YE606" s="15"/>
      <c r="YF606" s="15"/>
      <c r="YG606" s="15"/>
      <c r="YH606" s="15"/>
      <c r="YI606" s="15"/>
      <c r="YJ606" s="15"/>
      <c r="YK606" s="15"/>
      <c r="YL606" s="15"/>
      <c r="YM606" s="15"/>
      <c r="YN606" s="15"/>
      <c r="YO606" s="15"/>
      <c r="YP606" s="15"/>
      <c r="YQ606" s="15"/>
      <c r="YR606" s="15"/>
      <c r="YS606" s="15"/>
      <c r="YT606" s="15"/>
      <c r="YU606" s="15"/>
      <c r="YV606" s="15"/>
      <c r="YW606" s="15"/>
      <c r="YX606" s="15"/>
      <c r="YY606" s="15"/>
      <c r="YZ606" s="15"/>
      <c r="ZA606" s="15"/>
      <c r="ZB606" s="15"/>
      <c r="ZC606" s="15"/>
      <c r="ZD606" s="15"/>
      <c r="ZE606" s="15"/>
      <c r="ZF606" s="15"/>
      <c r="ZG606" s="15"/>
      <c r="ZH606" s="15"/>
      <c r="ZI606" s="15"/>
      <c r="ZJ606" s="15"/>
      <c r="ZK606" s="15"/>
      <c r="ZL606" s="15"/>
      <c r="ZM606" s="15"/>
      <c r="ZN606" s="15"/>
      <c r="ZO606" s="15"/>
      <c r="ZP606" s="15"/>
      <c r="ZQ606" s="15"/>
      <c r="ZR606" s="15"/>
      <c r="ZS606" s="15"/>
      <c r="ZT606" s="15"/>
      <c r="ZU606" s="15"/>
      <c r="ZV606" s="15"/>
      <c r="ZW606" s="15"/>
      <c r="ZX606" s="15"/>
      <c r="ZY606" s="15"/>
      <c r="ZZ606" s="15"/>
      <c r="AAA606" s="15"/>
      <c r="AAB606" s="15"/>
      <c r="AAC606" s="15"/>
      <c r="AAD606" s="15"/>
      <c r="AAE606" s="15"/>
      <c r="AAF606" s="15"/>
      <c r="AAG606" s="15"/>
      <c r="AAH606" s="15"/>
      <c r="AAI606" s="15"/>
      <c r="AAJ606" s="15"/>
      <c r="AAK606" s="15"/>
      <c r="AAL606" s="15"/>
      <c r="AAM606" s="15"/>
      <c r="AAN606" s="15"/>
      <c r="AAO606" s="15"/>
      <c r="AAP606" s="15"/>
      <c r="AAQ606" s="15"/>
      <c r="AAR606" s="15"/>
      <c r="AAS606" s="15"/>
      <c r="AAT606" s="15"/>
      <c r="AAU606" s="15"/>
      <c r="AAV606" s="15"/>
      <c r="AAW606" s="15"/>
      <c r="AAX606" s="15"/>
      <c r="AAY606" s="15"/>
      <c r="AAZ606" s="15"/>
      <c r="ABA606" s="15"/>
      <c r="ABB606" s="15"/>
      <c r="ABC606" s="15"/>
      <c r="ABD606" s="15"/>
      <c r="ABE606" s="15"/>
      <c r="ABF606" s="15"/>
      <c r="ABG606" s="15"/>
      <c r="ABH606" s="15"/>
      <c r="ABI606" s="15"/>
      <c r="ABJ606" s="15"/>
      <c r="ABK606" s="15"/>
      <c r="ABL606" s="15"/>
      <c r="ABM606" s="15"/>
      <c r="ABN606" s="15"/>
      <c r="ABO606" s="15"/>
      <c r="ABP606" s="15"/>
      <c r="ABQ606" s="15"/>
      <c r="ABR606" s="15"/>
      <c r="ABS606" s="15"/>
      <c r="ABT606" s="15"/>
      <c r="ABU606" s="15"/>
      <c r="ABV606" s="15"/>
      <c r="ABW606" s="15"/>
      <c r="ABX606" s="15"/>
      <c r="ABY606" s="15"/>
      <c r="ABZ606" s="15"/>
      <c r="ACA606" s="15"/>
      <c r="ACB606" s="15"/>
      <c r="ACC606" s="15"/>
      <c r="ACD606" s="15"/>
      <c r="ACE606" s="15"/>
      <c r="ACF606" s="15"/>
      <c r="ACG606" s="15"/>
      <c r="ACH606" s="15"/>
      <c r="ACI606" s="15"/>
      <c r="ACJ606" s="15"/>
      <c r="ACK606" s="15"/>
      <c r="ACL606" s="15"/>
      <c r="ACM606" s="15"/>
      <c r="ACN606" s="15"/>
      <c r="ACO606" s="15"/>
      <c r="ACP606" s="15"/>
      <c r="ACQ606" s="15"/>
      <c r="ACR606" s="15"/>
      <c r="ACS606" s="15"/>
      <c r="ACT606" s="15"/>
      <c r="ACU606" s="15"/>
      <c r="ACV606" s="15"/>
      <c r="ACW606" s="15"/>
      <c r="ACX606" s="15"/>
      <c r="ACY606" s="15"/>
      <c r="ACZ606" s="15"/>
      <c r="ADA606" s="15"/>
      <c r="ADB606" s="15"/>
      <c r="ADC606" s="15"/>
      <c r="ADD606" s="15"/>
      <c r="ADE606" s="15"/>
      <c r="ADF606" s="15"/>
      <c r="ADG606" s="15"/>
      <c r="ADH606" s="15"/>
      <c r="ADI606" s="15"/>
      <c r="ADJ606" s="15"/>
      <c r="ADK606" s="15"/>
      <c r="ADL606" s="15"/>
      <c r="ADM606" s="15"/>
      <c r="ADN606" s="15"/>
      <c r="ADO606" s="15"/>
      <c r="ADP606" s="15"/>
      <c r="ADQ606" s="15"/>
      <c r="ADR606" s="15"/>
      <c r="ADS606" s="15"/>
      <c r="ADT606" s="15"/>
      <c r="ADU606" s="15"/>
      <c r="ADV606" s="15"/>
      <c r="ADW606" s="15"/>
      <c r="ADX606" s="15"/>
      <c r="ADY606" s="15"/>
      <c r="ADZ606" s="15"/>
      <c r="AEA606" s="15"/>
      <c r="AEB606" s="15"/>
      <c r="AEC606" s="15"/>
      <c r="AED606" s="15"/>
      <c r="AEE606" s="15"/>
      <c r="AEF606" s="15"/>
      <c r="AEG606" s="15"/>
      <c r="AEH606" s="15"/>
      <c r="AEI606" s="15"/>
      <c r="AEJ606" s="15"/>
      <c r="AEK606" s="15"/>
      <c r="AEL606" s="15"/>
      <c r="AEM606" s="15"/>
      <c r="AEN606" s="15"/>
      <c r="AEO606" s="15"/>
      <c r="AEP606" s="15"/>
      <c r="AEQ606" s="15"/>
      <c r="AER606" s="15"/>
      <c r="AES606" s="15"/>
      <c r="AET606" s="15"/>
      <c r="AEU606" s="15"/>
      <c r="AEV606" s="15"/>
      <c r="AEW606" s="15"/>
      <c r="AEX606" s="15"/>
      <c r="AEY606" s="15"/>
      <c r="AEZ606" s="15"/>
      <c r="AFA606" s="15"/>
      <c r="AFB606" s="15"/>
      <c r="AFC606" s="15"/>
      <c r="AFD606" s="15"/>
      <c r="AFE606" s="15"/>
      <c r="AFF606" s="15"/>
      <c r="AFG606" s="15"/>
      <c r="AFH606" s="15"/>
      <c r="AFI606" s="15"/>
      <c r="AFJ606" s="15"/>
      <c r="AFK606" s="15"/>
      <c r="AFL606" s="15"/>
      <c r="AFM606" s="15"/>
      <c r="AFN606" s="15"/>
      <c r="AFO606" s="15"/>
      <c r="AFP606" s="15"/>
      <c r="AFQ606" s="15"/>
      <c r="AFR606" s="15"/>
      <c r="AFS606" s="15"/>
      <c r="AFT606" s="15"/>
      <c r="AFU606" s="15"/>
      <c r="AFV606" s="15"/>
      <c r="AFW606" s="15"/>
      <c r="AFX606" s="15"/>
      <c r="AFY606" s="15"/>
      <c r="AFZ606" s="15"/>
      <c r="AGA606" s="15"/>
      <c r="AGB606" s="15"/>
      <c r="AGC606" s="15"/>
      <c r="AGD606" s="15"/>
      <c r="AGE606" s="15"/>
      <c r="AGF606" s="15"/>
      <c r="AGG606" s="15"/>
      <c r="AGH606" s="15"/>
      <c r="AGI606" s="15"/>
      <c r="AGJ606" s="15"/>
      <c r="AGK606" s="15"/>
      <c r="AGL606" s="15"/>
      <c r="AGM606" s="15"/>
      <c r="AGN606" s="15"/>
      <c r="AGO606" s="15"/>
      <c r="AGP606" s="15"/>
      <c r="AGQ606" s="15"/>
      <c r="AGR606" s="15"/>
      <c r="AGS606" s="15"/>
      <c r="AGT606" s="15"/>
      <c r="AGU606" s="15"/>
      <c r="AGV606" s="15"/>
      <c r="AGW606" s="15"/>
      <c r="AGX606" s="15"/>
      <c r="AGY606" s="15"/>
      <c r="AGZ606" s="15"/>
      <c r="AHA606" s="15"/>
      <c r="AHB606" s="15"/>
      <c r="AHC606" s="15"/>
      <c r="AHD606" s="15"/>
      <c r="AHE606" s="15"/>
      <c r="AHF606" s="15"/>
      <c r="AHG606" s="15"/>
      <c r="AHH606" s="15"/>
      <c r="AHI606" s="15"/>
      <c r="AHJ606" s="15"/>
      <c r="AHK606" s="15"/>
      <c r="AHL606" s="15"/>
      <c r="AHM606" s="15"/>
      <c r="AHN606" s="15"/>
      <c r="AHO606" s="15"/>
      <c r="AHP606" s="15"/>
      <c r="AHQ606" s="15"/>
      <c r="AHR606" s="15"/>
      <c r="AHS606" s="15"/>
      <c r="AHT606" s="15"/>
      <c r="AHU606" s="15"/>
      <c r="AHV606" s="15"/>
      <c r="AHW606" s="15"/>
      <c r="AHX606" s="15"/>
      <c r="AHY606" s="15"/>
      <c r="AHZ606" s="15"/>
      <c r="AIA606" s="15"/>
      <c r="AIB606" s="15"/>
      <c r="AIC606" s="15"/>
      <c r="AID606" s="15"/>
      <c r="AIE606" s="15"/>
      <c r="AIF606" s="15"/>
      <c r="AIG606" s="15"/>
      <c r="AIH606" s="15"/>
      <c r="AII606" s="15"/>
      <c r="AIJ606" s="15"/>
      <c r="AIK606" s="15"/>
      <c r="AIL606" s="15"/>
      <c r="AIM606" s="15"/>
      <c r="AIN606" s="15"/>
      <c r="AIO606" s="15"/>
      <c r="AIP606" s="15"/>
      <c r="AIQ606" s="15"/>
      <c r="AIR606" s="15"/>
      <c r="AIS606" s="15"/>
      <c r="AIT606" s="15"/>
      <c r="AIU606" s="15"/>
      <c r="AIV606" s="15"/>
      <c r="AIW606" s="15"/>
      <c r="AIX606" s="15"/>
      <c r="AIY606" s="15"/>
      <c r="AIZ606" s="15"/>
      <c r="AJA606" s="15"/>
      <c r="AJB606" s="15"/>
      <c r="AJC606" s="15"/>
      <c r="AJD606" s="15"/>
      <c r="AJE606" s="15"/>
      <c r="AJF606" s="15"/>
      <c r="AJG606" s="15"/>
      <c r="AJH606" s="15"/>
      <c r="AJI606" s="15"/>
      <c r="AJJ606" s="15"/>
      <c r="AJK606" s="15"/>
      <c r="AJL606" s="15"/>
      <c r="AJM606" s="15"/>
      <c r="AJN606" s="15"/>
      <c r="AJO606" s="15"/>
      <c r="AJP606" s="15"/>
      <c r="AJQ606" s="15"/>
      <c r="AJR606" s="15"/>
      <c r="AJS606" s="15"/>
      <c r="AJT606" s="15"/>
      <c r="AJU606" s="15"/>
      <c r="AJV606" s="15"/>
      <c r="AJW606" s="15"/>
      <c r="AJX606" s="15"/>
      <c r="AJY606" s="15"/>
      <c r="AJZ606" s="15"/>
      <c r="AKA606" s="15"/>
      <c r="AKB606" s="15"/>
      <c r="AKC606" s="15"/>
      <c r="AKD606" s="15"/>
      <c r="AKE606" s="15"/>
      <c r="AKF606" s="15"/>
      <c r="AKG606" s="15"/>
      <c r="AKH606" s="15"/>
      <c r="AKI606" s="15"/>
      <c r="AKJ606" s="15"/>
      <c r="AKK606" s="15"/>
      <c r="AKL606" s="15"/>
      <c r="AKM606" s="15"/>
      <c r="AKN606" s="15"/>
      <c r="AKO606" s="15"/>
      <c r="AKP606" s="15"/>
      <c r="AKQ606" s="15"/>
      <c r="AKR606" s="15"/>
      <c r="AKS606" s="15"/>
      <c r="AKT606" s="15"/>
      <c r="AKU606" s="15"/>
      <c r="AKV606" s="15"/>
      <c r="AKW606" s="15"/>
      <c r="AKX606" s="15"/>
      <c r="AKY606" s="15"/>
      <c r="AKZ606" s="15"/>
      <c r="ALA606" s="15"/>
      <c r="ALB606" s="15"/>
      <c r="ALC606" s="15"/>
      <c r="ALD606" s="15"/>
      <c r="ALE606" s="15"/>
      <c r="ALF606" s="15"/>
      <c r="ALG606" s="15"/>
      <c r="ALH606" s="15"/>
      <c r="ALI606" s="15"/>
      <c r="ALJ606" s="15"/>
      <c r="ALK606" s="15"/>
      <c r="ALL606" s="15"/>
      <c r="ALM606" s="15"/>
      <c r="ALN606" s="15"/>
      <c r="ALO606" s="15"/>
      <c r="ALP606" s="15"/>
      <c r="ALQ606" s="15"/>
      <c r="ALR606" s="15"/>
      <c r="ALS606" s="15"/>
      <c r="ALT606" s="15"/>
      <c r="ALU606" s="15"/>
      <c r="ALV606" s="15"/>
      <c r="ALW606" s="15"/>
      <c r="ALX606" s="11"/>
      <c r="ALY606" s="11"/>
      <c r="ALZ606" s="11"/>
      <c r="AMA606" s="11"/>
    </row>
    <row r="607" spans="1:1015" ht="12.75" customHeight="1">
      <c r="A607" s="9" t="s">
        <v>597</v>
      </c>
      <c r="B607" s="9" t="s">
        <v>597</v>
      </c>
      <c r="C607" s="9" t="s">
        <v>175</v>
      </c>
      <c r="D607" s="8"/>
      <c r="E607" s="9" t="s">
        <v>16</v>
      </c>
      <c r="F607" s="8" t="s">
        <v>17</v>
      </c>
      <c r="G607" s="8" t="s">
        <v>176</v>
      </c>
      <c r="H607" s="34">
        <v>0</v>
      </c>
      <c r="I607" s="34">
        <v>0</v>
      </c>
      <c r="J607" s="34">
        <v>0</v>
      </c>
      <c r="K607" s="34">
        <v>16.739999999999998</v>
      </c>
      <c r="L607" s="31">
        <v>0</v>
      </c>
      <c r="M607" s="34">
        <v>0</v>
      </c>
      <c r="N607" s="34">
        <v>0</v>
      </c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  <c r="JO607" s="15"/>
      <c r="JP607" s="15"/>
      <c r="JQ607" s="15"/>
      <c r="JR607" s="15"/>
      <c r="JS607" s="15"/>
      <c r="JT607" s="15"/>
      <c r="JU607" s="15"/>
      <c r="JV607" s="15"/>
      <c r="JW607" s="15"/>
      <c r="JX607" s="15"/>
      <c r="JY607" s="15"/>
      <c r="JZ607" s="15"/>
      <c r="KA607" s="15"/>
      <c r="KB607" s="15"/>
      <c r="KC607" s="15"/>
      <c r="KD607" s="15"/>
      <c r="KE607" s="15"/>
      <c r="KF607" s="15"/>
      <c r="KG607" s="15"/>
      <c r="KH607" s="15"/>
      <c r="KI607" s="15"/>
      <c r="KJ607" s="15"/>
      <c r="KK607" s="15"/>
      <c r="KL607" s="15"/>
      <c r="KM607" s="15"/>
      <c r="KN607" s="15"/>
      <c r="KO607" s="15"/>
      <c r="KP607" s="15"/>
      <c r="KQ607" s="15"/>
      <c r="KR607" s="15"/>
      <c r="KS607" s="15"/>
      <c r="KT607" s="15"/>
      <c r="KU607" s="15"/>
      <c r="KV607" s="15"/>
      <c r="KW607" s="15"/>
      <c r="KX607" s="15"/>
      <c r="KY607" s="15"/>
      <c r="KZ607" s="15"/>
      <c r="LA607" s="15"/>
      <c r="LB607" s="15"/>
      <c r="LC607" s="15"/>
      <c r="LD607" s="15"/>
      <c r="LE607" s="15"/>
      <c r="LF607" s="15"/>
      <c r="LG607" s="15"/>
      <c r="LH607" s="15"/>
      <c r="LI607" s="15"/>
      <c r="LJ607" s="15"/>
      <c r="LK607" s="15"/>
      <c r="LL607" s="15"/>
      <c r="LM607" s="15"/>
      <c r="LN607" s="15"/>
      <c r="LO607" s="15"/>
      <c r="LP607" s="15"/>
      <c r="LQ607" s="15"/>
      <c r="LR607" s="15"/>
      <c r="LS607" s="15"/>
      <c r="LT607" s="15"/>
      <c r="LU607" s="15"/>
      <c r="LV607" s="15"/>
      <c r="LW607" s="15"/>
      <c r="LX607" s="15"/>
      <c r="LY607" s="15"/>
      <c r="LZ607" s="15"/>
      <c r="MA607" s="15"/>
      <c r="MB607" s="15"/>
      <c r="MC607" s="15"/>
      <c r="MD607" s="15"/>
      <c r="ME607" s="15"/>
      <c r="MF607" s="15"/>
      <c r="MG607" s="15"/>
      <c r="MH607" s="15"/>
      <c r="MI607" s="15"/>
      <c r="MJ607" s="15"/>
      <c r="MK607" s="15"/>
      <c r="ML607" s="15"/>
      <c r="MM607" s="15"/>
      <c r="MN607" s="15"/>
      <c r="MO607" s="15"/>
      <c r="MP607" s="15"/>
      <c r="MQ607" s="15"/>
      <c r="MR607" s="15"/>
      <c r="MS607" s="15"/>
      <c r="MT607" s="15"/>
      <c r="MU607" s="15"/>
      <c r="MV607" s="15"/>
      <c r="MW607" s="15"/>
      <c r="MX607" s="15"/>
      <c r="MY607" s="15"/>
      <c r="MZ607" s="15"/>
      <c r="NA607" s="15"/>
      <c r="NB607" s="15"/>
      <c r="NC607" s="15"/>
      <c r="ND607" s="15"/>
      <c r="NE607" s="15"/>
      <c r="NF607" s="15"/>
      <c r="NG607" s="15"/>
      <c r="NH607" s="15"/>
      <c r="NI607" s="15"/>
      <c r="NJ607" s="15"/>
      <c r="NK607" s="15"/>
      <c r="NL607" s="15"/>
      <c r="NM607" s="15"/>
      <c r="NN607" s="15"/>
      <c r="NO607" s="15"/>
      <c r="NP607" s="15"/>
      <c r="NQ607" s="15"/>
      <c r="NR607" s="15"/>
      <c r="NS607" s="15"/>
      <c r="NT607" s="15"/>
      <c r="NU607" s="15"/>
      <c r="NV607" s="15"/>
      <c r="NW607" s="15"/>
      <c r="NX607" s="15"/>
      <c r="NY607" s="15"/>
      <c r="NZ607" s="15"/>
      <c r="OA607" s="15"/>
      <c r="OB607" s="15"/>
      <c r="OC607" s="15"/>
      <c r="OD607" s="15"/>
      <c r="OE607" s="15"/>
      <c r="OF607" s="15"/>
      <c r="OG607" s="15"/>
      <c r="OH607" s="15"/>
      <c r="OI607" s="15"/>
      <c r="OJ607" s="15"/>
      <c r="OK607" s="15"/>
      <c r="OL607" s="15"/>
      <c r="OM607" s="15"/>
      <c r="ON607" s="15"/>
      <c r="OO607" s="15"/>
      <c r="OP607" s="15"/>
      <c r="OQ607" s="15"/>
      <c r="OR607" s="15"/>
      <c r="OS607" s="15"/>
      <c r="OT607" s="15"/>
      <c r="OU607" s="15"/>
      <c r="OV607" s="15"/>
      <c r="OW607" s="15"/>
      <c r="OX607" s="15"/>
      <c r="OY607" s="15"/>
      <c r="OZ607" s="15"/>
      <c r="PA607" s="15"/>
      <c r="PB607" s="15"/>
      <c r="PC607" s="15"/>
      <c r="PD607" s="15"/>
      <c r="PE607" s="15"/>
      <c r="PF607" s="15"/>
      <c r="PG607" s="15"/>
      <c r="PH607" s="15"/>
      <c r="PI607" s="15"/>
      <c r="PJ607" s="15"/>
      <c r="PK607" s="15"/>
      <c r="PL607" s="15"/>
      <c r="PM607" s="15"/>
      <c r="PN607" s="15"/>
      <c r="PO607" s="15"/>
      <c r="PP607" s="15"/>
      <c r="PQ607" s="15"/>
      <c r="PR607" s="15"/>
      <c r="PS607" s="15"/>
      <c r="PT607" s="15"/>
      <c r="PU607" s="15"/>
      <c r="PV607" s="15"/>
      <c r="PW607" s="15"/>
      <c r="PX607" s="15"/>
      <c r="PY607" s="15"/>
      <c r="PZ607" s="15"/>
      <c r="QA607" s="15"/>
      <c r="QB607" s="15"/>
      <c r="QC607" s="15"/>
      <c r="QD607" s="15"/>
      <c r="QE607" s="15"/>
      <c r="QF607" s="15"/>
      <c r="QG607" s="15"/>
      <c r="QH607" s="15"/>
      <c r="QI607" s="15"/>
      <c r="QJ607" s="15"/>
      <c r="QK607" s="15"/>
      <c r="QL607" s="15"/>
      <c r="QM607" s="15"/>
      <c r="QN607" s="15"/>
      <c r="QO607" s="15"/>
      <c r="QP607" s="15"/>
      <c r="QQ607" s="15"/>
      <c r="QR607" s="15"/>
      <c r="QS607" s="15"/>
      <c r="QT607" s="15"/>
      <c r="QU607" s="15"/>
      <c r="QV607" s="15"/>
      <c r="QW607" s="15"/>
      <c r="QX607" s="15"/>
      <c r="QY607" s="15"/>
      <c r="QZ607" s="15"/>
      <c r="RA607" s="15"/>
      <c r="RB607" s="15"/>
      <c r="RC607" s="15"/>
      <c r="RD607" s="15"/>
      <c r="RE607" s="15"/>
      <c r="RF607" s="15"/>
      <c r="RG607" s="15"/>
      <c r="RH607" s="15"/>
      <c r="RI607" s="15"/>
      <c r="RJ607" s="15"/>
      <c r="RK607" s="15"/>
      <c r="RL607" s="15"/>
      <c r="RM607" s="15"/>
      <c r="RN607" s="15"/>
      <c r="RO607" s="15"/>
      <c r="RP607" s="15"/>
      <c r="RQ607" s="15"/>
      <c r="RR607" s="15"/>
      <c r="RS607" s="15"/>
      <c r="RT607" s="15"/>
      <c r="RU607" s="15"/>
      <c r="RV607" s="15"/>
      <c r="RW607" s="15"/>
      <c r="RX607" s="15"/>
      <c r="RY607" s="15"/>
      <c r="RZ607" s="15"/>
      <c r="SA607" s="15"/>
      <c r="SB607" s="15"/>
      <c r="SC607" s="15"/>
      <c r="SD607" s="15"/>
      <c r="SE607" s="15"/>
      <c r="SF607" s="15"/>
      <c r="SG607" s="15"/>
      <c r="SH607" s="15"/>
      <c r="SI607" s="15"/>
      <c r="SJ607" s="15"/>
      <c r="SK607" s="15"/>
      <c r="SL607" s="15"/>
      <c r="SM607" s="15"/>
      <c r="SN607" s="15"/>
      <c r="SO607" s="15"/>
      <c r="SP607" s="15"/>
      <c r="SQ607" s="15"/>
      <c r="SR607" s="15"/>
      <c r="SS607" s="15"/>
      <c r="ST607" s="15"/>
      <c r="SU607" s="15"/>
      <c r="SV607" s="15"/>
      <c r="SW607" s="15"/>
      <c r="SX607" s="15"/>
      <c r="SY607" s="15"/>
      <c r="SZ607" s="15"/>
      <c r="TA607" s="15"/>
      <c r="TB607" s="15"/>
      <c r="TC607" s="15"/>
      <c r="TD607" s="15"/>
      <c r="TE607" s="15"/>
      <c r="TF607" s="15"/>
      <c r="TG607" s="15"/>
      <c r="TH607" s="15"/>
      <c r="TI607" s="15"/>
      <c r="TJ607" s="15"/>
      <c r="TK607" s="15"/>
      <c r="TL607" s="15"/>
      <c r="TM607" s="15"/>
      <c r="TN607" s="15"/>
      <c r="TO607" s="15"/>
      <c r="TP607" s="15"/>
      <c r="TQ607" s="15"/>
      <c r="TR607" s="15"/>
      <c r="TS607" s="15"/>
      <c r="TT607" s="15"/>
      <c r="TU607" s="15"/>
      <c r="TV607" s="15"/>
      <c r="TW607" s="15"/>
      <c r="TX607" s="15"/>
      <c r="TY607" s="15"/>
      <c r="TZ607" s="15"/>
      <c r="UA607" s="15"/>
      <c r="UB607" s="15"/>
      <c r="UC607" s="15"/>
      <c r="UD607" s="15"/>
      <c r="UE607" s="15"/>
      <c r="UF607" s="15"/>
      <c r="UG607" s="15"/>
      <c r="UH607" s="15"/>
      <c r="UI607" s="15"/>
      <c r="UJ607" s="15"/>
      <c r="UK607" s="15"/>
      <c r="UL607" s="15"/>
      <c r="UM607" s="15"/>
      <c r="UN607" s="15"/>
      <c r="UO607" s="15"/>
      <c r="UP607" s="15"/>
      <c r="UQ607" s="15"/>
      <c r="UR607" s="15"/>
      <c r="US607" s="15"/>
      <c r="UT607" s="15"/>
      <c r="UU607" s="15"/>
      <c r="UV607" s="15"/>
      <c r="UW607" s="15"/>
      <c r="UX607" s="15"/>
      <c r="UY607" s="15"/>
      <c r="UZ607" s="15"/>
      <c r="VA607" s="15"/>
      <c r="VB607" s="15"/>
      <c r="VC607" s="15"/>
      <c r="VD607" s="15"/>
      <c r="VE607" s="15"/>
      <c r="VF607" s="15"/>
      <c r="VG607" s="15"/>
      <c r="VH607" s="15"/>
      <c r="VI607" s="15"/>
      <c r="VJ607" s="15"/>
      <c r="VK607" s="15"/>
      <c r="VL607" s="15"/>
      <c r="VM607" s="15"/>
      <c r="VN607" s="15"/>
      <c r="VO607" s="15"/>
      <c r="VP607" s="15"/>
      <c r="VQ607" s="15"/>
      <c r="VR607" s="15"/>
      <c r="VS607" s="15"/>
      <c r="VT607" s="15"/>
      <c r="VU607" s="15"/>
      <c r="VV607" s="15"/>
      <c r="VW607" s="15"/>
      <c r="VX607" s="15"/>
      <c r="VY607" s="15"/>
      <c r="VZ607" s="15"/>
      <c r="WA607" s="15"/>
      <c r="WB607" s="15"/>
      <c r="WC607" s="15"/>
      <c r="WD607" s="15"/>
      <c r="WE607" s="15"/>
      <c r="WF607" s="15"/>
      <c r="WG607" s="15"/>
      <c r="WH607" s="15"/>
      <c r="WI607" s="15"/>
      <c r="WJ607" s="15"/>
      <c r="WK607" s="15"/>
      <c r="WL607" s="15"/>
      <c r="WM607" s="15"/>
      <c r="WN607" s="15"/>
      <c r="WO607" s="15"/>
      <c r="WP607" s="15"/>
      <c r="WQ607" s="15"/>
      <c r="WR607" s="15"/>
      <c r="WS607" s="15"/>
      <c r="WT607" s="15"/>
      <c r="WU607" s="15"/>
      <c r="WV607" s="15"/>
      <c r="WW607" s="15"/>
      <c r="WX607" s="15"/>
      <c r="WY607" s="15"/>
      <c r="WZ607" s="15"/>
      <c r="XA607" s="15"/>
      <c r="XB607" s="15"/>
      <c r="XC607" s="15"/>
      <c r="XD607" s="15"/>
      <c r="XE607" s="15"/>
      <c r="XF607" s="15"/>
      <c r="XG607" s="15"/>
      <c r="XH607" s="15"/>
      <c r="XI607" s="15"/>
      <c r="XJ607" s="15"/>
      <c r="XK607" s="15"/>
      <c r="XL607" s="15"/>
      <c r="XM607" s="15"/>
      <c r="XN607" s="15"/>
      <c r="XO607" s="15"/>
      <c r="XP607" s="15"/>
      <c r="XQ607" s="15"/>
      <c r="XR607" s="15"/>
      <c r="XS607" s="15"/>
      <c r="XT607" s="15"/>
      <c r="XU607" s="15"/>
      <c r="XV607" s="15"/>
      <c r="XW607" s="15"/>
      <c r="XX607" s="15"/>
      <c r="XY607" s="15"/>
      <c r="XZ607" s="15"/>
      <c r="YA607" s="15"/>
      <c r="YB607" s="15"/>
      <c r="YC607" s="15"/>
      <c r="YD607" s="15"/>
      <c r="YE607" s="15"/>
      <c r="YF607" s="15"/>
      <c r="YG607" s="15"/>
      <c r="YH607" s="15"/>
      <c r="YI607" s="15"/>
      <c r="YJ607" s="15"/>
      <c r="YK607" s="15"/>
      <c r="YL607" s="15"/>
      <c r="YM607" s="15"/>
      <c r="YN607" s="15"/>
      <c r="YO607" s="15"/>
      <c r="YP607" s="15"/>
      <c r="YQ607" s="15"/>
      <c r="YR607" s="15"/>
      <c r="YS607" s="15"/>
      <c r="YT607" s="15"/>
      <c r="YU607" s="15"/>
      <c r="YV607" s="15"/>
      <c r="YW607" s="15"/>
      <c r="YX607" s="15"/>
      <c r="YY607" s="15"/>
      <c r="YZ607" s="15"/>
      <c r="ZA607" s="15"/>
      <c r="ZB607" s="15"/>
      <c r="ZC607" s="15"/>
      <c r="ZD607" s="15"/>
      <c r="ZE607" s="15"/>
      <c r="ZF607" s="15"/>
      <c r="ZG607" s="15"/>
      <c r="ZH607" s="15"/>
      <c r="ZI607" s="15"/>
      <c r="ZJ607" s="15"/>
      <c r="ZK607" s="15"/>
      <c r="ZL607" s="15"/>
      <c r="ZM607" s="15"/>
      <c r="ZN607" s="15"/>
      <c r="ZO607" s="15"/>
      <c r="ZP607" s="15"/>
      <c r="ZQ607" s="15"/>
      <c r="ZR607" s="15"/>
      <c r="ZS607" s="15"/>
      <c r="ZT607" s="15"/>
      <c r="ZU607" s="15"/>
      <c r="ZV607" s="15"/>
      <c r="ZW607" s="15"/>
      <c r="ZX607" s="15"/>
      <c r="ZY607" s="15"/>
      <c r="ZZ607" s="15"/>
      <c r="AAA607" s="15"/>
      <c r="AAB607" s="15"/>
      <c r="AAC607" s="15"/>
      <c r="AAD607" s="15"/>
      <c r="AAE607" s="15"/>
      <c r="AAF607" s="15"/>
      <c r="AAG607" s="15"/>
      <c r="AAH607" s="15"/>
      <c r="AAI607" s="15"/>
      <c r="AAJ607" s="15"/>
      <c r="AAK607" s="15"/>
      <c r="AAL607" s="15"/>
      <c r="AAM607" s="15"/>
      <c r="AAN607" s="15"/>
      <c r="AAO607" s="15"/>
      <c r="AAP607" s="15"/>
      <c r="AAQ607" s="15"/>
      <c r="AAR607" s="15"/>
      <c r="AAS607" s="15"/>
      <c r="AAT607" s="15"/>
      <c r="AAU607" s="15"/>
      <c r="AAV607" s="15"/>
      <c r="AAW607" s="15"/>
      <c r="AAX607" s="15"/>
      <c r="AAY607" s="15"/>
      <c r="AAZ607" s="15"/>
      <c r="ABA607" s="15"/>
      <c r="ABB607" s="15"/>
      <c r="ABC607" s="15"/>
      <c r="ABD607" s="15"/>
      <c r="ABE607" s="15"/>
      <c r="ABF607" s="15"/>
      <c r="ABG607" s="15"/>
      <c r="ABH607" s="15"/>
      <c r="ABI607" s="15"/>
      <c r="ABJ607" s="15"/>
      <c r="ABK607" s="15"/>
      <c r="ABL607" s="15"/>
      <c r="ABM607" s="15"/>
      <c r="ABN607" s="15"/>
      <c r="ABO607" s="15"/>
      <c r="ABP607" s="15"/>
      <c r="ABQ607" s="15"/>
      <c r="ABR607" s="15"/>
      <c r="ABS607" s="15"/>
      <c r="ABT607" s="15"/>
      <c r="ABU607" s="15"/>
      <c r="ABV607" s="15"/>
      <c r="ABW607" s="15"/>
      <c r="ABX607" s="15"/>
      <c r="ABY607" s="15"/>
      <c r="ABZ607" s="15"/>
      <c r="ACA607" s="15"/>
      <c r="ACB607" s="15"/>
      <c r="ACC607" s="15"/>
      <c r="ACD607" s="15"/>
      <c r="ACE607" s="15"/>
      <c r="ACF607" s="15"/>
      <c r="ACG607" s="15"/>
      <c r="ACH607" s="15"/>
      <c r="ACI607" s="15"/>
      <c r="ACJ607" s="15"/>
      <c r="ACK607" s="15"/>
      <c r="ACL607" s="15"/>
      <c r="ACM607" s="15"/>
      <c r="ACN607" s="15"/>
      <c r="ACO607" s="15"/>
      <c r="ACP607" s="15"/>
      <c r="ACQ607" s="15"/>
      <c r="ACR607" s="15"/>
      <c r="ACS607" s="15"/>
      <c r="ACT607" s="15"/>
      <c r="ACU607" s="15"/>
      <c r="ACV607" s="15"/>
      <c r="ACW607" s="15"/>
      <c r="ACX607" s="15"/>
      <c r="ACY607" s="15"/>
      <c r="ACZ607" s="15"/>
      <c r="ADA607" s="15"/>
      <c r="ADB607" s="15"/>
      <c r="ADC607" s="15"/>
      <c r="ADD607" s="15"/>
      <c r="ADE607" s="15"/>
      <c r="ADF607" s="15"/>
      <c r="ADG607" s="15"/>
      <c r="ADH607" s="15"/>
      <c r="ADI607" s="15"/>
      <c r="ADJ607" s="15"/>
      <c r="ADK607" s="15"/>
      <c r="ADL607" s="15"/>
      <c r="ADM607" s="15"/>
      <c r="ADN607" s="15"/>
      <c r="ADO607" s="15"/>
      <c r="ADP607" s="15"/>
      <c r="ADQ607" s="15"/>
      <c r="ADR607" s="15"/>
      <c r="ADS607" s="15"/>
      <c r="ADT607" s="15"/>
      <c r="ADU607" s="15"/>
      <c r="ADV607" s="15"/>
      <c r="ADW607" s="15"/>
      <c r="ADX607" s="15"/>
      <c r="ADY607" s="15"/>
      <c r="ADZ607" s="15"/>
      <c r="AEA607" s="15"/>
      <c r="AEB607" s="15"/>
      <c r="AEC607" s="15"/>
      <c r="AED607" s="15"/>
      <c r="AEE607" s="15"/>
      <c r="AEF607" s="15"/>
      <c r="AEG607" s="15"/>
      <c r="AEH607" s="15"/>
      <c r="AEI607" s="15"/>
      <c r="AEJ607" s="15"/>
      <c r="AEK607" s="15"/>
      <c r="AEL607" s="15"/>
      <c r="AEM607" s="15"/>
      <c r="AEN607" s="15"/>
      <c r="AEO607" s="15"/>
      <c r="AEP607" s="15"/>
      <c r="AEQ607" s="15"/>
      <c r="AER607" s="15"/>
      <c r="AES607" s="15"/>
      <c r="AET607" s="15"/>
      <c r="AEU607" s="15"/>
      <c r="AEV607" s="15"/>
      <c r="AEW607" s="15"/>
      <c r="AEX607" s="15"/>
      <c r="AEY607" s="15"/>
      <c r="AEZ607" s="15"/>
      <c r="AFA607" s="15"/>
      <c r="AFB607" s="15"/>
      <c r="AFC607" s="15"/>
      <c r="AFD607" s="15"/>
      <c r="AFE607" s="15"/>
      <c r="AFF607" s="15"/>
      <c r="AFG607" s="15"/>
      <c r="AFH607" s="15"/>
      <c r="AFI607" s="15"/>
      <c r="AFJ607" s="15"/>
      <c r="AFK607" s="15"/>
      <c r="AFL607" s="15"/>
      <c r="AFM607" s="15"/>
      <c r="AFN607" s="15"/>
      <c r="AFO607" s="15"/>
      <c r="AFP607" s="15"/>
      <c r="AFQ607" s="15"/>
      <c r="AFR607" s="15"/>
      <c r="AFS607" s="15"/>
      <c r="AFT607" s="15"/>
      <c r="AFU607" s="15"/>
      <c r="AFV607" s="15"/>
      <c r="AFW607" s="15"/>
      <c r="AFX607" s="15"/>
      <c r="AFY607" s="15"/>
      <c r="AFZ607" s="15"/>
      <c r="AGA607" s="15"/>
      <c r="AGB607" s="15"/>
      <c r="AGC607" s="15"/>
      <c r="AGD607" s="15"/>
      <c r="AGE607" s="15"/>
      <c r="AGF607" s="15"/>
      <c r="AGG607" s="15"/>
      <c r="AGH607" s="15"/>
      <c r="AGI607" s="15"/>
      <c r="AGJ607" s="15"/>
      <c r="AGK607" s="15"/>
      <c r="AGL607" s="15"/>
      <c r="AGM607" s="15"/>
      <c r="AGN607" s="15"/>
      <c r="AGO607" s="15"/>
      <c r="AGP607" s="15"/>
      <c r="AGQ607" s="15"/>
      <c r="AGR607" s="15"/>
      <c r="AGS607" s="15"/>
      <c r="AGT607" s="15"/>
      <c r="AGU607" s="15"/>
      <c r="AGV607" s="15"/>
      <c r="AGW607" s="15"/>
      <c r="AGX607" s="15"/>
      <c r="AGY607" s="15"/>
      <c r="AGZ607" s="15"/>
      <c r="AHA607" s="15"/>
      <c r="AHB607" s="15"/>
      <c r="AHC607" s="15"/>
      <c r="AHD607" s="15"/>
      <c r="AHE607" s="15"/>
      <c r="AHF607" s="15"/>
      <c r="AHG607" s="15"/>
      <c r="AHH607" s="15"/>
      <c r="AHI607" s="15"/>
      <c r="AHJ607" s="15"/>
      <c r="AHK607" s="15"/>
      <c r="AHL607" s="15"/>
      <c r="AHM607" s="15"/>
      <c r="AHN607" s="15"/>
      <c r="AHO607" s="15"/>
      <c r="AHP607" s="15"/>
      <c r="AHQ607" s="15"/>
      <c r="AHR607" s="15"/>
      <c r="AHS607" s="15"/>
      <c r="AHT607" s="15"/>
      <c r="AHU607" s="15"/>
      <c r="AHV607" s="15"/>
      <c r="AHW607" s="15"/>
      <c r="AHX607" s="15"/>
      <c r="AHY607" s="15"/>
      <c r="AHZ607" s="15"/>
      <c r="AIA607" s="15"/>
      <c r="AIB607" s="15"/>
      <c r="AIC607" s="15"/>
      <c r="AID607" s="15"/>
      <c r="AIE607" s="15"/>
      <c r="AIF607" s="15"/>
      <c r="AIG607" s="15"/>
      <c r="AIH607" s="15"/>
      <c r="AII607" s="15"/>
      <c r="AIJ607" s="15"/>
      <c r="AIK607" s="15"/>
      <c r="AIL607" s="15"/>
      <c r="AIM607" s="15"/>
      <c r="AIN607" s="15"/>
      <c r="AIO607" s="15"/>
      <c r="AIP607" s="15"/>
      <c r="AIQ607" s="15"/>
      <c r="AIR607" s="15"/>
      <c r="AIS607" s="15"/>
      <c r="AIT607" s="15"/>
      <c r="AIU607" s="15"/>
      <c r="AIV607" s="15"/>
      <c r="AIW607" s="15"/>
      <c r="AIX607" s="15"/>
      <c r="AIY607" s="15"/>
      <c r="AIZ607" s="15"/>
      <c r="AJA607" s="15"/>
      <c r="AJB607" s="15"/>
      <c r="AJC607" s="15"/>
      <c r="AJD607" s="15"/>
      <c r="AJE607" s="15"/>
      <c r="AJF607" s="15"/>
      <c r="AJG607" s="15"/>
      <c r="AJH607" s="15"/>
      <c r="AJI607" s="15"/>
      <c r="AJJ607" s="15"/>
      <c r="AJK607" s="15"/>
      <c r="AJL607" s="15"/>
      <c r="AJM607" s="15"/>
      <c r="AJN607" s="15"/>
      <c r="AJO607" s="15"/>
      <c r="AJP607" s="15"/>
      <c r="AJQ607" s="15"/>
      <c r="AJR607" s="15"/>
      <c r="AJS607" s="15"/>
      <c r="AJT607" s="15"/>
      <c r="AJU607" s="15"/>
      <c r="AJV607" s="15"/>
      <c r="AJW607" s="15"/>
      <c r="AJX607" s="15"/>
      <c r="AJY607" s="15"/>
      <c r="AJZ607" s="15"/>
      <c r="AKA607" s="15"/>
      <c r="AKB607" s="15"/>
      <c r="AKC607" s="15"/>
      <c r="AKD607" s="15"/>
      <c r="AKE607" s="15"/>
      <c r="AKF607" s="15"/>
      <c r="AKG607" s="15"/>
      <c r="AKH607" s="15"/>
      <c r="AKI607" s="15"/>
      <c r="AKJ607" s="15"/>
      <c r="AKK607" s="15"/>
      <c r="AKL607" s="15"/>
      <c r="AKM607" s="15"/>
      <c r="AKN607" s="15"/>
      <c r="AKO607" s="15"/>
      <c r="AKP607" s="15"/>
      <c r="AKQ607" s="15"/>
      <c r="AKR607" s="15"/>
      <c r="AKS607" s="15"/>
      <c r="AKT607" s="15"/>
      <c r="AKU607" s="15"/>
      <c r="AKV607" s="15"/>
      <c r="AKW607" s="15"/>
      <c r="AKX607" s="15"/>
      <c r="AKY607" s="15"/>
      <c r="AKZ607" s="15"/>
      <c r="ALA607" s="15"/>
      <c r="ALB607" s="15"/>
      <c r="ALC607" s="15"/>
      <c r="ALD607" s="15"/>
      <c r="ALE607" s="15"/>
      <c r="ALF607" s="15"/>
      <c r="ALG607" s="15"/>
      <c r="ALH607" s="15"/>
      <c r="ALI607" s="15"/>
      <c r="ALJ607" s="15"/>
      <c r="ALK607" s="15"/>
      <c r="ALL607" s="15"/>
      <c r="ALM607" s="15"/>
      <c r="ALN607" s="15"/>
      <c r="ALO607" s="15"/>
      <c r="ALP607" s="15"/>
      <c r="ALQ607" s="15"/>
      <c r="ALR607" s="15"/>
      <c r="ALS607" s="15"/>
      <c r="ALT607" s="15"/>
      <c r="ALU607" s="15"/>
      <c r="ALV607" s="15"/>
      <c r="ALW607" s="15"/>
      <c r="ALX607" s="11"/>
      <c r="ALY607" s="11"/>
      <c r="ALZ607" s="11"/>
      <c r="AMA607" s="11"/>
    </row>
    <row r="608" spans="1:1015" ht="12.75" customHeight="1">
      <c r="A608" s="9" t="s">
        <v>597</v>
      </c>
      <c r="B608" s="9" t="s">
        <v>597</v>
      </c>
      <c r="C608" s="9" t="s">
        <v>240</v>
      </c>
      <c r="D608" s="8"/>
      <c r="E608" s="9" t="s">
        <v>16</v>
      </c>
      <c r="F608" s="8" t="s">
        <v>17</v>
      </c>
      <c r="G608" s="8" t="s">
        <v>604</v>
      </c>
      <c r="H608" s="10">
        <v>2300</v>
      </c>
      <c r="I608" s="10">
        <v>3000</v>
      </c>
      <c r="J608" s="10">
        <v>3000</v>
      </c>
      <c r="K608" s="10">
        <v>2900</v>
      </c>
      <c r="L608" s="7">
        <v>3000</v>
      </c>
      <c r="M608" s="10">
        <f>L608</f>
        <v>3000</v>
      </c>
      <c r="N608" s="10">
        <f>M608</f>
        <v>3000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  <c r="NN608" s="11"/>
      <c r="NO608" s="11"/>
      <c r="NP608" s="11"/>
      <c r="NQ608" s="11"/>
      <c r="NR608" s="11"/>
      <c r="NS608" s="11"/>
      <c r="NT608" s="11"/>
      <c r="NU608" s="11"/>
      <c r="NV608" s="11"/>
      <c r="NW608" s="11"/>
      <c r="NX608" s="11"/>
      <c r="NY608" s="11"/>
      <c r="NZ608" s="11"/>
      <c r="OA608" s="11"/>
      <c r="OB608" s="11"/>
      <c r="OC608" s="11"/>
      <c r="OD608" s="11"/>
      <c r="OE608" s="11"/>
      <c r="OF608" s="11"/>
      <c r="OG608" s="11"/>
      <c r="OH608" s="11"/>
      <c r="OI608" s="11"/>
      <c r="OJ608" s="11"/>
      <c r="OK608" s="11"/>
      <c r="OL608" s="11"/>
      <c r="OM608" s="11"/>
      <c r="ON608" s="11"/>
      <c r="OO608" s="11"/>
      <c r="OP608" s="11"/>
      <c r="OQ608" s="11"/>
      <c r="OR608" s="11"/>
      <c r="OS608" s="11"/>
      <c r="OT608" s="11"/>
      <c r="OU608" s="11"/>
      <c r="OV608" s="11"/>
      <c r="OW608" s="11"/>
      <c r="OX608" s="11"/>
      <c r="OY608" s="11"/>
      <c r="OZ608" s="11"/>
      <c r="PA608" s="11"/>
      <c r="PB608" s="11"/>
      <c r="PC608" s="11"/>
      <c r="PD608" s="11"/>
      <c r="PE608" s="11"/>
      <c r="PF608" s="11"/>
      <c r="PG608" s="11"/>
      <c r="PH608" s="11"/>
      <c r="PI608" s="11"/>
      <c r="PJ608" s="11"/>
      <c r="PK608" s="11"/>
      <c r="PL608" s="11"/>
      <c r="PM608" s="11"/>
      <c r="PN608" s="11"/>
      <c r="PO608" s="11"/>
      <c r="PP608" s="11"/>
      <c r="PQ608" s="11"/>
      <c r="PR608" s="11"/>
      <c r="PS608" s="11"/>
      <c r="PT608" s="11"/>
      <c r="PU608" s="11"/>
      <c r="PV608" s="11"/>
      <c r="PW608" s="11"/>
      <c r="PX608" s="11"/>
      <c r="PY608" s="11"/>
      <c r="PZ608" s="11"/>
      <c r="QA608" s="11"/>
      <c r="QB608" s="11"/>
      <c r="QC608" s="11"/>
      <c r="QD608" s="11"/>
      <c r="QE608" s="11"/>
      <c r="QF608" s="11"/>
      <c r="QG608" s="11"/>
      <c r="QH608" s="11"/>
      <c r="QI608" s="11"/>
      <c r="QJ608" s="11"/>
      <c r="QK608" s="11"/>
      <c r="QL608" s="11"/>
      <c r="QM608" s="11"/>
      <c r="QN608" s="11"/>
      <c r="QO608" s="11"/>
      <c r="QP608" s="11"/>
      <c r="QQ608" s="11"/>
      <c r="QR608" s="11"/>
      <c r="QS608" s="11"/>
      <c r="QT608" s="11"/>
      <c r="QU608" s="11"/>
      <c r="QV608" s="11"/>
      <c r="QW608" s="11"/>
      <c r="QX608" s="11"/>
      <c r="QY608" s="11"/>
      <c r="QZ608" s="11"/>
      <c r="RA608" s="11"/>
      <c r="RB608" s="11"/>
      <c r="RC608" s="11"/>
      <c r="RD608" s="11"/>
      <c r="RE608" s="11"/>
      <c r="RF608" s="11"/>
      <c r="RG608" s="11"/>
      <c r="RH608" s="11"/>
      <c r="RI608" s="11"/>
      <c r="RJ608" s="11"/>
      <c r="RK608" s="11"/>
      <c r="RL608" s="11"/>
      <c r="RM608" s="11"/>
      <c r="RN608" s="11"/>
      <c r="RO608" s="11"/>
      <c r="RP608" s="11"/>
      <c r="RQ608" s="11"/>
      <c r="RR608" s="11"/>
      <c r="RS608" s="11"/>
      <c r="RT608" s="11"/>
      <c r="RU608" s="11"/>
      <c r="RV608" s="11"/>
      <c r="RW608" s="11"/>
      <c r="RX608" s="11"/>
      <c r="RY608" s="11"/>
      <c r="RZ608" s="11"/>
      <c r="SA608" s="11"/>
      <c r="SB608" s="11"/>
      <c r="SC608" s="11"/>
      <c r="SD608" s="11"/>
      <c r="SE608" s="11"/>
      <c r="SF608" s="11"/>
      <c r="SG608" s="11"/>
      <c r="SH608" s="11"/>
      <c r="SI608" s="11"/>
      <c r="SJ608" s="11"/>
      <c r="SK608" s="11"/>
      <c r="SL608" s="11"/>
      <c r="SM608" s="11"/>
      <c r="SN608" s="11"/>
      <c r="SO608" s="11"/>
      <c r="SP608" s="11"/>
      <c r="SQ608" s="11"/>
      <c r="SR608" s="11"/>
      <c r="SS608" s="11"/>
      <c r="ST608" s="11"/>
      <c r="SU608" s="11"/>
      <c r="SV608" s="11"/>
      <c r="SW608" s="11"/>
      <c r="SX608" s="11"/>
      <c r="SY608" s="11"/>
      <c r="SZ608" s="11"/>
      <c r="TA608" s="11"/>
      <c r="TB608" s="11"/>
      <c r="TC608" s="11"/>
      <c r="TD608" s="11"/>
      <c r="TE608" s="11"/>
      <c r="TF608" s="11"/>
      <c r="TG608" s="11"/>
      <c r="TH608" s="11"/>
      <c r="TI608" s="11"/>
      <c r="TJ608" s="11"/>
      <c r="TK608" s="11"/>
      <c r="TL608" s="11"/>
      <c r="TM608" s="11"/>
      <c r="TN608" s="11"/>
      <c r="TO608" s="11"/>
      <c r="TP608" s="11"/>
      <c r="TQ608" s="11"/>
      <c r="TR608" s="11"/>
      <c r="TS608" s="11"/>
      <c r="TT608" s="11"/>
      <c r="TU608" s="11"/>
      <c r="TV608" s="11"/>
      <c r="TW608" s="11"/>
      <c r="TX608" s="11"/>
      <c r="TY608" s="11"/>
      <c r="TZ608" s="11"/>
      <c r="UA608" s="11"/>
      <c r="UB608" s="11"/>
      <c r="UC608" s="11"/>
      <c r="UD608" s="11"/>
      <c r="UE608" s="11"/>
      <c r="UF608" s="11"/>
      <c r="UG608" s="11"/>
      <c r="UH608" s="11"/>
      <c r="UI608" s="11"/>
      <c r="UJ608" s="11"/>
      <c r="UK608" s="11"/>
      <c r="UL608" s="11"/>
      <c r="UM608" s="11"/>
      <c r="UN608" s="11"/>
      <c r="UO608" s="11"/>
      <c r="UP608" s="11"/>
      <c r="UQ608" s="11"/>
      <c r="UR608" s="11"/>
      <c r="US608" s="11"/>
      <c r="UT608" s="11"/>
      <c r="UU608" s="11"/>
      <c r="UV608" s="11"/>
      <c r="UW608" s="11"/>
      <c r="UX608" s="11"/>
      <c r="UY608" s="11"/>
      <c r="UZ608" s="11"/>
      <c r="VA608" s="11"/>
      <c r="VB608" s="11"/>
      <c r="VC608" s="11"/>
      <c r="VD608" s="11"/>
      <c r="VE608" s="11"/>
      <c r="VF608" s="11"/>
      <c r="VG608" s="11"/>
      <c r="VH608" s="11"/>
      <c r="VI608" s="11"/>
      <c r="VJ608" s="11"/>
      <c r="VK608" s="11"/>
      <c r="VL608" s="11"/>
      <c r="VM608" s="11"/>
      <c r="VN608" s="11"/>
      <c r="VO608" s="11"/>
      <c r="VP608" s="11"/>
      <c r="VQ608" s="11"/>
      <c r="VR608" s="11"/>
      <c r="VS608" s="11"/>
      <c r="VT608" s="11"/>
      <c r="VU608" s="11"/>
      <c r="VV608" s="11"/>
      <c r="VW608" s="11"/>
      <c r="VX608" s="11"/>
      <c r="VY608" s="11"/>
      <c r="VZ608" s="11"/>
      <c r="WA608" s="11"/>
      <c r="WB608" s="11"/>
      <c r="WC608" s="11"/>
      <c r="WD608" s="11"/>
      <c r="WE608" s="11"/>
      <c r="WF608" s="11"/>
      <c r="WG608" s="11"/>
      <c r="WH608" s="11"/>
      <c r="WI608" s="11"/>
      <c r="WJ608" s="11"/>
      <c r="WK608" s="11"/>
      <c r="WL608" s="11"/>
      <c r="WM608" s="11"/>
      <c r="WN608" s="11"/>
      <c r="WO608" s="11"/>
      <c r="WP608" s="11"/>
      <c r="WQ608" s="11"/>
      <c r="WR608" s="11"/>
      <c r="WS608" s="11"/>
      <c r="WT608" s="11"/>
      <c r="WU608" s="11"/>
      <c r="WV608" s="11"/>
      <c r="WW608" s="11"/>
      <c r="WX608" s="11"/>
      <c r="WY608" s="11"/>
      <c r="WZ608" s="11"/>
      <c r="XA608" s="11"/>
      <c r="XB608" s="11"/>
      <c r="XC608" s="11"/>
      <c r="XD608" s="11"/>
      <c r="XE608" s="11"/>
      <c r="XF608" s="11"/>
      <c r="XG608" s="11"/>
      <c r="XH608" s="11"/>
      <c r="XI608" s="11"/>
      <c r="XJ608" s="11"/>
      <c r="XK608" s="11"/>
      <c r="XL608" s="11"/>
      <c r="XM608" s="11"/>
      <c r="XN608" s="11"/>
      <c r="XO608" s="11"/>
      <c r="XP608" s="11"/>
      <c r="XQ608" s="11"/>
      <c r="XR608" s="11"/>
      <c r="XS608" s="11"/>
      <c r="XT608" s="11"/>
      <c r="XU608" s="11"/>
      <c r="XV608" s="11"/>
      <c r="XW608" s="11"/>
      <c r="XX608" s="11"/>
      <c r="XY608" s="11"/>
      <c r="XZ608" s="11"/>
      <c r="YA608" s="11"/>
      <c r="YB608" s="11"/>
      <c r="YC608" s="11"/>
      <c r="YD608" s="11"/>
      <c r="YE608" s="11"/>
      <c r="YF608" s="11"/>
      <c r="YG608" s="11"/>
      <c r="YH608" s="11"/>
      <c r="YI608" s="11"/>
      <c r="YJ608" s="11"/>
      <c r="YK608" s="11"/>
      <c r="YL608" s="11"/>
      <c r="YM608" s="11"/>
      <c r="YN608" s="11"/>
      <c r="YO608" s="11"/>
      <c r="YP608" s="11"/>
      <c r="YQ608" s="11"/>
      <c r="YR608" s="11"/>
      <c r="YS608" s="11"/>
      <c r="YT608" s="11"/>
      <c r="YU608" s="11"/>
      <c r="YV608" s="11"/>
      <c r="YW608" s="11"/>
      <c r="YX608" s="11"/>
      <c r="YY608" s="11"/>
      <c r="YZ608" s="11"/>
      <c r="ZA608" s="11"/>
      <c r="ZB608" s="11"/>
      <c r="ZC608" s="11"/>
      <c r="ZD608" s="11"/>
      <c r="ZE608" s="11"/>
      <c r="ZF608" s="11"/>
      <c r="ZG608" s="11"/>
      <c r="ZH608" s="11"/>
      <c r="ZI608" s="11"/>
      <c r="ZJ608" s="11"/>
      <c r="ZK608" s="11"/>
      <c r="ZL608" s="11"/>
      <c r="ZM608" s="11"/>
      <c r="ZN608" s="11"/>
      <c r="ZO608" s="11"/>
      <c r="ZP608" s="11"/>
      <c r="ZQ608" s="11"/>
      <c r="ZR608" s="11"/>
      <c r="ZS608" s="11"/>
      <c r="ZT608" s="11"/>
      <c r="ZU608" s="11"/>
      <c r="ZV608" s="11"/>
      <c r="ZW608" s="11"/>
      <c r="ZX608" s="11"/>
      <c r="ZY608" s="11"/>
      <c r="ZZ608" s="11"/>
      <c r="AAA608" s="11"/>
      <c r="AAB608" s="11"/>
      <c r="AAC608" s="11"/>
      <c r="AAD608" s="11"/>
      <c r="AAE608" s="11"/>
      <c r="AAF608" s="11"/>
      <c r="AAG608" s="11"/>
      <c r="AAH608" s="11"/>
      <c r="AAI608" s="11"/>
      <c r="AAJ608" s="11"/>
      <c r="AAK608" s="11"/>
      <c r="AAL608" s="11"/>
      <c r="AAM608" s="11"/>
      <c r="AAN608" s="11"/>
      <c r="AAO608" s="11"/>
      <c r="AAP608" s="11"/>
      <c r="AAQ608" s="11"/>
      <c r="AAR608" s="11"/>
      <c r="AAS608" s="11"/>
      <c r="AAT608" s="11"/>
      <c r="AAU608" s="11"/>
      <c r="AAV608" s="11"/>
      <c r="AAW608" s="11"/>
      <c r="AAX608" s="11"/>
      <c r="AAY608" s="11"/>
      <c r="AAZ608" s="11"/>
      <c r="ABA608" s="11"/>
      <c r="ABB608" s="11"/>
      <c r="ABC608" s="11"/>
      <c r="ABD608" s="11"/>
      <c r="ABE608" s="11"/>
      <c r="ABF608" s="11"/>
      <c r="ABG608" s="11"/>
      <c r="ABH608" s="11"/>
      <c r="ABI608" s="11"/>
      <c r="ABJ608" s="11"/>
      <c r="ABK608" s="11"/>
      <c r="ABL608" s="11"/>
      <c r="ABM608" s="11"/>
      <c r="ABN608" s="11"/>
      <c r="ABO608" s="11"/>
      <c r="ABP608" s="11"/>
      <c r="ABQ608" s="11"/>
      <c r="ABR608" s="11"/>
      <c r="ABS608" s="11"/>
      <c r="ABT608" s="11"/>
      <c r="ABU608" s="11"/>
      <c r="ABV608" s="11"/>
      <c r="ABW608" s="11"/>
      <c r="ABX608" s="11"/>
      <c r="ABY608" s="11"/>
      <c r="ABZ608" s="11"/>
      <c r="ACA608" s="11"/>
      <c r="ACB608" s="11"/>
      <c r="ACC608" s="11"/>
      <c r="ACD608" s="11"/>
      <c r="ACE608" s="11"/>
      <c r="ACF608" s="11"/>
      <c r="ACG608" s="11"/>
      <c r="ACH608" s="11"/>
      <c r="ACI608" s="11"/>
      <c r="ACJ608" s="11"/>
      <c r="ACK608" s="11"/>
      <c r="ACL608" s="11"/>
      <c r="ACM608" s="11"/>
      <c r="ACN608" s="11"/>
      <c r="ACO608" s="11"/>
      <c r="ACP608" s="11"/>
      <c r="ACQ608" s="11"/>
      <c r="ACR608" s="11"/>
      <c r="ACS608" s="11"/>
      <c r="ACT608" s="11"/>
      <c r="ACU608" s="11"/>
      <c r="ACV608" s="11"/>
      <c r="ACW608" s="11"/>
      <c r="ACX608" s="11"/>
      <c r="ACY608" s="11"/>
      <c r="ACZ608" s="11"/>
      <c r="ADA608" s="11"/>
      <c r="ADB608" s="11"/>
      <c r="ADC608" s="11"/>
      <c r="ADD608" s="11"/>
      <c r="ADE608" s="11"/>
      <c r="ADF608" s="11"/>
      <c r="ADG608" s="11"/>
      <c r="ADH608" s="11"/>
      <c r="ADI608" s="11"/>
      <c r="ADJ608" s="11"/>
      <c r="ADK608" s="11"/>
      <c r="ADL608" s="11"/>
      <c r="ADM608" s="11"/>
      <c r="ADN608" s="11"/>
      <c r="ADO608" s="11"/>
      <c r="ADP608" s="11"/>
      <c r="ADQ608" s="11"/>
      <c r="ADR608" s="11"/>
      <c r="ADS608" s="11"/>
      <c r="ADT608" s="11"/>
      <c r="ADU608" s="11"/>
      <c r="ADV608" s="11"/>
      <c r="ADW608" s="11"/>
      <c r="ADX608" s="11"/>
      <c r="ADY608" s="11"/>
      <c r="ADZ608" s="11"/>
      <c r="AEA608" s="11"/>
      <c r="AEB608" s="11"/>
      <c r="AEC608" s="11"/>
      <c r="AED608" s="11"/>
      <c r="AEE608" s="11"/>
      <c r="AEF608" s="11"/>
      <c r="AEG608" s="11"/>
      <c r="AEH608" s="11"/>
      <c r="AEI608" s="11"/>
      <c r="AEJ608" s="11"/>
      <c r="AEK608" s="11"/>
      <c r="AEL608" s="11"/>
      <c r="AEM608" s="11"/>
      <c r="AEN608" s="11"/>
      <c r="AEO608" s="11"/>
      <c r="AEP608" s="11"/>
      <c r="AEQ608" s="11"/>
      <c r="AER608" s="11"/>
      <c r="AES608" s="11"/>
      <c r="AET608" s="11"/>
      <c r="AEU608" s="11"/>
      <c r="AEV608" s="11"/>
      <c r="AEW608" s="11"/>
      <c r="AEX608" s="11"/>
      <c r="AEY608" s="11"/>
      <c r="AEZ608" s="11"/>
      <c r="AFA608" s="11"/>
      <c r="AFB608" s="11"/>
      <c r="AFC608" s="11"/>
      <c r="AFD608" s="11"/>
      <c r="AFE608" s="11"/>
      <c r="AFF608" s="11"/>
      <c r="AFG608" s="11"/>
      <c r="AFH608" s="11"/>
      <c r="AFI608" s="11"/>
      <c r="AFJ608" s="11"/>
      <c r="AFK608" s="11"/>
      <c r="AFL608" s="11"/>
      <c r="AFM608" s="11"/>
      <c r="AFN608" s="11"/>
      <c r="AFO608" s="11"/>
      <c r="AFP608" s="11"/>
      <c r="AFQ608" s="11"/>
      <c r="AFR608" s="11"/>
      <c r="AFS608" s="11"/>
      <c r="AFT608" s="11"/>
      <c r="AFU608" s="11"/>
      <c r="AFV608" s="11"/>
      <c r="AFW608" s="11"/>
      <c r="AFX608" s="11"/>
      <c r="AFY608" s="11"/>
      <c r="AFZ608" s="11"/>
      <c r="AGA608" s="11"/>
      <c r="AGB608" s="11"/>
      <c r="AGC608" s="11"/>
      <c r="AGD608" s="11"/>
      <c r="AGE608" s="11"/>
      <c r="AGF608" s="11"/>
      <c r="AGG608" s="11"/>
      <c r="AGH608" s="11"/>
      <c r="AGI608" s="11"/>
      <c r="AGJ608" s="11"/>
      <c r="AGK608" s="11"/>
      <c r="AGL608" s="11"/>
      <c r="AGM608" s="11"/>
      <c r="AGN608" s="11"/>
      <c r="AGO608" s="11"/>
      <c r="AGP608" s="11"/>
      <c r="AGQ608" s="11"/>
      <c r="AGR608" s="11"/>
      <c r="AGS608" s="11"/>
      <c r="AGT608" s="11"/>
      <c r="AGU608" s="11"/>
      <c r="AGV608" s="11"/>
      <c r="AGW608" s="11"/>
      <c r="AGX608" s="11"/>
      <c r="AGY608" s="11"/>
      <c r="AGZ608" s="11"/>
      <c r="AHA608" s="11"/>
      <c r="AHB608" s="11"/>
      <c r="AHC608" s="11"/>
      <c r="AHD608" s="11"/>
      <c r="AHE608" s="11"/>
      <c r="AHF608" s="11"/>
      <c r="AHG608" s="11"/>
      <c r="AHH608" s="11"/>
      <c r="AHI608" s="11"/>
      <c r="AHJ608" s="11"/>
      <c r="AHK608" s="11"/>
      <c r="AHL608" s="11"/>
      <c r="AHM608" s="11"/>
      <c r="AHN608" s="11"/>
      <c r="AHO608" s="11"/>
      <c r="AHP608" s="11"/>
      <c r="AHQ608" s="11"/>
      <c r="AHR608" s="11"/>
      <c r="AHS608" s="11"/>
      <c r="AHT608" s="11"/>
      <c r="AHU608" s="11"/>
      <c r="AHV608" s="11"/>
      <c r="AHW608" s="11"/>
      <c r="AHX608" s="11"/>
      <c r="AHY608" s="11"/>
      <c r="AHZ608" s="11"/>
      <c r="AIA608" s="11"/>
      <c r="AIB608" s="11"/>
      <c r="AIC608" s="11"/>
      <c r="AID608" s="11"/>
      <c r="AIE608" s="11"/>
      <c r="AIF608" s="11"/>
      <c r="AIG608" s="11"/>
      <c r="AIH608" s="11"/>
      <c r="AII608" s="11"/>
      <c r="AIJ608" s="11"/>
      <c r="AIK608" s="11"/>
      <c r="AIL608" s="11"/>
      <c r="AIM608" s="11"/>
      <c r="AIN608" s="11"/>
      <c r="AIO608" s="11"/>
      <c r="AIP608" s="11"/>
      <c r="AIQ608" s="11"/>
      <c r="AIR608" s="11"/>
      <c r="AIS608" s="11"/>
      <c r="AIT608" s="11"/>
      <c r="AIU608" s="11"/>
      <c r="AIV608" s="11"/>
      <c r="AIW608" s="11"/>
      <c r="AIX608" s="11"/>
      <c r="AIY608" s="11"/>
      <c r="AIZ608" s="11"/>
      <c r="AJA608" s="11"/>
      <c r="AJB608" s="11"/>
      <c r="AJC608" s="11"/>
      <c r="AJD608" s="11"/>
      <c r="AJE608" s="11"/>
      <c r="AJF608" s="11"/>
      <c r="AJG608" s="11"/>
      <c r="AJH608" s="11"/>
      <c r="AJI608" s="11"/>
      <c r="AJJ608" s="11"/>
      <c r="AJK608" s="11"/>
      <c r="AJL608" s="11"/>
      <c r="AJM608" s="11"/>
      <c r="AJN608" s="11"/>
      <c r="AJO608" s="11"/>
      <c r="AJP608" s="11"/>
      <c r="AJQ608" s="11"/>
      <c r="AJR608" s="11"/>
      <c r="AJS608" s="11"/>
      <c r="AJT608" s="11"/>
      <c r="AJU608" s="11"/>
      <c r="AJV608" s="11"/>
      <c r="AJW608" s="11"/>
      <c r="AJX608" s="11"/>
      <c r="AJY608" s="11"/>
      <c r="AJZ608" s="11"/>
      <c r="AKA608" s="11"/>
      <c r="AKB608" s="11"/>
      <c r="AKC608" s="11"/>
      <c r="AKD608" s="11"/>
      <c r="AKE608" s="11"/>
      <c r="AKF608" s="11"/>
      <c r="AKG608" s="11"/>
      <c r="AKH608" s="11"/>
      <c r="AKI608" s="11"/>
      <c r="AKJ608" s="11"/>
      <c r="AKK608" s="11"/>
      <c r="AKL608" s="11"/>
      <c r="AKM608" s="11"/>
      <c r="AKN608" s="11"/>
      <c r="AKO608" s="11"/>
      <c r="AKP608" s="11"/>
      <c r="AKQ608" s="11"/>
      <c r="AKR608" s="11"/>
      <c r="AKS608" s="11"/>
      <c r="AKT608" s="11"/>
      <c r="AKU608" s="11"/>
      <c r="AKV608" s="11"/>
      <c r="AKW608" s="11"/>
      <c r="AKX608" s="11"/>
      <c r="AKY608" s="11"/>
      <c r="AKZ608" s="11"/>
      <c r="ALA608" s="11"/>
      <c r="ALB608" s="11"/>
      <c r="ALC608" s="11"/>
      <c r="ALD608" s="11"/>
      <c r="ALE608" s="11"/>
      <c r="ALF608" s="11"/>
      <c r="ALG608" s="11"/>
      <c r="ALH608" s="11"/>
      <c r="ALI608" s="11"/>
      <c r="ALJ608" s="11"/>
      <c r="ALK608" s="11"/>
      <c r="ALL608" s="11"/>
      <c r="ALM608" s="11"/>
      <c r="ALN608" s="11"/>
      <c r="ALO608" s="11"/>
      <c r="ALP608" s="11"/>
      <c r="ALQ608" s="11"/>
      <c r="ALR608" s="11"/>
      <c r="ALS608" s="11"/>
      <c r="ALT608" s="11"/>
      <c r="ALU608" s="11"/>
      <c r="ALV608" s="11"/>
      <c r="ALW608" s="11"/>
      <c r="ALX608" s="11"/>
      <c r="ALY608" s="11"/>
      <c r="ALZ608" s="11"/>
      <c r="AMA608" s="11"/>
    </row>
    <row r="609" spans="1:1015" ht="12.75" customHeight="1">
      <c r="A609" s="12" t="s">
        <v>605</v>
      </c>
      <c r="B609" s="12"/>
      <c r="C609" s="12"/>
      <c r="D609" s="12"/>
      <c r="E609" s="13" t="s">
        <v>31</v>
      </c>
      <c r="F609" s="13"/>
      <c r="G609" s="12" t="s">
        <v>606</v>
      </c>
      <c r="H609" s="14">
        <f t="shared" ref="H609:N609" si="95">SUM(H607:H608)</f>
        <v>2300</v>
      </c>
      <c r="I609" s="14">
        <f t="shared" si="95"/>
        <v>3000</v>
      </c>
      <c r="J609" s="14">
        <f t="shared" si="95"/>
        <v>3000</v>
      </c>
      <c r="K609" s="14">
        <f t="shared" si="95"/>
        <v>2916.74</v>
      </c>
      <c r="L609" s="3">
        <f t="shared" si="95"/>
        <v>3000</v>
      </c>
      <c r="M609" s="14">
        <f t="shared" si="95"/>
        <v>3000</v>
      </c>
      <c r="N609" s="14">
        <f t="shared" si="95"/>
        <v>3000</v>
      </c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  <c r="JY609" s="15"/>
      <c r="JZ609" s="15"/>
      <c r="KA609" s="15"/>
      <c r="KB609" s="15"/>
      <c r="KC609" s="15"/>
      <c r="KD609" s="15"/>
      <c r="KE609" s="15"/>
      <c r="KF609" s="15"/>
      <c r="KG609" s="15"/>
      <c r="KH609" s="15"/>
      <c r="KI609" s="15"/>
      <c r="KJ609" s="15"/>
      <c r="KK609" s="15"/>
      <c r="KL609" s="15"/>
      <c r="KM609" s="15"/>
      <c r="KN609" s="15"/>
      <c r="KO609" s="15"/>
      <c r="KP609" s="15"/>
      <c r="KQ609" s="15"/>
      <c r="KR609" s="15"/>
      <c r="KS609" s="15"/>
      <c r="KT609" s="15"/>
      <c r="KU609" s="15"/>
      <c r="KV609" s="15"/>
      <c r="KW609" s="15"/>
      <c r="KX609" s="15"/>
      <c r="KY609" s="15"/>
      <c r="KZ609" s="15"/>
      <c r="LA609" s="15"/>
      <c r="LB609" s="15"/>
      <c r="LC609" s="15"/>
      <c r="LD609" s="15"/>
      <c r="LE609" s="15"/>
      <c r="LF609" s="15"/>
      <c r="LG609" s="15"/>
      <c r="LH609" s="15"/>
      <c r="LI609" s="15"/>
      <c r="LJ609" s="15"/>
      <c r="LK609" s="15"/>
      <c r="LL609" s="15"/>
      <c r="LM609" s="15"/>
      <c r="LN609" s="15"/>
      <c r="LO609" s="15"/>
      <c r="LP609" s="15"/>
      <c r="LQ609" s="15"/>
      <c r="LR609" s="15"/>
      <c r="LS609" s="15"/>
      <c r="LT609" s="15"/>
      <c r="LU609" s="15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15"/>
      <c r="OZ609" s="15"/>
      <c r="PA609" s="15"/>
      <c r="PB609" s="15"/>
      <c r="PC609" s="15"/>
      <c r="PD609" s="15"/>
      <c r="PE609" s="15"/>
      <c r="PF609" s="15"/>
      <c r="PG609" s="15"/>
      <c r="PH609" s="15"/>
      <c r="PI609" s="15"/>
      <c r="PJ609" s="15"/>
      <c r="PK609" s="15"/>
      <c r="PL609" s="15"/>
      <c r="PM609" s="15"/>
      <c r="PN609" s="15"/>
      <c r="PO609" s="15"/>
      <c r="PP609" s="15"/>
      <c r="PQ609" s="15"/>
      <c r="PR609" s="15"/>
      <c r="PS609" s="15"/>
      <c r="PT609" s="15"/>
      <c r="PU609" s="15"/>
      <c r="PV609" s="15"/>
      <c r="PW609" s="15"/>
      <c r="PX609" s="15"/>
      <c r="PY609" s="15"/>
      <c r="PZ609" s="15"/>
      <c r="QA609" s="15"/>
      <c r="QB609" s="15"/>
      <c r="QC609" s="15"/>
      <c r="QD609" s="15"/>
      <c r="QE609" s="15"/>
      <c r="QF609" s="15"/>
      <c r="QG609" s="15"/>
      <c r="QH609" s="15"/>
      <c r="QI609" s="15"/>
      <c r="QJ609" s="15"/>
      <c r="QK609" s="15"/>
      <c r="QL609" s="15"/>
      <c r="QM609" s="15"/>
      <c r="QN609" s="15"/>
      <c r="QO609" s="15"/>
      <c r="QP609" s="15"/>
      <c r="QQ609" s="15"/>
      <c r="QR609" s="15"/>
      <c r="QS609" s="15"/>
      <c r="QT609" s="15"/>
      <c r="QU609" s="15"/>
      <c r="QV609" s="15"/>
      <c r="QW609" s="15"/>
      <c r="QX609" s="15"/>
      <c r="QY609" s="15"/>
      <c r="QZ609" s="15"/>
      <c r="RA609" s="15"/>
      <c r="RB609" s="15"/>
      <c r="RC609" s="15"/>
      <c r="RD609" s="15"/>
      <c r="RE609" s="15"/>
      <c r="RF609" s="15"/>
      <c r="RG609" s="15"/>
      <c r="RH609" s="15"/>
      <c r="RI609" s="15"/>
      <c r="RJ609" s="15"/>
      <c r="RK609" s="15"/>
      <c r="RL609" s="15"/>
      <c r="RM609" s="15"/>
      <c r="RN609" s="15"/>
      <c r="RO609" s="15"/>
      <c r="RP609" s="15"/>
      <c r="RQ609" s="15"/>
      <c r="RR609" s="15"/>
      <c r="RS609" s="15"/>
      <c r="RT609" s="15"/>
      <c r="RU609" s="15"/>
      <c r="RV609" s="15"/>
      <c r="RW609" s="15"/>
      <c r="RX609" s="15"/>
      <c r="RY609" s="15"/>
      <c r="RZ609" s="15"/>
      <c r="SA609" s="15"/>
      <c r="SB609" s="15"/>
      <c r="SC609" s="15"/>
      <c r="SD609" s="15"/>
      <c r="SE609" s="15"/>
      <c r="SF609" s="15"/>
      <c r="SG609" s="15"/>
      <c r="SH609" s="15"/>
      <c r="SI609" s="15"/>
      <c r="SJ609" s="15"/>
      <c r="SK609" s="15"/>
      <c r="SL609" s="15"/>
      <c r="SM609" s="15"/>
      <c r="SN609" s="15"/>
      <c r="SO609" s="15"/>
      <c r="SP609" s="15"/>
      <c r="SQ609" s="15"/>
      <c r="SR609" s="15"/>
      <c r="SS609" s="15"/>
      <c r="ST609" s="15"/>
      <c r="SU609" s="15"/>
      <c r="SV609" s="15"/>
      <c r="SW609" s="15"/>
      <c r="SX609" s="15"/>
      <c r="SY609" s="15"/>
      <c r="SZ609" s="15"/>
      <c r="TA609" s="15"/>
      <c r="TB609" s="15"/>
      <c r="TC609" s="15"/>
      <c r="TD609" s="15"/>
      <c r="TE609" s="15"/>
      <c r="TF609" s="15"/>
      <c r="TG609" s="15"/>
      <c r="TH609" s="15"/>
      <c r="TI609" s="15"/>
      <c r="TJ609" s="15"/>
      <c r="TK609" s="15"/>
      <c r="TL609" s="15"/>
      <c r="TM609" s="15"/>
      <c r="TN609" s="15"/>
      <c r="TO609" s="15"/>
      <c r="TP609" s="15"/>
      <c r="TQ609" s="15"/>
      <c r="TR609" s="15"/>
      <c r="TS609" s="15"/>
      <c r="TT609" s="15"/>
      <c r="TU609" s="15"/>
      <c r="TV609" s="15"/>
      <c r="TW609" s="15"/>
      <c r="TX609" s="15"/>
      <c r="TY609" s="15"/>
      <c r="TZ609" s="15"/>
      <c r="UA609" s="15"/>
      <c r="UB609" s="15"/>
      <c r="UC609" s="15"/>
      <c r="UD609" s="15"/>
      <c r="UE609" s="15"/>
      <c r="UF609" s="15"/>
      <c r="UG609" s="15"/>
      <c r="UH609" s="15"/>
      <c r="UI609" s="15"/>
      <c r="UJ609" s="15"/>
      <c r="UK609" s="15"/>
      <c r="UL609" s="15"/>
      <c r="UM609" s="15"/>
      <c r="UN609" s="15"/>
      <c r="UO609" s="15"/>
      <c r="UP609" s="15"/>
      <c r="UQ609" s="15"/>
      <c r="UR609" s="15"/>
      <c r="US609" s="15"/>
      <c r="UT609" s="15"/>
      <c r="UU609" s="15"/>
      <c r="UV609" s="15"/>
      <c r="UW609" s="15"/>
      <c r="UX609" s="15"/>
      <c r="UY609" s="15"/>
      <c r="UZ609" s="15"/>
      <c r="VA609" s="15"/>
      <c r="VB609" s="15"/>
      <c r="VC609" s="15"/>
      <c r="VD609" s="15"/>
      <c r="VE609" s="15"/>
      <c r="VF609" s="15"/>
      <c r="VG609" s="15"/>
      <c r="VH609" s="15"/>
      <c r="VI609" s="15"/>
      <c r="VJ609" s="15"/>
      <c r="VK609" s="15"/>
      <c r="VL609" s="15"/>
      <c r="VM609" s="15"/>
      <c r="VN609" s="15"/>
      <c r="VO609" s="15"/>
      <c r="VP609" s="15"/>
      <c r="VQ609" s="15"/>
      <c r="VR609" s="15"/>
      <c r="VS609" s="15"/>
      <c r="VT609" s="15"/>
      <c r="VU609" s="15"/>
      <c r="VV609" s="15"/>
      <c r="VW609" s="15"/>
      <c r="VX609" s="15"/>
      <c r="VY609" s="15"/>
      <c r="VZ609" s="15"/>
      <c r="WA609" s="15"/>
      <c r="WB609" s="15"/>
      <c r="WC609" s="15"/>
      <c r="WD609" s="15"/>
      <c r="WE609" s="15"/>
      <c r="WF609" s="15"/>
      <c r="WG609" s="15"/>
      <c r="WH609" s="15"/>
      <c r="WI609" s="15"/>
      <c r="WJ609" s="15"/>
      <c r="WK609" s="15"/>
      <c r="WL609" s="15"/>
      <c r="WM609" s="15"/>
      <c r="WN609" s="15"/>
      <c r="WO609" s="15"/>
      <c r="WP609" s="15"/>
      <c r="WQ609" s="15"/>
      <c r="WR609" s="15"/>
      <c r="WS609" s="15"/>
      <c r="WT609" s="15"/>
      <c r="WU609" s="15"/>
      <c r="WV609" s="15"/>
      <c r="WW609" s="15"/>
      <c r="WX609" s="15"/>
      <c r="WY609" s="15"/>
      <c r="WZ609" s="15"/>
      <c r="XA609" s="15"/>
      <c r="XB609" s="15"/>
      <c r="XC609" s="15"/>
      <c r="XD609" s="15"/>
      <c r="XE609" s="15"/>
      <c r="XF609" s="15"/>
      <c r="XG609" s="15"/>
      <c r="XH609" s="15"/>
      <c r="XI609" s="15"/>
      <c r="XJ609" s="15"/>
      <c r="XK609" s="15"/>
      <c r="XL609" s="15"/>
      <c r="XM609" s="15"/>
      <c r="XN609" s="15"/>
      <c r="XO609" s="15"/>
      <c r="XP609" s="15"/>
      <c r="XQ609" s="15"/>
      <c r="XR609" s="15"/>
      <c r="XS609" s="15"/>
      <c r="XT609" s="15"/>
      <c r="XU609" s="15"/>
      <c r="XV609" s="15"/>
      <c r="XW609" s="15"/>
      <c r="XX609" s="15"/>
      <c r="XY609" s="15"/>
      <c r="XZ609" s="15"/>
      <c r="YA609" s="15"/>
      <c r="YB609" s="15"/>
      <c r="YC609" s="15"/>
      <c r="YD609" s="15"/>
      <c r="YE609" s="15"/>
      <c r="YF609" s="15"/>
      <c r="YG609" s="15"/>
      <c r="YH609" s="15"/>
      <c r="YI609" s="15"/>
      <c r="YJ609" s="15"/>
      <c r="YK609" s="15"/>
      <c r="YL609" s="15"/>
      <c r="YM609" s="15"/>
      <c r="YN609" s="15"/>
      <c r="YO609" s="15"/>
      <c r="YP609" s="15"/>
      <c r="YQ609" s="15"/>
      <c r="YR609" s="15"/>
      <c r="YS609" s="15"/>
      <c r="YT609" s="15"/>
      <c r="YU609" s="15"/>
      <c r="YV609" s="15"/>
      <c r="YW609" s="15"/>
      <c r="YX609" s="15"/>
      <c r="YY609" s="15"/>
      <c r="YZ609" s="15"/>
      <c r="ZA609" s="15"/>
      <c r="ZB609" s="15"/>
      <c r="ZC609" s="15"/>
      <c r="ZD609" s="15"/>
      <c r="ZE609" s="15"/>
      <c r="ZF609" s="15"/>
      <c r="ZG609" s="15"/>
      <c r="ZH609" s="15"/>
      <c r="ZI609" s="15"/>
      <c r="ZJ609" s="15"/>
      <c r="ZK609" s="15"/>
      <c r="ZL609" s="15"/>
      <c r="ZM609" s="15"/>
      <c r="ZN609" s="15"/>
      <c r="ZO609" s="15"/>
      <c r="ZP609" s="15"/>
      <c r="ZQ609" s="15"/>
      <c r="ZR609" s="15"/>
      <c r="ZS609" s="15"/>
      <c r="ZT609" s="15"/>
      <c r="ZU609" s="15"/>
      <c r="ZV609" s="15"/>
      <c r="ZW609" s="15"/>
      <c r="ZX609" s="15"/>
      <c r="ZY609" s="15"/>
      <c r="ZZ609" s="15"/>
      <c r="AAA609" s="15"/>
      <c r="AAB609" s="15"/>
      <c r="AAC609" s="15"/>
      <c r="AAD609" s="15"/>
      <c r="AAE609" s="15"/>
      <c r="AAF609" s="15"/>
      <c r="AAG609" s="15"/>
      <c r="AAH609" s="15"/>
      <c r="AAI609" s="15"/>
      <c r="AAJ609" s="15"/>
      <c r="AAK609" s="15"/>
      <c r="AAL609" s="15"/>
      <c r="AAM609" s="15"/>
      <c r="AAN609" s="15"/>
      <c r="AAO609" s="15"/>
      <c r="AAP609" s="15"/>
      <c r="AAQ609" s="15"/>
      <c r="AAR609" s="15"/>
      <c r="AAS609" s="15"/>
      <c r="AAT609" s="15"/>
      <c r="AAU609" s="15"/>
      <c r="AAV609" s="15"/>
      <c r="AAW609" s="15"/>
      <c r="AAX609" s="15"/>
      <c r="AAY609" s="15"/>
      <c r="AAZ609" s="15"/>
      <c r="ABA609" s="15"/>
      <c r="ABB609" s="15"/>
      <c r="ABC609" s="15"/>
      <c r="ABD609" s="15"/>
      <c r="ABE609" s="15"/>
      <c r="ABF609" s="15"/>
      <c r="ABG609" s="15"/>
      <c r="ABH609" s="15"/>
      <c r="ABI609" s="15"/>
      <c r="ABJ609" s="15"/>
      <c r="ABK609" s="15"/>
      <c r="ABL609" s="15"/>
      <c r="ABM609" s="15"/>
      <c r="ABN609" s="15"/>
      <c r="ABO609" s="15"/>
      <c r="ABP609" s="15"/>
      <c r="ABQ609" s="15"/>
      <c r="ABR609" s="15"/>
      <c r="ABS609" s="15"/>
      <c r="ABT609" s="15"/>
      <c r="ABU609" s="15"/>
      <c r="ABV609" s="15"/>
      <c r="ABW609" s="15"/>
      <c r="ABX609" s="15"/>
      <c r="ABY609" s="15"/>
      <c r="ABZ609" s="15"/>
      <c r="ACA609" s="15"/>
      <c r="ACB609" s="15"/>
      <c r="ACC609" s="15"/>
      <c r="ACD609" s="15"/>
      <c r="ACE609" s="15"/>
      <c r="ACF609" s="15"/>
      <c r="ACG609" s="15"/>
      <c r="ACH609" s="15"/>
      <c r="ACI609" s="15"/>
      <c r="ACJ609" s="15"/>
      <c r="ACK609" s="15"/>
      <c r="ACL609" s="15"/>
      <c r="ACM609" s="15"/>
      <c r="ACN609" s="15"/>
      <c r="ACO609" s="15"/>
      <c r="ACP609" s="15"/>
      <c r="ACQ609" s="15"/>
      <c r="ACR609" s="15"/>
      <c r="ACS609" s="15"/>
      <c r="ACT609" s="15"/>
      <c r="ACU609" s="15"/>
      <c r="ACV609" s="15"/>
      <c r="ACW609" s="15"/>
      <c r="ACX609" s="15"/>
      <c r="ACY609" s="15"/>
      <c r="ACZ609" s="15"/>
      <c r="ADA609" s="15"/>
      <c r="ADB609" s="15"/>
      <c r="ADC609" s="15"/>
      <c r="ADD609" s="15"/>
      <c r="ADE609" s="15"/>
      <c r="ADF609" s="15"/>
      <c r="ADG609" s="15"/>
      <c r="ADH609" s="15"/>
      <c r="ADI609" s="15"/>
      <c r="ADJ609" s="15"/>
      <c r="ADK609" s="15"/>
      <c r="ADL609" s="15"/>
      <c r="ADM609" s="15"/>
      <c r="ADN609" s="15"/>
      <c r="ADO609" s="15"/>
      <c r="ADP609" s="15"/>
      <c r="ADQ609" s="15"/>
      <c r="ADR609" s="15"/>
      <c r="ADS609" s="15"/>
      <c r="ADT609" s="15"/>
      <c r="ADU609" s="15"/>
      <c r="ADV609" s="15"/>
      <c r="ADW609" s="15"/>
      <c r="ADX609" s="15"/>
      <c r="ADY609" s="15"/>
      <c r="ADZ609" s="15"/>
      <c r="AEA609" s="15"/>
      <c r="AEB609" s="15"/>
      <c r="AEC609" s="15"/>
      <c r="AED609" s="15"/>
      <c r="AEE609" s="15"/>
      <c r="AEF609" s="15"/>
      <c r="AEG609" s="15"/>
      <c r="AEH609" s="15"/>
      <c r="AEI609" s="15"/>
      <c r="AEJ609" s="15"/>
      <c r="AEK609" s="15"/>
      <c r="AEL609" s="15"/>
      <c r="AEM609" s="15"/>
      <c r="AEN609" s="15"/>
      <c r="AEO609" s="15"/>
      <c r="AEP609" s="15"/>
      <c r="AEQ609" s="15"/>
      <c r="AER609" s="15"/>
      <c r="AES609" s="15"/>
      <c r="AET609" s="15"/>
      <c r="AEU609" s="15"/>
      <c r="AEV609" s="15"/>
      <c r="AEW609" s="15"/>
      <c r="AEX609" s="15"/>
      <c r="AEY609" s="15"/>
      <c r="AEZ609" s="15"/>
      <c r="AFA609" s="15"/>
      <c r="AFB609" s="15"/>
      <c r="AFC609" s="15"/>
      <c r="AFD609" s="15"/>
      <c r="AFE609" s="15"/>
      <c r="AFF609" s="15"/>
      <c r="AFG609" s="15"/>
      <c r="AFH609" s="15"/>
      <c r="AFI609" s="15"/>
      <c r="AFJ609" s="15"/>
      <c r="AFK609" s="15"/>
      <c r="AFL609" s="15"/>
      <c r="AFM609" s="15"/>
      <c r="AFN609" s="15"/>
      <c r="AFO609" s="15"/>
      <c r="AFP609" s="15"/>
      <c r="AFQ609" s="15"/>
      <c r="AFR609" s="15"/>
      <c r="AFS609" s="15"/>
      <c r="AFT609" s="15"/>
      <c r="AFU609" s="15"/>
      <c r="AFV609" s="15"/>
      <c r="AFW609" s="15"/>
      <c r="AFX609" s="15"/>
      <c r="AFY609" s="15"/>
      <c r="AFZ609" s="15"/>
      <c r="AGA609" s="15"/>
      <c r="AGB609" s="15"/>
      <c r="AGC609" s="15"/>
      <c r="AGD609" s="15"/>
      <c r="AGE609" s="15"/>
      <c r="AGF609" s="15"/>
      <c r="AGG609" s="15"/>
      <c r="AGH609" s="15"/>
      <c r="AGI609" s="15"/>
      <c r="AGJ609" s="15"/>
      <c r="AGK609" s="15"/>
      <c r="AGL609" s="15"/>
      <c r="AGM609" s="15"/>
      <c r="AGN609" s="15"/>
      <c r="AGO609" s="15"/>
      <c r="AGP609" s="15"/>
      <c r="AGQ609" s="15"/>
      <c r="AGR609" s="15"/>
      <c r="AGS609" s="15"/>
      <c r="AGT609" s="15"/>
      <c r="AGU609" s="15"/>
      <c r="AGV609" s="15"/>
      <c r="AGW609" s="15"/>
      <c r="AGX609" s="15"/>
      <c r="AGY609" s="15"/>
      <c r="AGZ609" s="15"/>
      <c r="AHA609" s="15"/>
      <c r="AHB609" s="15"/>
      <c r="AHC609" s="15"/>
      <c r="AHD609" s="15"/>
      <c r="AHE609" s="15"/>
      <c r="AHF609" s="15"/>
      <c r="AHG609" s="15"/>
      <c r="AHH609" s="15"/>
      <c r="AHI609" s="15"/>
      <c r="AHJ609" s="15"/>
      <c r="AHK609" s="15"/>
      <c r="AHL609" s="15"/>
      <c r="AHM609" s="15"/>
      <c r="AHN609" s="15"/>
      <c r="AHO609" s="15"/>
      <c r="AHP609" s="15"/>
      <c r="AHQ609" s="15"/>
      <c r="AHR609" s="15"/>
      <c r="AHS609" s="15"/>
      <c r="AHT609" s="15"/>
      <c r="AHU609" s="15"/>
      <c r="AHV609" s="15"/>
      <c r="AHW609" s="15"/>
      <c r="AHX609" s="15"/>
      <c r="AHY609" s="15"/>
      <c r="AHZ609" s="15"/>
      <c r="AIA609" s="15"/>
      <c r="AIB609" s="15"/>
      <c r="AIC609" s="15"/>
      <c r="AID609" s="15"/>
      <c r="AIE609" s="15"/>
      <c r="AIF609" s="15"/>
      <c r="AIG609" s="15"/>
      <c r="AIH609" s="15"/>
      <c r="AII609" s="15"/>
      <c r="AIJ609" s="15"/>
      <c r="AIK609" s="15"/>
      <c r="AIL609" s="15"/>
      <c r="AIM609" s="15"/>
      <c r="AIN609" s="15"/>
      <c r="AIO609" s="15"/>
      <c r="AIP609" s="15"/>
      <c r="AIQ609" s="15"/>
      <c r="AIR609" s="15"/>
      <c r="AIS609" s="15"/>
      <c r="AIT609" s="15"/>
      <c r="AIU609" s="15"/>
      <c r="AIV609" s="15"/>
      <c r="AIW609" s="15"/>
      <c r="AIX609" s="15"/>
      <c r="AIY609" s="15"/>
      <c r="AIZ609" s="15"/>
      <c r="AJA609" s="15"/>
      <c r="AJB609" s="15"/>
      <c r="AJC609" s="15"/>
      <c r="AJD609" s="15"/>
      <c r="AJE609" s="15"/>
      <c r="AJF609" s="15"/>
      <c r="AJG609" s="15"/>
      <c r="AJH609" s="15"/>
      <c r="AJI609" s="15"/>
      <c r="AJJ609" s="15"/>
      <c r="AJK609" s="15"/>
      <c r="AJL609" s="15"/>
      <c r="AJM609" s="15"/>
      <c r="AJN609" s="15"/>
      <c r="AJO609" s="15"/>
      <c r="AJP609" s="15"/>
      <c r="AJQ609" s="15"/>
      <c r="AJR609" s="15"/>
      <c r="AJS609" s="15"/>
      <c r="AJT609" s="15"/>
      <c r="AJU609" s="15"/>
      <c r="AJV609" s="15"/>
      <c r="AJW609" s="15"/>
      <c r="AJX609" s="15"/>
      <c r="AJY609" s="15"/>
      <c r="AJZ609" s="15"/>
      <c r="AKA609" s="15"/>
      <c r="AKB609" s="15"/>
      <c r="AKC609" s="15"/>
      <c r="AKD609" s="15"/>
      <c r="AKE609" s="15"/>
      <c r="AKF609" s="15"/>
      <c r="AKG609" s="15"/>
      <c r="AKH609" s="15"/>
      <c r="AKI609" s="15"/>
      <c r="AKJ609" s="15"/>
      <c r="AKK609" s="15"/>
      <c r="AKL609" s="15"/>
      <c r="AKM609" s="15"/>
      <c r="AKN609" s="15"/>
      <c r="AKO609" s="15"/>
      <c r="AKP609" s="15"/>
      <c r="AKQ609" s="15"/>
      <c r="AKR609" s="15"/>
      <c r="AKS609" s="15"/>
      <c r="AKT609" s="15"/>
      <c r="AKU609" s="15"/>
      <c r="AKV609" s="15"/>
      <c r="AKW609" s="15"/>
      <c r="AKX609" s="15"/>
      <c r="AKY609" s="15"/>
      <c r="AKZ609" s="15"/>
      <c r="ALA609" s="15"/>
      <c r="ALB609" s="15"/>
      <c r="ALC609" s="15"/>
      <c r="ALD609" s="15"/>
      <c r="ALE609" s="15"/>
      <c r="ALF609" s="15"/>
      <c r="ALG609" s="15"/>
      <c r="ALH609" s="15"/>
      <c r="ALI609" s="15"/>
      <c r="ALJ609" s="15"/>
      <c r="ALK609" s="15"/>
      <c r="ALL609" s="15"/>
      <c r="ALM609" s="15"/>
      <c r="ALN609" s="15"/>
      <c r="ALO609" s="15"/>
      <c r="ALP609" s="15"/>
      <c r="ALQ609" s="15"/>
      <c r="ALR609" s="15"/>
      <c r="ALS609" s="15"/>
      <c r="ALT609" s="15"/>
      <c r="ALU609" s="15"/>
      <c r="ALV609" s="15"/>
      <c r="ALW609" s="15"/>
      <c r="ALX609" s="11"/>
      <c r="ALY609" s="11"/>
      <c r="ALZ609" s="11"/>
      <c r="AMA609" s="11"/>
    </row>
    <row r="610" spans="1:1015" ht="12.75" customHeight="1">
      <c r="A610" s="9" t="s">
        <v>368</v>
      </c>
      <c r="B610" s="9" t="s">
        <v>368</v>
      </c>
      <c r="C610" s="9" t="s">
        <v>301</v>
      </c>
      <c r="D610" s="8"/>
      <c r="E610" s="9" t="s">
        <v>16</v>
      </c>
      <c r="F610" s="8" t="s">
        <v>17</v>
      </c>
      <c r="G610" s="8" t="s">
        <v>607</v>
      </c>
      <c r="H610" s="10">
        <v>710.95</v>
      </c>
      <c r="I610" s="10">
        <v>1300</v>
      </c>
      <c r="J610" s="10">
        <v>1000</v>
      </c>
      <c r="K610" s="10">
        <v>1000</v>
      </c>
      <c r="L610" s="7">
        <v>1000</v>
      </c>
      <c r="M610" s="10">
        <f>L610</f>
        <v>1000</v>
      </c>
      <c r="N610" s="10">
        <f>M610</f>
        <v>1000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</row>
    <row r="611" spans="1:1015" s="11" customFormat="1" ht="12.75" customHeight="1">
      <c r="A611" s="9" t="s">
        <v>368</v>
      </c>
      <c r="B611" s="9" t="s">
        <v>368</v>
      </c>
      <c r="C611" s="9" t="s">
        <v>517</v>
      </c>
      <c r="D611" s="8"/>
      <c r="E611" s="9" t="s">
        <v>16</v>
      </c>
      <c r="F611" s="8" t="s">
        <v>17</v>
      </c>
      <c r="G611" s="8" t="s">
        <v>608</v>
      </c>
      <c r="H611" s="10">
        <v>1000</v>
      </c>
      <c r="I611" s="10">
        <v>1000</v>
      </c>
      <c r="J611" s="10">
        <v>1000</v>
      </c>
      <c r="K611" s="10">
        <v>1600</v>
      </c>
      <c r="L611" s="7">
        <v>2000</v>
      </c>
      <c r="M611" s="10">
        <f>L611</f>
        <v>2000</v>
      </c>
      <c r="N611" s="10">
        <f>M611</f>
        <v>2000</v>
      </c>
    </row>
    <row r="612" spans="1:1015" s="11" customFormat="1" ht="12.75" customHeight="1">
      <c r="A612" s="9" t="s">
        <v>368</v>
      </c>
      <c r="B612" s="9" t="s">
        <v>368</v>
      </c>
      <c r="C612" s="9" t="s">
        <v>541</v>
      </c>
      <c r="D612" s="8"/>
      <c r="E612" s="9" t="s">
        <v>16</v>
      </c>
      <c r="F612" s="8" t="s">
        <v>17</v>
      </c>
      <c r="G612" s="8" t="s">
        <v>609</v>
      </c>
      <c r="H612" s="10">
        <v>0</v>
      </c>
      <c r="I612" s="10">
        <v>1000</v>
      </c>
      <c r="J612" s="10">
        <v>1000</v>
      </c>
      <c r="K612" s="10">
        <v>1000</v>
      </c>
      <c r="L612" s="7">
        <v>3000</v>
      </c>
      <c r="M612" s="10">
        <v>1000</v>
      </c>
      <c r="N612" s="10">
        <f>M612</f>
        <v>1000</v>
      </c>
    </row>
    <row r="613" spans="1:1015" ht="12.75" customHeight="1">
      <c r="A613" s="12" t="s">
        <v>610</v>
      </c>
      <c r="B613" s="12"/>
      <c r="C613" s="12"/>
      <c r="D613" s="12"/>
      <c r="E613" s="13" t="s">
        <v>31</v>
      </c>
      <c r="F613" s="13"/>
      <c r="G613" s="12" t="s">
        <v>611</v>
      </c>
      <c r="H613" s="14">
        <f t="shared" ref="H613:N613" si="96">SUM(H610:H612)</f>
        <v>1710.95</v>
      </c>
      <c r="I613" s="14">
        <f t="shared" si="96"/>
        <v>3300</v>
      </c>
      <c r="J613" s="14">
        <f t="shared" si="96"/>
        <v>3000</v>
      </c>
      <c r="K613" s="14">
        <f t="shared" si="96"/>
        <v>3600</v>
      </c>
      <c r="L613" s="3">
        <f t="shared" si="96"/>
        <v>6000</v>
      </c>
      <c r="M613" s="14">
        <f t="shared" si="96"/>
        <v>4000</v>
      </c>
      <c r="N613" s="14">
        <f t="shared" si="96"/>
        <v>4000</v>
      </c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  <c r="AIU613" s="15"/>
      <c r="AIV613" s="15"/>
      <c r="AIW613" s="15"/>
      <c r="AIX613" s="15"/>
      <c r="AIY613" s="15"/>
      <c r="AIZ613" s="15"/>
      <c r="AJA613" s="15"/>
      <c r="AJB613" s="15"/>
      <c r="AJC613" s="15"/>
      <c r="AJD613" s="15"/>
      <c r="AJE613" s="15"/>
      <c r="AJF613" s="15"/>
      <c r="AJG613" s="15"/>
      <c r="AJH613" s="15"/>
      <c r="AJI613" s="15"/>
      <c r="AJJ613" s="15"/>
      <c r="AJK613" s="15"/>
      <c r="AJL613" s="15"/>
      <c r="AJM613" s="15"/>
      <c r="AJN613" s="15"/>
      <c r="AJO613" s="15"/>
      <c r="AJP613" s="15"/>
      <c r="AJQ613" s="15"/>
      <c r="AJR613" s="15"/>
      <c r="AJS613" s="15"/>
      <c r="AJT613" s="15"/>
      <c r="AJU613" s="15"/>
      <c r="AJV613" s="15"/>
      <c r="AJW613" s="15"/>
      <c r="AJX613" s="15"/>
      <c r="AJY613" s="15"/>
      <c r="AJZ613" s="15"/>
      <c r="AKA613" s="15"/>
      <c r="AKB613" s="15"/>
      <c r="AKC613" s="15"/>
      <c r="AKD613" s="15"/>
      <c r="AKE613" s="15"/>
      <c r="AKF613" s="15"/>
      <c r="AKG613" s="15"/>
      <c r="AKH613" s="15"/>
      <c r="AKI613" s="15"/>
      <c r="AKJ613" s="15"/>
      <c r="AKK613" s="15"/>
      <c r="AKL613" s="15"/>
      <c r="AKM613" s="15"/>
      <c r="AKN613" s="15"/>
      <c r="AKO613" s="15"/>
      <c r="AKP613" s="15"/>
      <c r="AKQ613" s="15"/>
      <c r="AKR613" s="15"/>
      <c r="AKS613" s="15"/>
      <c r="AKT613" s="15"/>
      <c r="AKU613" s="15"/>
      <c r="AKV613" s="15"/>
      <c r="AKW613" s="15"/>
      <c r="AKX613" s="15"/>
      <c r="AKY613" s="15"/>
      <c r="AKZ613" s="15"/>
      <c r="ALA613" s="15"/>
      <c r="ALB613" s="15"/>
      <c r="ALC613" s="15"/>
      <c r="ALD613" s="15"/>
      <c r="ALE613" s="15"/>
      <c r="ALF613" s="15"/>
      <c r="ALG613" s="15"/>
      <c r="ALH613" s="15"/>
      <c r="ALI613" s="15"/>
      <c r="ALJ613" s="15"/>
      <c r="ALK613" s="15"/>
      <c r="ALL613" s="15"/>
      <c r="ALM613" s="15"/>
      <c r="ALN613" s="15"/>
      <c r="ALO613" s="15"/>
      <c r="ALP613" s="15"/>
      <c r="ALQ613" s="15"/>
      <c r="ALR613" s="15"/>
      <c r="ALS613" s="15"/>
      <c r="ALT613" s="15"/>
      <c r="ALU613" s="15"/>
      <c r="ALV613" s="15"/>
      <c r="ALW613" s="15"/>
      <c r="ALX613" s="11"/>
      <c r="ALY613" s="11"/>
      <c r="ALZ613" s="11"/>
      <c r="AMA613" s="11"/>
    </row>
    <row r="614" spans="1:1015" ht="12.75" customHeight="1">
      <c r="A614" s="8" t="s">
        <v>612</v>
      </c>
      <c r="B614" s="8" t="s">
        <v>590</v>
      </c>
      <c r="C614" s="5" t="s">
        <v>167</v>
      </c>
      <c r="D614" s="4"/>
      <c r="E614" s="9" t="s">
        <v>351</v>
      </c>
      <c r="F614" s="4" t="s">
        <v>17</v>
      </c>
      <c r="G614" s="4" t="s">
        <v>168</v>
      </c>
      <c r="H614" s="6">
        <v>30170.35</v>
      </c>
      <c r="I614" s="6">
        <v>31722.12</v>
      </c>
      <c r="J614" s="6">
        <v>34140</v>
      </c>
      <c r="K614" s="6">
        <v>32456.53</v>
      </c>
      <c r="L614" s="7">
        <v>36986</v>
      </c>
      <c r="M614" s="10">
        <v>40439</v>
      </c>
      <c r="N614" s="10">
        <v>41248</v>
      </c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</row>
    <row r="615" spans="1:1015" ht="12.75" customHeight="1">
      <c r="A615" s="8" t="s">
        <v>612</v>
      </c>
      <c r="B615" s="8" t="s">
        <v>590</v>
      </c>
      <c r="C615" s="5" t="s">
        <v>169</v>
      </c>
      <c r="D615" s="4"/>
      <c r="E615" s="9" t="s">
        <v>118</v>
      </c>
      <c r="F615" s="4" t="s">
        <v>17</v>
      </c>
      <c r="G615" s="4" t="s">
        <v>170</v>
      </c>
      <c r="H615" s="6">
        <v>10922.34</v>
      </c>
      <c r="I615" s="6">
        <v>11669.72</v>
      </c>
      <c r="J615" s="6">
        <v>12172</v>
      </c>
      <c r="K615" s="6">
        <v>12013.92</v>
      </c>
      <c r="L615" s="7">
        <v>13758</v>
      </c>
      <c r="M615" s="10">
        <v>14761</v>
      </c>
      <c r="N615" s="10">
        <v>15056</v>
      </c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</row>
    <row r="616" spans="1:1015" ht="12.75" customHeight="1">
      <c r="A616" s="8" t="s">
        <v>612</v>
      </c>
      <c r="B616" s="8" t="s">
        <v>590</v>
      </c>
      <c r="C616" s="9" t="s">
        <v>256</v>
      </c>
      <c r="D616" s="9" t="s">
        <v>36</v>
      </c>
      <c r="E616" s="9" t="s">
        <v>16</v>
      </c>
      <c r="F616" s="8" t="s">
        <v>17</v>
      </c>
      <c r="G616" s="8" t="s">
        <v>386</v>
      </c>
      <c r="H616" s="10">
        <v>2832.88</v>
      </c>
      <c r="I616" s="10">
        <v>2054.14</v>
      </c>
      <c r="J616" s="10">
        <v>2600</v>
      </c>
      <c r="K616" s="10">
        <v>2618.7800000000002</v>
      </c>
      <c r="L616" s="7">
        <v>2739</v>
      </c>
      <c r="M616" s="10">
        <f>L616</f>
        <v>2739</v>
      </c>
      <c r="N616" s="10">
        <f>M616</f>
        <v>2739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</row>
    <row r="617" spans="1:1015" ht="12.75" customHeight="1">
      <c r="A617" s="8" t="s">
        <v>612</v>
      </c>
      <c r="B617" s="8" t="s">
        <v>590</v>
      </c>
      <c r="C617" s="9" t="s">
        <v>256</v>
      </c>
      <c r="D617" s="9" t="s">
        <v>38</v>
      </c>
      <c r="E617" s="9" t="s">
        <v>16</v>
      </c>
      <c r="F617" s="8" t="s">
        <v>17</v>
      </c>
      <c r="G617" s="8" t="s">
        <v>352</v>
      </c>
      <c r="H617" s="10">
        <v>49.19</v>
      </c>
      <c r="I617" s="10">
        <v>41.19</v>
      </c>
      <c r="J617" s="10">
        <v>50</v>
      </c>
      <c r="K617" s="10">
        <v>41.19</v>
      </c>
      <c r="L617" s="7">
        <v>0</v>
      </c>
      <c r="M617" s="10">
        <v>0</v>
      </c>
      <c r="N617" s="10">
        <f>M617</f>
        <v>0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  <c r="NN617" s="11"/>
      <c r="NO617" s="11"/>
      <c r="NP617" s="11"/>
      <c r="NQ617" s="11"/>
      <c r="NR617" s="11"/>
      <c r="NS617" s="11"/>
      <c r="NT617" s="11"/>
      <c r="NU617" s="11"/>
      <c r="NV617" s="11"/>
      <c r="NW617" s="11"/>
      <c r="NX617" s="11"/>
      <c r="NY617" s="11"/>
      <c r="NZ617" s="11"/>
      <c r="OA617" s="11"/>
      <c r="OB617" s="11"/>
      <c r="OC617" s="11"/>
      <c r="OD617" s="11"/>
      <c r="OE617" s="11"/>
      <c r="OF617" s="11"/>
      <c r="OG617" s="11"/>
      <c r="OH617" s="11"/>
      <c r="OI617" s="11"/>
      <c r="OJ617" s="11"/>
      <c r="OK617" s="11"/>
      <c r="OL617" s="11"/>
      <c r="OM617" s="11"/>
      <c r="ON617" s="11"/>
      <c r="OO617" s="11"/>
      <c r="OP617" s="11"/>
      <c r="OQ617" s="11"/>
      <c r="OR617" s="11"/>
      <c r="OS617" s="11"/>
      <c r="OT617" s="11"/>
      <c r="OU617" s="11"/>
      <c r="OV617" s="11"/>
      <c r="OW617" s="11"/>
      <c r="OX617" s="11"/>
      <c r="OY617" s="11"/>
      <c r="OZ617" s="11"/>
      <c r="PA617" s="11"/>
      <c r="PB617" s="11"/>
      <c r="PC617" s="11"/>
      <c r="PD617" s="11"/>
      <c r="PE617" s="11"/>
      <c r="PF617" s="11"/>
      <c r="PG617" s="11"/>
      <c r="PH617" s="11"/>
      <c r="PI617" s="11"/>
      <c r="PJ617" s="11"/>
      <c r="PK617" s="11"/>
      <c r="PL617" s="11"/>
      <c r="PM617" s="11"/>
      <c r="PN617" s="11"/>
      <c r="PO617" s="11"/>
      <c r="PP617" s="11"/>
      <c r="PQ617" s="11"/>
      <c r="PR617" s="11"/>
      <c r="PS617" s="11"/>
      <c r="PT617" s="11"/>
      <c r="PU617" s="11"/>
      <c r="PV617" s="11"/>
      <c r="PW617" s="11"/>
      <c r="PX617" s="11"/>
      <c r="PY617" s="11"/>
      <c r="PZ617" s="11"/>
      <c r="QA617" s="11"/>
      <c r="QB617" s="11"/>
      <c r="QC617" s="11"/>
      <c r="QD617" s="11"/>
      <c r="QE617" s="11"/>
      <c r="QF617" s="11"/>
      <c r="QG617" s="11"/>
      <c r="QH617" s="11"/>
      <c r="QI617" s="11"/>
      <c r="QJ617" s="11"/>
      <c r="QK617" s="11"/>
      <c r="QL617" s="11"/>
      <c r="QM617" s="11"/>
      <c r="QN617" s="11"/>
      <c r="QO617" s="11"/>
      <c r="QP617" s="11"/>
      <c r="QQ617" s="11"/>
      <c r="QR617" s="11"/>
      <c r="QS617" s="11"/>
      <c r="QT617" s="11"/>
      <c r="QU617" s="11"/>
      <c r="QV617" s="11"/>
      <c r="QW617" s="11"/>
      <c r="QX617" s="11"/>
      <c r="QY617" s="11"/>
      <c r="QZ617" s="11"/>
      <c r="RA617" s="11"/>
      <c r="RB617" s="11"/>
      <c r="RC617" s="11"/>
      <c r="RD617" s="11"/>
      <c r="RE617" s="11"/>
      <c r="RF617" s="11"/>
      <c r="RG617" s="11"/>
      <c r="RH617" s="11"/>
      <c r="RI617" s="11"/>
      <c r="RJ617" s="11"/>
      <c r="RK617" s="11"/>
      <c r="RL617" s="11"/>
      <c r="RM617" s="11"/>
      <c r="RN617" s="11"/>
      <c r="RO617" s="11"/>
      <c r="RP617" s="11"/>
      <c r="RQ617" s="11"/>
      <c r="RR617" s="11"/>
      <c r="RS617" s="11"/>
      <c r="RT617" s="11"/>
      <c r="RU617" s="11"/>
      <c r="RV617" s="11"/>
      <c r="RW617" s="11"/>
      <c r="RX617" s="11"/>
      <c r="RY617" s="11"/>
      <c r="RZ617" s="11"/>
      <c r="SA617" s="11"/>
      <c r="SB617" s="11"/>
      <c r="SC617" s="11"/>
      <c r="SD617" s="11"/>
      <c r="SE617" s="11"/>
      <c r="SF617" s="11"/>
      <c r="SG617" s="11"/>
      <c r="SH617" s="11"/>
      <c r="SI617" s="11"/>
      <c r="SJ617" s="11"/>
      <c r="SK617" s="11"/>
      <c r="SL617" s="11"/>
      <c r="SM617" s="11"/>
      <c r="SN617" s="11"/>
      <c r="SO617" s="11"/>
      <c r="SP617" s="11"/>
      <c r="SQ617" s="11"/>
      <c r="SR617" s="11"/>
      <c r="SS617" s="11"/>
      <c r="ST617" s="11"/>
      <c r="SU617" s="11"/>
      <c r="SV617" s="11"/>
      <c r="SW617" s="11"/>
      <c r="SX617" s="11"/>
      <c r="SY617" s="11"/>
      <c r="SZ617" s="11"/>
      <c r="TA617" s="11"/>
      <c r="TB617" s="11"/>
      <c r="TC617" s="11"/>
      <c r="TD617" s="11"/>
      <c r="TE617" s="11"/>
      <c r="TF617" s="11"/>
      <c r="TG617" s="11"/>
      <c r="TH617" s="11"/>
      <c r="TI617" s="11"/>
      <c r="TJ617" s="11"/>
      <c r="TK617" s="11"/>
      <c r="TL617" s="11"/>
      <c r="TM617" s="11"/>
      <c r="TN617" s="11"/>
      <c r="TO617" s="11"/>
      <c r="TP617" s="11"/>
      <c r="TQ617" s="11"/>
      <c r="TR617" s="11"/>
      <c r="TS617" s="11"/>
      <c r="TT617" s="11"/>
      <c r="TU617" s="11"/>
      <c r="TV617" s="11"/>
      <c r="TW617" s="11"/>
      <c r="TX617" s="11"/>
      <c r="TY617" s="11"/>
      <c r="TZ617" s="11"/>
      <c r="UA617" s="11"/>
      <c r="UB617" s="11"/>
      <c r="UC617" s="11"/>
      <c r="UD617" s="11"/>
      <c r="UE617" s="11"/>
      <c r="UF617" s="11"/>
      <c r="UG617" s="11"/>
      <c r="UH617" s="11"/>
      <c r="UI617" s="11"/>
      <c r="UJ617" s="11"/>
      <c r="UK617" s="11"/>
      <c r="UL617" s="11"/>
      <c r="UM617" s="11"/>
      <c r="UN617" s="11"/>
      <c r="UO617" s="11"/>
      <c r="UP617" s="11"/>
      <c r="UQ617" s="11"/>
      <c r="UR617" s="11"/>
      <c r="US617" s="11"/>
      <c r="UT617" s="11"/>
      <c r="UU617" s="11"/>
      <c r="UV617" s="11"/>
      <c r="UW617" s="11"/>
      <c r="UX617" s="11"/>
      <c r="UY617" s="11"/>
      <c r="UZ617" s="11"/>
      <c r="VA617" s="11"/>
      <c r="VB617" s="11"/>
      <c r="VC617" s="11"/>
      <c r="VD617" s="11"/>
      <c r="VE617" s="11"/>
      <c r="VF617" s="11"/>
      <c r="VG617" s="11"/>
      <c r="VH617" s="11"/>
      <c r="VI617" s="11"/>
      <c r="VJ617" s="11"/>
      <c r="VK617" s="11"/>
      <c r="VL617" s="11"/>
      <c r="VM617" s="11"/>
      <c r="VN617" s="11"/>
      <c r="VO617" s="11"/>
      <c r="VP617" s="11"/>
      <c r="VQ617" s="11"/>
      <c r="VR617" s="11"/>
      <c r="VS617" s="11"/>
      <c r="VT617" s="11"/>
      <c r="VU617" s="11"/>
      <c r="VV617" s="11"/>
      <c r="VW617" s="11"/>
      <c r="VX617" s="11"/>
      <c r="VY617" s="11"/>
      <c r="VZ617" s="11"/>
      <c r="WA617" s="11"/>
      <c r="WB617" s="11"/>
      <c r="WC617" s="11"/>
      <c r="WD617" s="11"/>
      <c r="WE617" s="11"/>
      <c r="WF617" s="11"/>
      <c r="WG617" s="11"/>
      <c r="WH617" s="11"/>
      <c r="WI617" s="11"/>
      <c r="WJ617" s="11"/>
      <c r="WK617" s="11"/>
      <c r="WL617" s="11"/>
      <c r="WM617" s="11"/>
      <c r="WN617" s="11"/>
      <c r="WO617" s="11"/>
      <c r="WP617" s="11"/>
      <c r="WQ617" s="11"/>
      <c r="WR617" s="11"/>
      <c r="WS617" s="11"/>
      <c r="WT617" s="11"/>
      <c r="WU617" s="11"/>
      <c r="WV617" s="11"/>
      <c r="WW617" s="11"/>
      <c r="WX617" s="11"/>
      <c r="WY617" s="11"/>
      <c r="WZ617" s="11"/>
      <c r="XA617" s="11"/>
      <c r="XB617" s="11"/>
      <c r="XC617" s="11"/>
      <c r="XD617" s="11"/>
      <c r="XE617" s="11"/>
      <c r="XF617" s="11"/>
      <c r="XG617" s="11"/>
      <c r="XH617" s="11"/>
      <c r="XI617" s="11"/>
      <c r="XJ617" s="11"/>
      <c r="XK617" s="11"/>
      <c r="XL617" s="11"/>
      <c r="XM617" s="11"/>
      <c r="XN617" s="11"/>
      <c r="XO617" s="11"/>
      <c r="XP617" s="11"/>
      <c r="XQ617" s="11"/>
      <c r="XR617" s="11"/>
      <c r="XS617" s="11"/>
      <c r="XT617" s="11"/>
      <c r="XU617" s="11"/>
      <c r="XV617" s="11"/>
      <c r="XW617" s="11"/>
      <c r="XX617" s="11"/>
      <c r="XY617" s="11"/>
      <c r="XZ617" s="11"/>
      <c r="YA617" s="11"/>
      <c r="YB617" s="11"/>
      <c r="YC617" s="11"/>
      <c r="YD617" s="11"/>
      <c r="YE617" s="11"/>
      <c r="YF617" s="11"/>
      <c r="YG617" s="11"/>
      <c r="YH617" s="11"/>
      <c r="YI617" s="11"/>
      <c r="YJ617" s="11"/>
      <c r="YK617" s="11"/>
      <c r="YL617" s="11"/>
      <c r="YM617" s="11"/>
      <c r="YN617" s="11"/>
      <c r="YO617" s="11"/>
      <c r="YP617" s="11"/>
      <c r="YQ617" s="11"/>
      <c r="YR617" s="11"/>
      <c r="YS617" s="11"/>
      <c r="YT617" s="11"/>
      <c r="YU617" s="11"/>
      <c r="YV617" s="11"/>
      <c r="YW617" s="11"/>
      <c r="YX617" s="11"/>
      <c r="YY617" s="11"/>
      <c r="YZ617" s="11"/>
      <c r="ZA617" s="11"/>
      <c r="ZB617" s="11"/>
      <c r="ZC617" s="11"/>
      <c r="ZD617" s="11"/>
      <c r="ZE617" s="11"/>
      <c r="ZF617" s="11"/>
      <c r="ZG617" s="11"/>
      <c r="ZH617" s="11"/>
      <c r="ZI617" s="11"/>
      <c r="ZJ617" s="11"/>
      <c r="ZK617" s="11"/>
      <c r="ZL617" s="11"/>
      <c r="ZM617" s="11"/>
      <c r="ZN617" s="11"/>
      <c r="ZO617" s="11"/>
      <c r="ZP617" s="11"/>
      <c r="ZQ617" s="11"/>
      <c r="ZR617" s="11"/>
      <c r="ZS617" s="11"/>
      <c r="ZT617" s="11"/>
      <c r="ZU617" s="11"/>
      <c r="ZV617" s="11"/>
      <c r="ZW617" s="11"/>
      <c r="ZX617" s="11"/>
      <c r="ZY617" s="11"/>
      <c r="ZZ617" s="11"/>
      <c r="AAA617" s="11"/>
      <c r="AAB617" s="11"/>
      <c r="AAC617" s="11"/>
      <c r="AAD617" s="11"/>
      <c r="AAE617" s="11"/>
      <c r="AAF617" s="11"/>
      <c r="AAG617" s="11"/>
      <c r="AAH617" s="11"/>
      <c r="AAI617" s="11"/>
      <c r="AAJ617" s="11"/>
      <c r="AAK617" s="11"/>
      <c r="AAL617" s="11"/>
      <c r="AAM617" s="11"/>
      <c r="AAN617" s="11"/>
      <c r="AAO617" s="11"/>
      <c r="AAP617" s="11"/>
      <c r="AAQ617" s="11"/>
      <c r="AAR617" s="11"/>
      <c r="AAS617" s="11"/>
      <c r="AAT617" s="11"/>
      <c r="AAU617" s="11"/>
      <c r="AAV617" s="11"/>
      <c r="AAW617" s="11"/>
      <c r="AAX617" s="11"/>
      <c r="AAY617" s="11"/>
      <c r="AAZ617" s="11"/>
      <c r="ABA617" s="11"/>
      <c r="ABB617" s="11"/>
      <c r="ABC617" s="11"/>
      <c r="ABD617" s="11"/>
      <c r="ABE617" s="11"/>
      <c r="ABF617" s="11"/>
      <c r="ABG617" s="11"/>
      <c r="ABH617" s="11"/>
      <c r="ABI617" s="11"/>
      <c r="ABJ617" s="11"/>
      <c r="ABK617" s="11"/>
      <c r="ABL617" s="11"/>
      <c r="ABM617" s="11"/>
      <c r="ABN617" s="11"/>
      <c r="ABO617" s="11"/>
      <c r="ABP617" s="11"/>
      <c r="ABQ617" s="11"/>
      <c r="ABR617" s="11"/>
      <c r="ABS617" s="11"/>
      <c r="ABT617" s="11"/>
      <c r="ABU617" s="11"/>
      <c r="ABV617" s="11"/>
      <c r="ABW617" s="11"/>
      <c r="ABX617" s="11"/>
      <c r="ABY617" s="11"/>
      <c r="ABZ617" s="11"/>
      <c r="ACA617" s="11"/>
      <c r="ACB617" s="11"/>
      <c r="ACC617" s="11"/>
      <c r="ACD617" s="11"/>
      <c r="ACE617" s="11"/>
      <c r="ACF617" s="11"/>
      <c r="ACG617" s="11"/>
      <c r="ACH617" s="11"/>
      <c r="ACI617" s="11"/>
      <c r="ACJ617" s="11"/>
      <c r="ACK617" s="11"/>
      <c r="ACL617" s="11"/>
      <c r="ACM617" s="11"/>
      <c r="ACN617" s="11"/>
      <c r="ACO617" s="11"/>
      <c r="ACP617" s="11"/>
      <c r="ACQ617" s="11"/>
      <c r="ACR617" s="11"/>
      <c r="ACS617" s="11"/>
      <c r="ACT617" s="11"/>
      <c r="ACU617" s="11"/>
      <c r="ACV617" s="11"/>
      <c r="ACW617" s="11"/>
      <c r="ACX617" s="11"/>
      <c r="ACY617" s="11"/>
      <c r="ACZ617" s="11"/>
      <c r="ADA617" s="11"/>
      <c r="ADB617" s="11"/>
      <c r="ADC617" s="11"/>
      <c r="ADD617" s="11"/>
      <c r="ADE617" s="11"/>
      <c r="ADF617" s="11"/>
      <c r="ADG617" s="11"/>
      <c r="ADH617" s="11"/>
      <c r="ADI617" s="11"/>
      <c r="ADJ617" s="11"/>
      <c r="ADK617" s="11"/>
      <c r="ADL617" s="11"/>
      <c r="ADM617" s="11"/>
      <c r="ADN617" s="11"/>
      <c r="ADO617" s="11"/>
      <c r="ADP617" s="11"/>
      <c r="ADQ617" s="11"/>
      <c r="ADR617" s="11"/>
      <c r="ADS617" s="11"/>
      <c r="ADT617" s="11"/>
      <c r="ADU617" s="11"/>
      <c r="ADV617" s="11"/>
      <c r="ADW617" s="11"/>
      <c r="ADX617" s="11"/>
      <c r="ADY617" s="11"/>
      <c r="ADZ617" s="11"/>
      <c r="AEA617" s="11"/>
      <c r="AEB617" s="11"/>
      <c r="AEC617" s="11"/>
      <c r="AED617" s="11"/>
      <c r="AEE617" s="11"/>
      <c r="AEF617" s="11"/>
      <c r="AEG617" s="11"/>
      <c r="AEH617" s="11"/>
      <c r="AEI617" s="11"/>
      <c r="AEJ617" s="11"/>
      <c r="AEK617" s="11"/>
      <c r="AEL617" s="11"/>
      <c r="AEM617" s="11"/>
      <c r="AEN617" s="11"/>
      <c r="AEO617" s="11"/>
      <c r="AEP617" s="11"/>
      <c r="AEQ617" s="11"/>
      <c r="AER617" s="11"/>
      <c r="AES617" s="11"/>
      <c r="AET617" s="11"/>
      <c r="AEU617" s="11"/>
      <c r="AEV617" s="11"/>
      <c r="AEW617" s="11"/>
      <c r="AEX617" s="11"/>
      <c r="AEY617" s="11"/>
      <c r="AEZ617" s="11"/>
      <c r="AFA617" s="11"/>
      <c r="AFB617" s="11"/>
      <c r="AFC617" s="11"/>
      <c r="AFD617" s="11"/>
      <c r="AFE617" s="11"/>
      <c r="AFF617" s="11"/>
      <c r="AFG617" s="11"/>
      <c r="AFH617" s="11"/>
      <c r="AFI617" s="11"/>
      <c r="AFJ617" s="11"/>
      <c r="AFK617" s="11"/>
      <c r="AFL617" s="11"/>
      <c r="AFM617" s="11"/>
      <c r="AFN617" s="11"/>
      <c r="AFO617" s="11"/>
      <c r="AFP617" s="11"/>
      <c r="AFQ617" s="11"/>
      <c r="AFR617" s="11"/>
      <c r="AFS617" s="11"/>
      <c r="AFT617" s="11"/>
      <c r="AFU617" s="11"/>
      <c r="AFV617" s="11"/>
      <c r="AFW617" s="11"/>
      <c r="AFX617" s="11"/>
      <c r="AFY617" s="11"/>
      <c r="AFZ617" s="11"/>
      <c r="AGA617" s="11"/>
      <c r="AGB617" s="11"/>
      <c r="AGC617" s="11"/>
      <c r="AGD617" s="11"/>
      <c r="AGE617" s="11"/>
      <c r="AGF617" s="11"/>
      <c r="AGG617" s="11"/>
      <c r="AGH617" s="11"/>
      <c r="AGI617" s="11"/>
      <c r="AGJ617" s="11"/>
      <c r="AGK617" s="11"/>
      <c r="AGL617" s="11"/>
      <c r="AGM617" s="11"/>
      <c r="AGN617" s="11"/>
      <c r="AGO617" s="11"/>
      <c r="AGP617" s="11"/>
      <c r="AGQ617" s="11"/>
      <c r="AGR617" s="11"/>
      <c r="AGS617" s="11"/>
      <c r="AGT617" s="11"/>
      <c r="AGU617" s="11"/>
      <c r="AGV617" s="11"/>
      <c r="AGW617" s="11"/>
      <c r="AGX617" s="11"/>
      <c r="AGY617" s="11"/>
      <c r="AGZ617" s="11"/>
      <c r="AHA617" s="11"/>
      <c r="AHB617" s="11"/>
      <c r="AHC617" s="11"/>
      <c r="AHD617" s="11"/>
      <c r="AHE617" s="11"/>
      <c r="AHF617" s="11"/>
      <c r="AHG617" s="11"/>
      <c r="AHH617" s="11"/>
      <c r="AHI617" s="11"/>
      <c r="AHJ617" s="11"/>
      <c r="AHK617" s="11"/>
      <c r="AHL617" s="11"/>
      <c r="AHM617" s="11"/>
      <c r="AHN617" s="11"/>
      <c r="AHO617" s="11"/>
      <c r="AHP617" s="11"/>
      <c r="AHQ617" s="11"/>
      <c r="AHR617" s="11"/>
      <c r="AHS617" s="11"/>
      <c r="AHT617" s="11"/>
      <c r="AHU617" s="11"/>
      <c r="AHV617" s="11"/>
      <c r="AHW617" s="11"/>
      <c r="AHX617" s="11"/>
      <c r="AHY617" s="11"/>
      <c r="AHZ617" s="11"/>
      <c r="AIA617" s="11"/>
      <c r="AIB617" s="11"/>
      <c r="AIC617" s="11"/>
      <c r="AID617" s="11"/>
      <c r="AIE617" s="11"/>
      <c r="AIF617" s="11"/>
      <c r="AIG617" s="11"/>
      <c r="AIH617" s="11"/>
      <c r="AII617" s="11"/>
      <c r="AIJ617" s="11"/>
      <c r="AIK617" s="11"/>
      <c r="AIL617" s="11"/>
      <c r="AIM617" s="11"/>
      <c r="AIN617" s="11"/>
      <c r="AIO617" s="11"/>
      <c r="AIP617" s="11"/>
      <c r="AIQ617" s="11"/>
      <c r="AIR617" s="11"/>
      <c r="AIS617" s="11"/>
      <c r="AIT617" s="11"/>
      <c r="AIU617" s="11"/>
      <c r="AIV617" s="11"/>
      <c r="AIW617" s="11"/>
      <c r="AIX617" s="11"/>
      <c r="AIY617" s="11"/>
      <c r="AIZ617" s="11"/>
      <c r="AJA617" s="11"/>
      <c r="AJB617" s="11"/>
      <c r="AJC617" s="11"/>
      <c r="AJD617" s="11"/>
      <c r="AJE617" s="11"/>
      <c r="AJF617" s="11"/>
      <c r="AJG617" s="11"/>
      <c r="AJH617" s="11"/>
      <c r="AJI617" s="11"/>
      <c r="AJJ617" s="11"/>
      <c r="AJK617" s="11"/>
      <c r="AJL617" s="11"/>
      <c r="AJM617" s="11"/>
      <c r="AJN617" s="11"/>
      <c r="AJO617" s="11"/>
      <c r="AJP617" s="11"/>
      <c r="AJQ617" s="11"/>
      <c r="AJR617" s="11"/>
      <c r="AJS617" s="11"/>
      <c r="AJT617" s="11"/>
      <c r="AJU617" s="11"/>
      <c r="AJV617" s="11"/>
      <c r="AJW617" s="11"/>
      <c r="AJX617" s="11"/>
      <c r="AJY617" s="11"/>
      <c r="AJZ617" s="11"/>
      <c r="AKA617" s="11"/>
      <c r="AKB617" s="11"/>
      <c r="AKC617" s="11"/>
      <c r="AKD617" s="11"/>
      <c r="AKE617" s="11"/>
      <c r="AKF617" s="11"/>
      <c r="AKG617" s="11"/>
      <c r="AKH617" s="11"/>
      <c r="AKI617" s="11"/>
      <c r="AKJ617" s="11"/>
      <c r="AKK617" s="11"/>
      <c r="AKL617" s="11"/>
      <c r="AKM617" s="11"/>
      <c r="AKN617" s="11"/>
      <c r="AKO617" s="11"/>
      <c r="AKP617" s="11"/>
      <c r="AKQ617" s="11"/>
      <c r="AKR617" s="11"/>
      <c r="AKS617" s="11"/>
      <c r="AKT617" s="11"/>
      <c r="AKU617" s="11"/>
      <c r="AKV617" s="11"/>
      <c r="AKW617" s="11"/>
      <c r="AKX617" s="11"/>
      <c r="AKY617" s="11"/>
      <c r="AKZ617" s="11"/>
      <c r="ALA617" s="11"/>
      <c r="ALB617" s="11"/>
      <c r="ALC617" s="11"/>
      <c r="ALD617" s="11"/>
      <c r="ALE617" s="11"/>
      <c r="ALF617" s="11"/>
      <c r="ALG617" s="11"/>
      <c r="ALH617" s="11"/>
      <c r="ALI617" s="11"/>
      <c r="ALJ617" s="11"/>
      <c r="ALK617" s="11"/>
      <c r="ALL617" s="11"/>
      <c r="ALM617" s="11"/>
      <c r="ALN617" s="11"/>
      <c r="ALO617" s="11"/>
      <c r="ALP617" s="11"/>
      <c r="ALQ617" s="11"/>
      <c r="ALR617" s="11"/>
      <c r="ALS617" s="11"/>
      <c r="ALT617" s="11"/>
      <c r="ALU617" s="11"/>
      <c r="ALV617" s="11"/>
      <c r="ALW617" s="11"/>
      <c r="ALX617" s="11"/>
      <c r="ALY617" s="11"/>
      <c r="ALZ617" s="11"/>
      <c r="AMA617" s="11"/>
    </row>
    <row r="618" spans="1:1015" ht="12.75" customHeight="1">
      <c r="A618" s="8" t="s">
        <v>612</v>
      </c>
      <c r="B618" s="8" t="s">
        <v>590</v>
      </c>
      <c r="C618" s="9" t="s">
        <v>171</v>
      </c>
      <c r="D618" s="8"/>
      <c r="E618" s="9" t="s">
        <v>16</v>
      </c>
      <c r="F618" s="8" t="s">
        <v>17</v>
      </c>
      <c r="G618" s="8" t="s">
        <v>613</v>
      </c>
      <c r="H618" s="10">
        <v>270.04000000000002</v>
      </c>
      <c r="I618" s="10">
        <v>437.36</v>
      </c>
      <c r="J618" s="10">
        <v>450</v>
      </c>
      <c r="K618" s="10">
        <v>348.61</v>
      </c>
      <c r="L618" s="7">
        <v>350</v>
      </c>
      <c r="M618" s="10">
        <f>L618</f>
        <v>350</v>
      </c>
      <c r="N618" s="10">
        <f>M618</f>
        <v>350</v>
      </c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  <c r="NN618" s="11"/>
      <c r="NO618" s="11"/>
      <c r="NP618" s="11"/>
      <c r="NQ618" s="11"/>
      <c r="NR618" s="11"/>
      <c r="NS618" s="11"/>
      <c r="NT618" s="11"/>
      <c r="NU618" s="11"/>
      <c r="NV618" s="11"/>
      <c r="NW618" s="11"/>
      <c r="NX618" s="11"/>
      <c r="NY618" s="11"/>
      <c r="NZ618" s="11"/>
      <c r="OA618" s="11"/>
      <c r="OB618" s="11"/>
      <c r="OC618" s="11"/>
      <c r="OD618" s="11"/>
      <c r="OE618" s="11"/>
      <c r="OF618" s="11"/>
      <c r="OG618" s="11"/>
      <c r="OH618" s="11"/>
      <c r="OI618" s="11"/>
      <c r="OJ618" s="11"/>
      <c r="OK618" s="11"/>
      <c r="OL618" s="11"/>
      <c r="OM618" s="11"/>
      <c r="ON618" s="11"/>
      <c r="OO618" s="11"/>
      <c r="OP618" s="11"/>
      <c r="OQ618" s="11"/>
      <c r="OR618" s="11"/>
      <c r="OS618" s="11"/>
      <c r="OT618" s="11"/>
      <c r="OU618" s="11"/>
      <c r="OV618" s="11"/>
      <c r="OW618" s="11"/>
      <c r="OX618" s="11"/>
      <c r="OY618" s="11"/>
      <c r="OZ618" s="11"/>
      <c r="PA618" s="11"/>
      <c r="PB618" s="11"/>
      <c r="PC618" s="11"/>
      <c r="PD618" s="11"/>
      <c r="PE618" s="11"/>
      <c r="PF618" s="11"/>
      <c r="PG618" s="11"/>
      <c r="PH618" s="11"/>
      <c r="PI618" s="11"/>
      <c r="PJ618" s="11"/>
      <c r="PK618" s="11"/>
      <c r="PL618" s="11"/>
      <c r="PM618" s="11"/>
      <c r="PN618" s="11"/>
      <c r="PO618" s="11"/>
      <c r="PP618" s="11"/>
      <c r="PQ618" s="11"/>
      <c r="PR618" s="11"/>
      <c r="PS618" s="11"/>
      <c r="PT618" s="11"/>
      <c r="PU618" s="11"/>
      <c r="PV618" s="11"/>
      <c r="PW618" s="11"/>
      <c r="PX618" s="11"/>
      <c r="PY618" s="11"/>
      <c r="PZ618" s="11"/>
      <c r="QA618" s="11"/>
      <c r="QB618" s="11"/>
      <c r="QC618" s="11"/>
      <c r="QD618" s="11"/>
      <c r="QE618" s="11"/>
      <c r="QF618" s="11"/>
      <c r="QG618" s="11"/>
      <c r="QH618" s="11"/>
      <c r="QI618" s="11"/>
      <c r="QJ618" s="11"/>
      <c r="QK618" s="11"/>
      <c r="QL618" s="11"/>
      <c r="QM618" s="11"/>
      <c r="QN618" s="11"/>
      <c r="QO618" s="11"/>
      <c r="QP618" s="11"/>
      <c r="QQ618" s="11"/>
      <c r="QR618" s="11"/>
      <c r="QS618" s="11"/>
      <c r="QT618" s="11"/>
      <c r="QU618" s="11"/>
      <c r="QV618" s="11"/>
      <c r="QW618" s="11"/>
      <c r="QX618" s="11"/>
      <c r="QY618" s="11"/>
      <c r="QZ618" s="11"/>
      <c r="RA618" s="11"/>
      <c r="RB618" s="11"/>
      <c r="RC618" s="11"/>
      <c r="RD618" s="11"/>
      <c r="RE618" s="11"/>
      <c r="RF618" s="11"/>
      <c r="RG618" s="11"/>
      <c r="RH618" s="11"/>
      <c r="RI618" s="11"/>
      <c r="RJ618" s="11"/>
      <c r="RK618" s="11"/>
      <c r="RL618" s="11"/>
      <c r="RM618" s="11"/>
      <c r="RN618" s="11"/>
      <c r="RO618" s="11"/>
      <c r="RP618" s="11"/>
      <c r="RQ618" s="11"/>
      <c r="RR618" s="11"/>
      <c r="RS618" s="11"/>
      <c r="RT618" s="11"/>
      <c r="RU618" s="11"/>
      <c r="RV618" s="11"/>
      <c r="RW618" s="11"/>
      <c r="RX618" s="11"/>
      <c r="RY618" s="11"/>
      <c r="RZ618" s="11"/>
      <c r="SA618" s="11"/>
      <c r="SB618" s="11"/>
      <c r="SC618" s="11"/>
      <c r="SD618" s="11"/>
      <c r="SE618" s="11"/>
      <c r="SF618" s="11"/>
      <c r="SG618" s="11"/>
      <c r="SH618" s="11"/>
      <c r="SI618" s="11"/>
      <c r="SJ618" s="11"/>
      <c r="SK618" s="11"/>
      <c r="SL618" s="11"/>
      <c r="SM618" s="11"/>
      <c r="SN618" s="11"/>
      <c r="SO618" s="11"/>
      <c r="SP618" s="11"/>
      <c r="SQ618" s="11"/>
      <c r="SR618" s="11"/>
      <c r="SS618" s="11"/>
      <c r="ST618" s="11"/>
      <c r="SU618" s="11"/>
      <c r="SV618" s="11"/>
      <c r="SW618" s="11"/>
      <c r="SX618" s="11"/>
      <c r="SY618" s="11"/>
      <c r="SZ618" s="11"/>
      <c r="TA618" s="11"/>
      <c r="TB618" s="11"/>
      <c r="TC618" s="11"/>
      <c r="TD618" s="11"/>
      <c r="TE618" s="11"/>
      <c r="TF618" s="11"/>
      <c r="TG618" s="11"/>
      <c r="TH618" s="11"/>
      <c r="TI618" s="11"/>
      <c r="TJ618" s="11"/>
      <c r="TK618" s="11"/>
      <c r="TL618" s="11"/>
      <c r="TM618" s="11"/>
      <c r="TN618" s="11"/>
      <c r="TO618" s="11"/>
      <c r="TP618" s="11"/>
      <c r="TQ618" s="11"/>
      <c r="TR618" s="11"/>
      <c r="TS618" s="11"/>
      <c r="TT618" s="11"/>
      <c r="TU618" s="11"/>
      <c r="TV618" s="11"/>
      <c r="TW618" s="11"/>
      <c r="TX618" s="11"/>
      <c r="TY618" s="11"/>
      <c r="TZ618" s="11"/>
      <c r="UA618" s="11"/>
      <c r="UB618" s="11"/>
      <c r="UC618" s="11"/>
      <c r="UD618" s="11"/>
      <c r="UE618" s="11"/>
      <c r="UF618" s="11"/>
      <c r="UG618" s="11"/>
      <c r="UH618" s="11"/>
      <c r="UI618" s="11"/>
      <c r="UJ618" s="11"/>
      <c r="UK618" s="11"/>
      <c r="UL618" s="11"/>
      <c r="UM618" s="11"/>
      <c r="UN618" s="11"/>
      <c r="UO618" s="11"/>
      <c r="UP618" s="11"/>
      <c r="UQ618" s="11"/>
      <c r="UR618" s="11"/>
      <c r="US618" s="11"/>
      <c r="UT618" s="11"/>
      <c r="UU618" s="11"/>
      <c r="UV618" s="11"/>
      <c r="UW618" s="11"/>
      <c r="UX618" s="11"/>
      <c r="UY618" s="11"/>
      <c r="UZ618" s="11"/>
      <c r="VA618" s="11"/>
      <c r="VB618" s="11"/>
      <c r="VC618" s="11"/>
      <c r="VD618" s="11"/>
      <c r="VE618" s="11"/>
      <c r="VF618" s="11"/>
      <c r="VG618" s="11"/>
      <c r="VH618" s="11"/>
      <c r="VI618" s="11"/>
      <c r="VJ618" s="11"/>
      <c r="VK618" s="11"/>
      <c r="VL618" s="11"/>
      <c r="VM618" s="11"/>
      <c r="VN618" s="11"/>
      <c r="VO618" s="11"/>
      <c r="VP618" s="11"/>
      <c r="VQ618" s="11"/>
      <c r="VR618" s="11"/>
      <c r="VS618" s="11"/>
      <c r="VT618" s="11"/>
      <c r="VU618" s="11"/>
      <c r="VV618" s="11"/>
      <c r="VW618" s="11"/>
      <c r="VX618" s="11"/>
      <c r="VY618" s="11"/>
      <c r="VZ618" s="11"/>
      <c r="WA618" s="11"/>
      <c r="WB618" s="11"/>
      <c r="WC618" s="11"/>
      <c r="WD618" s="11"/>
      <c r="WE618" s="11"/>
      <c r="WF618" s="11"/>
      <c r="WG618" s="11"/>
      <c r="WH618" s="11"/>
      <c r="WI618" s="11"/>
      <c r="WJ618" s="11"/>
      <c r="WK618" s="11"/>
      <c r="WL618" s="11"/>
      <c r="WM618" s="11"/>
      <c r="WN618" s="11"/>
      <c r="WO618" s="11"/>
      <c r="WP618" s="11"/>
      <c r="WQ618" s="11"/>
      <c r="WR618" s="11"/>
      <c r="WS618" s="11"/>
      <c r="WT618" s="11"/>
      <c r="WU618" s="11"/>
      <c r="WV618" s="11"/>
      <c r="WW618" s="11"/>
      <c r="WX618" s="11"/>
      <c r="WY618" s="11"/>
      <c r="WZ618" s="11"/>
      <c r="XA618" s="11"/>
      <c r="XB618" s="11"/>
      <c r="XC618" s="11"/>
      <c r="XD618" s="11"/>
      <c r="XE618" s="11"/>
      <c r="XF618" s="11"/>
      <c r="XG618" s="11"/>
      <c r="XH618" s="11"/>
      <c r="XI618" s="11"/>
      <c r="XJ618" s="11"/>
      <c r="XK618" s="11"/>
      <c r="XL618" s="11"/>
      <c r="XM618" s="11"/>
      <c r="XN618" s="11"/>
      <c r="XO618" s="11"/>
      <c r="XP618" s="11"/>
      <c r="XQ618" s="11"/>
      <c r="XR618" s="11"/>
      <c r="XS618" s="11"/>
      <c r="XT618" s="11"/>
      <c r="XU618" s="11"/>
      <c r="XV618" s="11"/>
      <c r="XW618" s="11"/>
      <c r="XX618" s="11"/>
      <c r="XY618" s="11"/>
      <c r="XZ618" s="11"/>
      <c r="YA618" s="11"/>
      <c r="YB618" s="11"/>
      <c r="YC618" s="11"/>
      <c r="YD618" s="11"/>
      <c r="YE618" s="11"/>
      <c r="YF618" s="11"/>
      <c r="YG618" s="11"/>
      <c r="YH618" s="11"/>
      <c r="YI618" s="11"/>
      <c r="YJ618" s="11"/>
      <c r="YK618" s="11"/>
      <c r="YL618" s="11"/>
      <c r="YM618" s="11"/>
      <c r="YN618" s="11"/>
      <c r="YO618" s="11"/>
      <c r="YP618" s="11"/>
      <c r="YQ618" s="11"/>
      <c r="YR618" s="11"/>
      <c r="YS618" s="11"/>
      <c r="YT618" s="11"/>
      <c r="YU618" s="11"/>
      <c r="YV618" s="11"/>
      <c r="YW618" s="11"/>
      <c r="YX618" s="11"/>
      <c r="YY618" s="11"/>
      <c r="YZ618" s="11"/>
      <c r="ZA618" s="11"/>
      <c r="ZB618" s="11"/>
      <c r="ZC618" s="11"/>
      <c r="ZD618" s="11"/>
      <c r="ZE618" s="11"/>
      <c r="ZF618" s="11"/>
      <c r="ZG618" s="11"/>
      <c r="ZH618" s="11"/>
      <c r="ZI618" s="11"/>
      <c r="ZJ618" s="11"/>
      <c r="ZK618" s="11"/>
      <c r="ZL618" s="11"/>
      <c r="ZM618" s="11"/>
      <c r="ZN618" s="11"/>
      <c r="ZO618" s="11"/>
      <c r="ZP618" s="11"/>
      <c r="ZQ618" s="11"/>
      <c r="ZR618" s="11"/>
      <c r="ZS618" s="11"/>
      <c r="ZT618" s="11"/>
      <c r="ZU618" s="11"/>
      <c r="ZV618" s="11"/>
      <c r="ZW618" s="11"/>
      <c r="ZX618" s="11"/>
      <c r="ZY618" s="11"/>
      <c r="ZZ618" s="11"/>
      <c r="AAA618" s="11"/>
      <c r="AAB618" s="11"/>
      <c r="AAC618" s="11"/>
      <c r="AAD618" s="11"/>
      <c r="AAE618" s="11"/>
      <c r="AAF618" s="11"/>
      <c r="AAG618" s="11"/>
      <c r="AAH618" s="11"/>
      <c r="AAI618" s="11"/>
      <c r="AAJ618" s="11"/>
      <c r="AAK618" s="11"/>
      <c r="AAL618" s="11"/>
      <c r="AAM618" s="11"/>
      <c r="AAN618" s="11"/>
      <c r="AAO618" s="11"/>
      <c r="AAP618" s="11"/>
      <c r="AAQ618" s="11"/>
      <c r="AAR618" s="11"/>
      <c r="AAS618" s="11"/>
      <c r="AAT618" s="11"/>
      <c r="AAU618" s="11"/>
      <c r="AAV618" s="11"/>
      <c r="AAW618" s="11"/>
      <c r="AAX618" s="11"/>
      <c r="AAY618" s="11"/>
      <c r="AAZ618" s="11"/>
      <c r="ABA618" s="11"/>
      <c r="ABB618" s="11"/>
      <c r="ABC618" s="11"/>
      <c r="ABD618" s="11"/>
      <c r="ABE618" s="11"/>
      <c r="ABF618" s="11"/>
      <c r="ABG618" s="11"/>
      <c r="ABH618" s="11"/>
      <c r="ABI618" s="11"/>
      <c r="ABJ618" s="11"/>
      <c r="ABK618" s="11"/>
      <c r="ABL618" s="11"/>
      <c r="ABM618" s="11"/>
      <c r="ABN618" s="11"/>
      <c r="ABO618" s="11"/>
      <c r="ABP618" s="11"/>
      <c r="ABQ618" s="11"/>
      <c r="ABR618" s="11"/>
      <c r="ABS618" s="11"/>
      <c r="ABT618" s="11"/>
      <c r="ABU618" s="11"/>
      <c r="ABV618" s="11"/>
      <c r="ABW618" s="11"/>
      <c r="ABX618" s="11"/>
      <c r="ABY618" s="11"/>
      <c r="ABZ618" s="11"/>
      <c r="ACA618" s="11"/>
      <c r="ACB618" s="11"/>
      <c r="ACC618" s="11"/>
      <c r="ACD618" s="11"/>
      <c r="ACE618" s="11"/>
      <c r="ACF618" s="11"/>
      <c r="ACG618" s="11"/>
      <c r="ACH618" s="11"/>
      <c r="ACI618" s="11"/>
      <c r="ACJ618" s="11"/>
      <c r="ACK618" s="11"/>
      <c r="ACL618" s="11"/>
      <c r="ACM618" s="11"/>
      <c r="ACN618" s="11"/>
      <c r="ACO618" s="11"/>
      <c r="ACP618" s="11"/>
      <c r="ACQ618" s="11"/>
      <c r="ACR618" s="11"/>
      <c r="ACS618" s="11"/>
      <c r="ACT618" s="11"/>
      <c r="ACU618" s="11"/>
      <c r="ACV618" s="11"/>
      <c r="ACW618" s="11"/>
      <c r="ACX618" s="11"/>
      <c r="ACY618" s="11"/>
      <c r="ACZ618" s="11"/>
      <c r="ADA618" s="11"/>
      <c r="ADB618" s="11"/>
      <c r="ADC618" s="11"/>
      <c r="ADD618" s="11"/>
      <c r="ADE618" s="11"/>
      <c r="ADF618" s="11"/>
      <c r="ADG618" s="11"/>
      <c r="ADH618" s="11"/>
      <c r="ADI618" s="11"/>
      <c r="ADJ618" s="11"/>
      <c r="ADK618" s="11"/>
      <c r="ADL618" s="11"/>
      <c r="ADM618" s="11"/>
      <c r="ADN618" s="11"/>
      <c r="ADO618" s="11"/>
      <c r="ADP618" s="11"/>
      <c r="ADQ618" s="11"/>
      <c r="ADR618" s="11"/>
      <c r="ADS618" s="11"/>
      <c r="ADT618" s="11"/>
      <c r="ADU618" s="11"/>
      <c r="ADV618" s="11"/>
      <c r="ADW618" s="11"/>
      <c r="ADX618" s="11"/>
      <c r="ADY618" s="11"/>
      <c r="ADZ618" s="11"/>
      <c r="AEA618" s="11"/>
      <c r="AEB618" s="11"/>
      <c r="AEC618" s="11"/>
      <c r="AED618" s="11"/>
      <c r="AEE618" s="11"/>
      <c r="AEF618" s="11"/>
      <c r="AEG618" s="11"/>
      <c r="AEH618" s="11"/>
      <c r="AEI618" s="11"/>
      <c r="AEJ618" s="11"/>
      <c r="AEK618" s="11"/>
      <c r="AEL618" s="11"/>
      <c r="AEM618" s="11"/>
      <c r="AEN618" s="11"/>
      <c r="AEO618" s="11"/>
      <c r="AEP618" s="11"/>
      <c r="AEQ618" s="11"/>
      <c r="AER618" s="11"/>
      <c r="AES618" s="11"/>
      <c r="AET618" s="11"/>
      <c r="AEU618" s="11"/>
      <c r="AEV618" s="11"/>
      <c r="AEW618" s="11"/>
      <c r="AEX618" s="11"/>
      <c r="AEY618" s="11"/>
      <c r="AEZ618" s="11"/>
      <c r="AFA618" s="11"/>
      <c r="AFB618" s="11"/>
      <c r="AFC618" s="11"/>
      <c r="AFD618" s="11"/>
      <c r="AFE618" s="11"/>
      <c r="AFF618" s="11"/>
      <c r="AFG618" s="11"/>
      <c r="AFH618" s="11"/>
      <c r="AFI618" s="11"/>
      <c r="AFJ618" s="11"/>
      <c r="AFK618" s="11"/>
      <c r="AFL618" s="11"/>
      <c r="AFM618" s="11"/>
      <c r="AFN618" s="11"/>
      <c r="AFO618" s="11"/>
      <c r="AFP618" s="11"/>
      <c r="AFQ618" s="11"/>
      <c r="AFR618" s="11"/>
      <c r="AFS618" s="11"/>
      <c r="AFT618" s="11"/>
      <c r="AFU618" s="11"/>
      <c r="AFV618" s="11"/>
      <c r="AFW618" s="11"/>
      <c r="AFX618" s="11"/>
      <c r="AFY618" s="11"/>
      <c r="AFZ618" s="11"/>
      <c r="AGA618" s="11"/>
      <c r="AGB618" s="11"/>
      <c r="AGC618" s="11"/>
      <c r="AGD618" s="11"/>
      <c r="AGE618" s="11"/>
      <c r="AGF618" s="11"/>
      <c r="AGG618" s="11"/>
      <c r="AGH618" s="11"/>
      <c r="AGI618" s="11"/>
      <c r="AGJ618" s="11"/>
      <c r="AGK618" s="11"/>
      <c r="AGL618" s="11"/>
      <c r="AGM618" s="11"/>
      <c r="AGN618" s="11"/>
      <c r="AGO618" s="11"/>
      <c r="AGP618" s="11"/>
      <c r="AGQ618" s="11"/>
      <c r="AGR618" s="11"/>
      <c r="AGS618" s="11"/>
      <c r="AGT618" s="11"/>
      <c r="AGU618" s="11"/>
      <c r="AGV618" s="11"/>
      <c r="AGW618" s="11"/>
      <c r="AGX618" s="11"/>
      <c r="AGY618" s="11"/>
      <c r="AGZ618" s="11"/>
      <c r="AHA618" s="11"/>
      <c r="AHB618" s="11"/>
      <c r="AHC618" s="11"/>
      <c r="AHD618" s="11"/>
      <c r="AHE618" s="11"/>
      <c r="AHF618" s="11"/>
      <c r="AHG618" s="11"/>
      <c r="AHH618" s="11"/>
      <c r="AHI618" s="11"/>
      <c r="AHJ618" s="11"/>
      <c r="AHK618" s="11"/>
      <c r="AHL618" s="11"/>
      <c r="AHM618" s="11"/>
      <c r="AHN618" s="11"/>
      <c r="AHO618" s="11"/>
      <c r="AHP618" s="11"/>
      <c r="AHQ618" s="11"/>
      <c r="AHR618" s="11"/>
      <c r="AHS618" s="11"/>
      <c r="AHT618" s="11"/>
      <c r="AHU618" s="11"/>
      <c r="AHV618" s="11"/>
      <c r="AHW618" s="11"/>
      <c r="AHX618" s="11"/>
      <c r="AHY618" s="11"/>
      <c r="AHZ618" s="11"/>
      <c r="AIA618" s="11"/>
      <c r="AIB618" s="11"/>
      <c r="AIC618" s="11"/>
      <c r="AID618" s="11"/>
      <c r="AIE618" s="11"/>
      <c r="AIF618" s="11"/>
      <c r="AIG618" s="11"/>
      <c r="AIH618" s="11"/>
      <c r="AII618" s="11"/>
      <c r="AIJ618" s="11"/>
      <c r="AIK618" s="11"/>
      <c r="AIL618" s="11"/>
      <c r="AIM618" s="11"/>
      <c r="AIN618" s="11"/>
      <c r="AIO618" s="11"/>
      <c r="AIP618" s="11"/>
      <c r="AIQ618" s="11"/>
      <c r="AIR618" s="11"/>
      <c r="AIS618" s="11"/>
      <c r="AIT618" s="11"/>
      <c r="AIU618" s="11"/>
      <c r="AIV618" s="11"/>
      <c r="AIW618" s="11"/>
      <c r="AIX618" s="11"/>
      <c r="AIY618" s="11"/>
      <c r="AIZ618" s="11"/>
      <c r="AJA618" s="11"/>
      <c r="AJB618" s="11"/>
      <c r="AJC618" s="11"/>
      <c r="AJD618" s="11"/>
      <c r="AJE618" s="11"/>
      <c r="AJF618" s="11"/>
      <c r="AJG618" s="11"/>
      <c r="AJH618" s="11"/>
      <c r="AJI618" s="11"/>
      <c r="AJJ618" s="11"/>
      <c r="AJK618" s="11"/>
      <c r="AJL618" s="11"/>
      <c r="AJM618" s="11"/>
      <c r="AJN618" s="11"/>
      <c r="AJO618" s="11"/>
      <c r="AJP618" s="11"/>
      <c r="AJQ618" s="11"/>
      <c r="AJR618" s="11"/>
      <c r="AJS618" s="11"/>
      <c r="AJT618" s="11"/>
      <c r="AJU618" s="11"/>
      <c r="AJV618" s="11"/>
      <c r="AJW618" s="11"/>
      <c r="AJX618" s="11"/>
      <c r="AJY618" s="11"/>
      <c r="AJZ618" s="11"/>
      <c r="AKA618" s="11"/>
      <c r="AKB618" s="11"/>
      <c r="AKC618" s="11"/>
      <c r="AKD618" s="11"/>
      <c r="AKE618" s="11"/>
      <c r="AKF618" s="11"/>
      <c r="AKG618" s="11"/>
      <c r="AKH618" s="11"/>
      <c r="AKI618" s="11"/>
      <c r="AKJ618" s="11"/>
      <c r="AKK618" s="11"/>
      <c r="AKL618" s="11"/>
      <c r="AKM618" s="11"/>
      <c r="AKN618" s="11"/>
      <c r="AKO618" s="11"/>
      <c r="AKP618" s="11"/>
      <c r="AKQ618" s="11"/>
      <c r="AKR618" s="11"/>
      <c r="AKS618" s="11"/>
      <c r="AKT618" s="11"/>
      <c r="AKU618" s="11"/>
      <c r="AKV618" s="11"/>
      <c r="AKW618" s="11"/>
      <c r="AKX618" s="11"/>
      <c r="AKY618" s="11"/>
      <c r="AKZ618" s="11"/>
      <c r="ALA618" s="11"/>
      <c r="ALB618" s="11"/>
      <c r="ALC618" s="11"/>
      <c r="ALD618" s="11"/>
      <c r="ALE618" s="11"/>
      <c r="ALF618" s="11"/>
      <c r="ALG618" s="11"/>
      <c r="ALH618" s="11"/>
      <c r="ALI618" s="11"/>
      <c r="ALJ618" s="11"/>
      <c r="ALK618" s="11"/>
      <c r="ALL618" s="11"/>
      <c r="ALM618" s="11"/>
      <c r="ALN618" s="11"/>
      <c r="ALO618" s="11"/>
      <c r="ALP618" s="11"/>
      <c r="ALQ618" s="11"/>
      <c r="ALR618" s="11"/>
      <c r="ALS618" s="11"/>
      <c r="ALT618" s="11"/>
      <c r="ALU618" s="11"/>
      <c r="ALV618" s="11"/>
      <c r="ALW618" s="11"/>
      <c r="ALX618" s="11"/>
      <c r="ALY618" s="11"/>
      <c r="ALZ618" s="11"/>
      <c r="AMA618" s="11"/>
    </row>
    <row r="619" spans="1:1015" ht="12.75" customHeight="1">
      <c r="A619" s="8" t="s">
        <v>612</v>
      </c>
      <c r="B619" s="8" t="s">
        <v>590</v>
      </c>
      <c r="C619" s="9" t="s">
        <v>263</v>
      </c>
      <c r="D619" s="8"/>
      <c r="E619" s="9" t="s">
        <v>16</v>
      </c>
      <c r="F619" s="8" t="s">
        <v>17</v>
      </c>
      <c r="G619" s="8" t="s">
        <v>264</v>
      </c>
      <c r="H619" s="10">
        <v>0</v>
      </c>
      <c r="I619" s="10">
        <v>0</v>
      </c>
      <c r="J619" s="10">
        <v>0</v>
      </c>
      <c r="K619" s="10">
        <v>702.7</v>
      </c>
      <c r="L619" s="7">
        <v>0</v>
      </c>
      <c r="M619" s="10">
        <v>0</v>
      </c>
      <c r="N619" s="10">
        <v>0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  <c r="NN619" s="11"/>
      <c r="NO619" s="11"/>
      <c r="NP619" s="11"/>
      <c r="NQ619" s="11"/>
      <c r="NR619" s="11"/>
      <c r="NS619" s="11"/>
      <c r="NT619" s="11"/>
      <c r="NU619" s="11"/>
      <c r="NV619" s="11"/>
      <c r="NW619" s="11"/>
      <c r="NX619" s="11"/>
      <c r="NY619" s="11"/>
      <c r="NZ619" s="11"/>
      <c r="OA619" s="11"/>
      <c r="OB619" s="11"/>
      <c r="OC619" s="11"/>
      <c r="OD619" s="11"/>
      <c r="OE619" s="11"/>
      <c r="OF619" s="11"/>
      <c r="OG619" s="11"/>
      <c r="OH619" s="11"/>
      <c r="OI619" s="11"/>
      <c r="OJ619" s="11"/>
      <c r="OK619" s="11"/>
      <c r="OL619" s="11"/>
      <c r="OM619" s="11"/>
      <c r="ON619" s="11"/>
      <c r="OO619" s="11"/>
      <c r="OP619" s="11"/>
      <c r="OQ619" s="11"/>
      <c r="OR619" s="11"/>
      <c r="OS619" s="11"/>
      <c r="OT619" s="11"/>
      <c r="OU619" s="11"/>
      <c r="OV619" s="11"/>
      <c r="OW619" s="11"/>
      <c r="OX619" s="11"/>
      <c r="OY619" s="11"/>
      <c r="OZ619" s="11"/>
      <c r="PA619" s="11"/>
      <c r="PB619" s="11"/>
      <c r="PC619" s="11"/>
      <c r="PD619" s="11"/>
      <c r="PE619" s="11"/>
      <c r="PF619" s="11"/>
      <c r="PG619" s="11"/>
      <c r="PH619" s="11"/>
      <c r="PI619" s="11"/>
      <c r="PJ619" s="11"/>
      <c r="PK619" s="11"/>
      <c r="PL619" s="11"/>
      <c r="PM619" s="11"/>
      <c r="PN619" s="11"/>
      <c r="PO619" s="11"/>
      <c r="PP619" s="11"/>
      <c r="PQ619" s="11"/>
      <c r="PR619" s="11"/>
      <c r="PS619" s="11"/>
      <c r="PT619" s="11"/>
      <c r="PU619" s="11"/>
      <c r="PV619" s="11"/>
      <c r="PW619" s="11"/>
      <c r="PX619" s="11"/>
      <c r="PY619" s="11"/>
      <c r="PZ619" s="11"/>
      <c r="QA619" s="11"/>
      <c r="QB619" s="11"/>
      <c r="QC619" s="11"/>
      <c r="QD619" s="11"/>
      <c r="QE619" s="11"/>
      <c r="QF619" s="11"/>
      <c r="QG619" s="11"/>
      <c r="QH619" s="11"/>
      <c r="QI619" s="11"/>
      <c r="QJ619" s="11"/>
      <c r="QK619" s="11"/>
      <c r="QL619" s="11"/>
      <c r="QM619" s="11"/>
      <c r="QN619" s="11"/>
      <c r="QO619" s="11"/>
      <c r="QP619" s="11"/>
      <c r="QQ619" s="11"/>
      <c r="QR619" s="11"/>
      <c r="QS619" s="11"/>
      <c r="QT619" s="11"/>
      <c r="QU619" s="11"/>
      <c r="QV619" s="11"/>
      <c r="QW619" s="11"/>
      <c r="QX619" s="11"/>
      <c r="QY619" s="11"/>
      <c r="QZ619" s="11"/>
      <c r="RA619" s="11"/>
      <c r="RB619" s="11"/>
      <c r="RC619" s="11"/>
      <c r="RD619" s="11"/>
      <c r="RE619" s="11"/>
      <c r="RF619" s="11"/>
      <c r="RG619" s="11"/>
      <c r="RH619" s="11"/>
      <c r="RI619" s="11"/>
      <c r="RJ619" s="11"/>
      <c r="RK619" s="11"/>
      <c r="RL619" s="11"/>
      <c r="RM619" s="11"/>
      <c r="RN619" s="11"/>
      <c r="RO619" s="11"/>
      <c r="RP619" s="11"/>
      <c r="RQ619" s="11"/>
      <c r="RR619" s="11"/>
      <c r="RS619" s="11"/>
      <c r="RT619" s="11"/>
      <c r="RU619" s="11"/>
      <c r="RV619" s="11"/>
      <c r="RW619" s="11"/>
      <c r="RX619" s="11"/>
      <c r="RY619" s="11"/>
      <c r="RZ619" s="11"/>
      <c r="SA619" s="11"/>
      <c r="SB619" s="11"/>
      <c r="SC619" s="11"/>
      <c r="SD619" s="11"/>
      <c r="SE619" s="11"/>
      <c r="SF619" s="11"/>
      <c r="SG619" s="11"/>
      <c r="SH619" s="11"/>
      <c r="SI619" s="11"/>
      <c r="SJ619" s="11"/>
      <c r="SK619" s="11"/>
      <c r="SL619" s="11"/>
      <c r="SM619" s="11"/>
      <c r="SN619" s="11"/>
      <c r="SO619" s="11"/>
      <c r="SP619" s="11"/>
      <c r="SQ619" s="11"/>
      <c r="SR619" s="11"/>
      <c r="SS619" s="11"/>
      <c r="ST619" s="11"/>
      <c r="SU619" s="11"/>
      <c r="SV619" s="11"/>
      <c r="SW619" s="11"/>
      <c r="SX619" s="11"/>
      <c r="SY619" s="11"/>
      <c r="SZ619" s="11"/>
      <c r="TA619" s="11"/>
      <c r="TB619" s="11"/>
      <c r="TC619" s="11"/>
      <c r="TD619" s="11"/>
      <c r="TE619" s="11"/>
      <c r="TF619" s="11"/>
      <c r="TG619" s="11"/>
      <c r="TH619" s="11"/>
      <c r="TI619" s="11"/>
      <c r="TJ619" s="11"/>
      <c r="TK619" s="11"/>
      <c r="TL619" s="11"/>
      <c r="TM619" s="11"/>
      <c r="TN619" s="11"/>
      <c r="TO619" s="11"/>
      <c r="TP619" s="11"/>
      <c r="TQ619" s="11"/>
      <c r="TR619" s="11"/>
      <c r="TS619" s="11"/>
      <c r="TT619" s="11"/>
      <c r="TU619" s="11"/>
      <c r="TV619" s="11"/>
      <c r="TW619" s="11"/>
      <c r="TX619" s="11"/>
      <c r="TY619" s="11"/>
      <c r="TZ619" s="11"/>
      <c r="UA619" s="11"/>
      <c r="UB619" s="11"/>
      <c r="UC619" s="11"/>
      <c r="UD619" s="11"/>
      <c r="UE619" s="11"/>
      <c r="UF619" s="11"/>
      <c r="UG619" s="11"/>
      <c r="UH619" s="11"/>
      <c r="UI619" s="11"/>
      <c r="UJ619" s="11"/>
      <c r="UK619" s="11"/>
      <c r="UL619" s="11"/>
      <c r="UM619" s="11"/>
      <c r="UN619" s="11"/>
      <c r="UO619" s="11"/>
      <c r="UP619" s="11"/>
      <c r="UQ619" s="11"/>
      <c r="UR619" s="11"/>
      <c r="US619" s="11"/>
      <c r="UT619" s="11"/>
      <c r="UU619" s="11"/>
      <c r="UV619" s="11"/>
      <c r="UW619" s="11"/>
      <c r="UX619" s="11"/>
      <c r="UY619" s="11"/>
      <c r="UZ619" s="11"/>
      <c r="VA619" s="11"/>
      <c r="VB619" s="11"/>
      <c r="VC619" s="11"/>
      <c r="VD619" s="11"/>
      <c r="VE619" s="11"/>
      <c r="VF619" s="11"/>
      <c r="VG619" s="11"/>
      <c r="VH619" s="11"/>
      <c r="VI619" s="11"/>
      <c r="VJ619" s="11"/>
      <c r="VK619" s="11"/>
      <c r="VL619" s="11"/>
      <c r="VM619" s="11"/>
      <c r="VN619" s="11"/>
      <c r="VO619" s="11"/>
      <c r="VP619" s="11"/>
      <c r="VQ619" s="11"/>
      <c r="VR619" s="11"/>
      <c r="VS619" s="11"/>
      <c r="VT619" s="11"/>
      <c r="VU619" s="11"/>
      <c r="VV619" s="11"/>
      <c r="VW619" s="11"/>
      <c r="VX619" s="11"/>
      <c r="VY619" s="11"/>
      <c r="VZ619" s="11"/>
      <c r="WA619" s="11"/>
      <c r="WB619" s="11"/>
      <c r="WC619" s="11"/>
      <c r="WD619" s="11"/>
      <c r="WE619" s="11"/>
      <c r="WF619" s="11"/>
      <c r="WG619" s="11"/>
      <c r="WH619" s="11"/>
      <c r="WI619" s="11"/>
      <c r="WJ619" s="11"/>
      <c r="WK619" s="11"/>
      <c r="WL619" s="11"/>
      <c r="WM619" s="11"/>
      <c r="WN619" s="11"/>
      <c r="WO619" s="11"/>
      <c r="WP619" s="11"/>
      <c r="WQ619" s="11"/>
      <c r="WR619" s="11"/>
      <c r="WS619" s="11"/>
      <c r="WT619" s="11"/>
      <c r="WU619" s="11"/>
      <c r="WV619" s="11"/>
      <c r="WW619" s="11"/>
      <c r="WX619" s="11"/>
      <c r="WY619" s="11"/>
      <c r="WZ619" s="11"/>
      <c r="XA619" s="11"/>
      <c r="XB619" s="11"/>
      <c r="XC619" s="11"/>
      <c r="XD619" s="11"/>
      <c r="XE619" s="11"/>
      <c r="XF619" s="11"/>
      <c r="XG619" s="11"/>
      <c r="XH619" s="11"/>
      <c r="XI619" s="11"/>
      <c r="XJ619" s="11"/>
      <c r="XK619" s="11"/>
      <c r="XL619" s="11"/>
      <c r="XM619" s="11"/>
      <c r="XN619" s="11"/>
      <c r="XO619" s="11"/>
      <c r="XP619" s="11"/>
      <c r="XQ619" s="11"/>
      <c r="XR619" s="11"/>
      <c r="XS619" s="11"/>
      <c r="XT619" s="11"/>
      <c r="XU619" s="11"/>
      <c r="XV619" s="11"/>
      <c r="XW619" s="11"/>
      <c r="XX619" s="11"/>
      <c r="XY619" s="11"/>
      <c r="XZ619" s="11"/>
      <c r="YA619" s="11"/>
      <c r="YB619" s="11"/>
      <c r="YC619" s="11"/>
      <c r="YD619" s="11"/>
      <c r="YE619" s="11"/>
      <c r="YF619" s="11"/>
      <c r="YG619" s="11"/>
      <c r="YH619" s="11"/>
      <c r="YI619" s="11"/>
      <c r="YJ619" s="11"/>
      <c r="YK619" s="11"/>
      <c r="YL619" s="11"/>
      <c r="YM619" s="11"/>
      <c r="YN619" s="11"/>
      <c r="YO619" s="11"/>
      <c r="YP619" s="11"/>
      <c r="YQ619" s="11"/>
      <c r="YR619" s="11"/>
      <c r="YS619" s="11"/>
      <c r="YT619" s="11"/>
      <c r="YU619" s="11"/>
      <c r="YV619" s="11"/>
      <c r="YW619" s="11"/>
      <c r="YX619" s="11"/>
      <c r="YY619" s="11"/>
      <c r="YZ619" s="11"/>
      <c r="ZA619" s="11"/>
      <c r="ZB619" s="11"/>
      <c r="ZC619" s="11"/>
      <c r="ZD619" s="11"/>
      <c r="ZE619" s="11"/>
      <c r="ZF619" s="11"/>
      <c r="ZG619" s="11"/>
      <c r="ZH619" s="11"/>
      <c r="ZI619" s="11"/>
      <c r="ZJ619" s="11"/>
      <c r="ZK619" s="11"/>
      <c r="ZL619" s="11"/>
      <c r="ZM619" s="11"/>
      <c r="ZN619" s="11"/>
      <c r="ZO619" s="11"/>
      <c r="ZP619" s="11"/>
      <c r="ZQ619" s="11"/>
      <c r="ZR619" s="11"/>
      <c r="ZS619" s="11"/>
      <c r="ZT619" s="11"/>
      <c r="ZU619" s="11"/>
      <c r="ZV619" s="11"/>
      <c r="ZW619" s="11"/>
      <c r="ZX619" s="11"/>
      <c r="ZY619" s="11"/>
      <c r="ZZ619" s="11"/>
      <c r="AAA619" s="11"/>
      <c r="AAB619" s="11"/>
      <c r="AAC619" s="11"/>
      <c r="AAD619" s="11"/>
      <c r="AAE619" s="11"/>
      <c r="AAF619" s="11"/>
      <c r="AAG619" s="11"/>
      <c r="AAH619" s="11"/>
      <c r="AAI619" s="11"/>
      <c r="AAJ619" s="11"/>
      <c r="AAK619" s="11"/>
      <c r="AAL619" s="11"/>
      <c r="AAM619" s="11"/>
      <c r="AAN619" s="11"/>
      <c r="AAO619" s="11"/>
      <c r="AAP619" s="11"/>
      <c r="AAQ619" s="11"/>
      <c r="AAR619" s="11"/>
      <c r="AAS619" s="11"/>
      <c r="AAT619" s="11"/>
      <c r="AAU619" s="11"/>
      <c r="AAV619" s="11"/>
      <c r="AAW619" s="11"/>
      <c r="AAX619" s="11"/>
      <c r="AAY619" s="11"/>
      <c r="AAZ619" s="11"/>
      <c r="ABA619" s="11"/>
      <c r="ABB619" s="11"/>
      <c r="ABC619" s="11"/>
      <c r="ABD619" s="11"/>
      <c r="ABE619" s="11"/>
      <c r="ABF619" s="11"/>
      <c r="ABG619" s="11"/>
      <c r="ABH619" s="11"/>
      <c r="ABI619" s="11"/>
      <c r="ABJ619" s="11"/>
      <c r="ABK619" s="11"/>
      <c r="ABL619" s="11"/>
      <c r="ABM619" s="11"/>
      <c r="ABN619" s="11"/>
      <c r="ABO619" s="11"/>
      <c r="ABP619" s="11"/>
      <c r="ABQ619" s="11"/>
      <c r="ABR619" s="11"/>
      <c r="ABS619" s="11"/>
      <c r="ABT619" s="11"/>
      <c r="ABU619" s="11"/>
      <c r="ABV619" s="11"/>
      <c r="ABW619" s="11"/>
      <c r="ABX619" s="11"/>
      <c r="ABY619" s="11"/>
      <c r="ABZ619" s="11"/>
      <c r="ACA619" s="11"/>
      <c r="ACB619" s="11"/>
      <c r="ACC619" s="11"/>
      <c r="ACD619" s="11"/>
      <c r="ACE619" s="11"/>
      <c r="ACF619" s="11"/>
      <c r="ACG619" s="11"/>
      <c r="ACH619" s="11"/>
      <c r="ACI619" s="11"/>
      <c r="ACJ619" s="11"/>
      <c r="ACK619" s="11"/>
      <c r="ACL619" s="11"/>
      <c r="ACM619" s="11"/>
      <c r="ACN619" s="11"/>
      <c r="ACO619" s="11"/>
      <c r="ACP619" s="11"/>
      <c r="ACQ619" s="11"/>
      <c r="ACR619" s="11"/>
      <c r="ACS619" s="11"/>
      <c r="ACT619" s="11"/>
      <c r="ACU619" s="11"/>
      <c r="ACV619" s="11"/>
      <c r="ACW619" s="11"/>
      <c r="ACX619" s="11"/>
      <c r="ACY619" s="11"/>
      <c r="ACZ619" s="11"/>
      <c r="ADA619" s="11"/>
      <c r="ADB619" s="11"/>
      <c r="ADC619" s="11"/>
      <c r="ADD619" s="11"/>
      <c r="ADE619" s="11"/>
      <c r="ADF619" s="11"/>
      <c r="ADG619" s="11"/>
      <c r="ADH619" s="11"/>
      <c r="ADI619" s="11"/>
      <c r="ADJ619" s="11"/>
      <c r="ADK619" s="11"/>
      <c r="ADL619" s="11"/>
      <c r="ADM619" s="11"/>
      <c r="ADN619" s="11"/>
      <c r="ADO619" s="11"/>
      <c r="ADP619" s="11"/>
      <c r="ADQ619" s="11"/>
      <c r="ADR619" s="11"/>
      <c r="ADS619" s="11"/>
      <c r="ADT619" s="11"/>
      <c r="ADU619" s="11"/>
      <c r="ADV619" s="11"/>
      <c r="ADW619" s="11"/>
      <c r="ADX619" s="11"/>
      <c r="ADY619" s="11"/>
      <c r="ADZ619" s="11"/>
      <c r="AEA619" s="11"/>
      <c r="AEB619" s="11"/>
      <c r="AEC619" s="11"/>
      <c r="AED619" s="11"/>
      <c r="AEE619" s="11"/>
      <c r="AEF619" s="11"/>
      <c r="AEG619" s="11"/>
      <c r="AEH619" s="11"/>
      <c r="AEI619" s="11"/>
      <c r="AEJ619" s="11"/>
      <c r="AEK619" s="11"/>
      <c r="AEL619" s="11"/>
      <c r="AEM619" s="11"/>
      <c r="AEN619" s="11"/>
      <c r="AEO619" s="11"/>
      <c r="AEP619" s="11"/>
      <c r="AEQ619" s="11"/>
      <c r="AER619" s="11"/>
      <c r="AES619" s="11"/>
      <c r="AET619" s="11"/>
      <c r="AEU619" s="11"/>
      <c r="AEV619" s="11"/>
      <c r="AEW619" s="11"/>
      <c r="AEX619" s="11"/>
      <c r="AEY619" s="11"/>
      <c r="AEZ619" s="11"/>
      <c r="AFA619" s="11"/>
      <c r="AFB619" s="11"/>
      <c r="AFC619" s="11"/>
      <c r="AFD619" s="11"/>
      <c r="AFE619" s="11"/>
      <c r="AFF619" s="11"/>
      <c r="AFG619" s="11"/>
      <c r="AFH619" s="11"/>
      <c r="AFI619" s="11"/>
      <c r="AFJ619" s="11"/>
      <c r="AFK619" s="11"/>
      <c r="AFL619" s="11"/>
      <c r="AFM619" s="11"/>
      <c r="AFN619" s="11"/>
      <c r="AFO619" s="11"/>
      <c r="AFP619" s="11"/>
      <c r="AFQ619" s="11"/>
      <c r="AFR619" s="11"/>
      <c r="AFS619" s="11"/>
      <c r="AFT619" s="11"/>
      <c r="AFU619" s="11"/>
      <c r="AFV619" s="11"/>
      <c r="AFW619" s="11"/>
      <c r="AFX619" s="11"/>
      <c r="AFY619" s="11"/>
      <c r="AFZ619" s="11"/>
      <c r="AGA619" s="11"/>
      <c r="AGB619" s="11"/>
      <c r="AGC619" s="11"/>
      <c r="AGD619" s="11"/>
      <c r="AGE619" s="11"/>
      <c r="AGF619" s="11"/>
      <c r="AGG619" s="11"/>
      <c r="AGH619" s="11"/>
      <c r="AGI619" s="11"/>
      <c r="AGJ619" s="11"/>
      <c r="AGK619" s="11"/>
      <c r="AGL619" s="11"/>
      <c r="AGM619" s="11"/>
      <c r="AGN619" s="11"/>
      <c r="AGO619" s="11"/>
      <c r="AGP619" s="11"/>
      <c r="AGQ619" s="11"/>
      <c r="AGR619" s="11"/>
      <c r="AGS619" s="11"/>
      <c r="AGT619" s="11"/>
      <c r="AGU619" s="11"/>
      <c r="AGV619" s="11"/>
      <c r="AGW619" s="11"/>
      <c r="AGX619" s="11"/>
      <c r="AGY619" s="11"/>
      <c r="AGZ619" s="11"/>
      <c r="AHA619" s="11"/>
      <c r="AHB619" s="11"/>
      <c r="AHC619" s="11"/>
      <c r="AHD619" s="11"/>
      <c r="AHE619" s="11"/>
      <c r="AHF619" s="11"/>
      <c r="AHG619" s="11"/>
      <c r="AHH619" s="11"/>
      <c r="AHI619" s="11"/>
      <c r="AHJ619" s="11"/>
      <c r="AHK619" s="11"/>
      <c r="AHL619" s="11"/>
      <c r="AHM619" s="11"/>
      <c r="AHN619" s="11"/>
      <c r="AHO619" s="11"/>
      <c r="AHP619" s="11"/>
      <c r="AHQ619" s="11"/>
      <c r="AHR619" s="11"/>
      <c r="AHS619" s="11"/>
      <c r="AHT619" s="11"/>
      <c r="AHU619" s="11"/>
      <c r="AHV619" s="11"/>
      <c r="AHW619" s="11"/>
      <c r="AHX619" s="11"/>
      <c r="AHY619" s="11"/>
      <c r="AHZ619" s="11"/>
      <c r="AIA619" s="11"/>
      <c r="AIB619" s="11"/>
      <c r="AIC619" s="11"/>
      <c r="AID619" s="11"/>
      <c r="AIE619" s="11"/>
      <c r="AIF619" s="11"/>
      <c r="AIG619" s="11"/>
      <c r="AIH619" s="11"/>
      <c r="AII619" s="11"/>
      <c r="AIJ619" s="11"/>
      <c r="AIK619" s="11"/>
      <c r="AIL619" s="11"/>
      <c r="AIM619" s="11"/>
      <c r="AIN619" s="11"/>
      <c r="AIO619" s="11"/>
      <c r="AIP619" s="11"/>
      <c r="AIQ619" s="11"/>
      <c r="AIR619" s="11"/>
      <c r="AIS619" s="11"/>
      <c r="AIT619" s="11"/>
      <c r="AIU619" s="11"/>
      <c r="AIV619" s="11"/>
      <c r="AIW619" s="11"/>
      <c r="AIX619" s="11"/>
      <c r="AIY619" s="11"/>
      <c r="AIZ619" s="11"/>
      <c r="AJA619" s="11"/>
      <c r="AJB619" s="11"/>
      <c r="AJC619" s="11"/>
      <c r="AJD619" s="11"/>
      <c r="AJE619" s="11"/>
      <c r="AJF619" s="11"/>
      <c r="AJG619" s="11"/>
      <c r="AJH619" s="11"/>
      <c r="AJI619" s="11"/>
      <c r="AJJ619" s="11"/>
      <c r="AJK619" s="11"/>
      <c r="AJL619" s="11"/>
      <c r="AJM619" s="11"/>
      <c r="AJN619" s="11"/>
      <c r="AJO619" s="11"/>
      <c r="AJP619" s="11"/>
      <c r="AJQ619" s="11"/>
      <c r="AJR619" s="11"/>
      <c r="AJS619" s="11"/>
      <c r="AJT619" s="11"/>
      <c r="AJU619" s="11"/>
      <c r="AJV619" s="11"/>
      <c r="AJW619" s="11"/>
      <c r="AJX619" s="11"/>
      <c r="AJY619" s="11"/>
      <c r="AJZ619" s="11"/>
      <c r="AKA619" s="11"/>
      <c r="AKB619" s="11"/>
      <c r="AKC619" s="11"/>
      <c r="AKD619" s="11"/>
      <c r="AKE619" s="11"/>
      <c r="AKF619" s="11"/>
      <c r="AKG619" s="11"/>
      <c r="AKH619" s="11"/>
      <c r="AKI619" s="11"/>
      <c r="AKJ619" s="11"/>
      <c r="AKK619" s="11"/>
      <c r="AKL619" s="11"/>
      <c r="AKM619" s="11"/>
      <c r="AKN619" s="11"/>
      <c r="AKO619" s="11"/>
      <c r="AKP619" s="11"/>
      <c r="AKQ619" s="11"/>
      <c r="AKR619" s="11"/>
      <c r="AKS619" s="11"/>
      <c r="AKT619" s="11"/>
      <c r="AKU619" s="11"/>
      <c r="AKV619" s="11"/>
      <c r="AKW619" s="11"/>
      <c r="AKX619" s="11"/>
      <c r="AKY619" s="11"/>
      <c r="AKZ619" s="11"/>
      <c r="ALA619" s="11"/>
      <c r="ALB619" s="11"/>
      <c r="ALC619" s="11"/>
      <c r="ALD619" s="11"/>
      <c r="ALE619" s="11"/>
      <c r="ALF619" s="11"/>
      <c r="ALG619" s="11"/>
      <c r="ALH619" s="11"/>
      <c r="ALI619" s="11"/>
      <c r="ALJ619" s="11"/>
      <c r="ALK619" s="11"/>
      <c r="ALL619" s="11"/>
      <c r="ALM619" s="11"/>
      <c r="ALN619" s="11"/>
      <c r="ALO619" s="11"/>
      <c r="ALP619" s="11"/>
      <c r="ALQ619" s="11"/>
      <c r="ALR619" s="11"/>
      <c r="ALS619" s="11"/>
      <c r="ALT619" s="11"/>
      <c r="ALU619" s="11"/>
      <c r="ALV619" s="11"/>
      <c r="ALW619" s="11"/>
      <c r="ALX619" s="11"/>
      <c r="ALY619" s="11"/>
      <c r="ALZ619" s="11"/>
      <c r="AMA619" s="11"/>
    </row>
    <row r="620" spans="1:1015" ht="12.75" customHeight="1">
      <c r="A620" s="8" t="s">
        <v>612</v>
      </c>
      <c r="B620" s="8" t="s">
        <v>590</v>
      </c>
      <c r="C620" s="9" t="s">
        <v>173</v>
      </c>
      <c r="D620" s="9" t="s">
        <v>36</v>
      </c>
      <c r="E620" s="9" t="s">
        <v>16</v>
      </c>
      <c r="F620" s="8" t="s">
        <v>17</v>
      </c>
      <c r="G620" s="8" t="s">
        <v>614</v>
      </c>
      <c r="H620" s="10">
        <v>5506.35</v>
      </c>
      <c r="I620" s="10">
        <v>3607.36</v>
      </c>
      <c r="J620" s="10">
        <v>3600</v>
      </c>
      <c r="K620" s="10">
        <v>3393.36</v>
      </c>
      <c r="L620" s="7">
        <v>3600</v>
      </c>
      <c r="M620" s="10">
        <f t="shared" ref="M620:N622" si="97">L620</f>
        <v>3600</v>
      </c>
      <c r="N620" s="10">
        <f t="shared" si="97"/>
        <v>3600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  <c r="NN620" s="11"/>
      <c r="NO620" s="11"/>
      <c r="NP620" s="11"/>
      <c r="NQ620" s="11"/>
      <c r="NR620" s="11"/>
      <c r="NS620" s="11"/>
      <c r="NT620" s="11"/>
      <c r="NU620" s="11"/>
      <c r="NV620" s="11"/>
      <c r="NW620" s="11"/>
      <c r="NX620" s="11"/>
      <c r="NY620" s="11"/>
      <c r="NZ620" s="11"/>
      <c r="OA620" s="11"/>
      <c r="OB620" s="11"/>
      <c r="OC620" s="11"/>
      <c r="OD620" s="11"/>
      <c r="OE620" s="11"/>
      <c r="OF620" s="11"/>
      <c r="OG620" s="11"/>
      <c r="OH620" s="11"/>
      <c r="OI620" s="11"/>
      <c r="OJ620" s="11"/>
      <c r="OK620" s="11"/>
      <c r="OL620" s="11"/>
      <c r="OM620" s="11"/>
      <c r="ON620" s="11"/>
      <c r="OO620" s="11"/>
      <c r="OP620" s="11"/>
      <c r="OQ620" s="11"/>
      <c r="OR620" s="11"/>
      <c r="OS620" s="11"/>
      <c r="OT620" s="11"/>
      <c r="OU620" s="11"/>
      <c r="OV620" s="11"/>
      <c r="OW620" s="11"/>
      <c r="OX620" s="11"/>
      <c r="OY620" s="11"/>
      <c r="OZ620" s="11"/>
      <c r="PA620" s="11"/>
      <c r="PB620" s="11"/>
      <c r="PC620" s="11"/>
      <c r="PD620" s="11"/>
      <c r="PE620" s="11"/>
      <c r="PF620" s="11"/>
      <c r="PG620" s="11"/>
      <c r="PH620" s="11"/>
      <c r="PI620" s="11"/>
      <c r="PJ620" s="11"/>
      <c r="PK620" s="11"/>
      <c r="PL620" s="11"/>
      <c r="PM620" s="11"/>
      <c r="PN620" s="11"/>
      <c r="PO620" s="11"/>
      <c r="PP620" s="11"/>
      <c r="PQ620" s="11"/>
      <c r="PR620" s="11"/>
      <c r="PS620" s="11"/>
      <c r="PT620" s="11"/>
      <c r="PU620" s="11"/>
      <c r="PV620" s="11"/>
      <c r="PW620" s="11"/>
      <c r="PX620" s="11"/>
      <c r="PY620" s="11"/>
      <c r="PZ620" s="11"/>
      <c r="QA620" s="11"/>
      <c r="QB620" s="11"/>
      <c r="QC620" s="11"/>
      <c r="QD620" s="11"/>
      <c r="QE620" s="11"/>
      <c r="QF620" s="11"/>
      <c r="QG620" s="11"/>
      <c r="QH620" s="11"/>
      <c r="QI620" s="11"/>
      <c r="QJ620" s="11"/>
      <c r="QK620" s="11"/>
      <c r="QL620" s="11"/>
      <c r="QM620" s="11"/>
      <c r="QN620" s="11"/>
      <c r="QO620" s="11"/>
      <c r="QP620" s="11"/>
      <c r="QQ620" s="11"/>
      <c r="QR620" s="11"/>
      <c r="QS620" s="11"/>
      <c r="QT620" s="11"/>
      <c r="QU620" s="11"/>
      <c r="QV620" s="11"/>
      <c r="QW620" s="11"/>
      <c r="QX620" s="11"/>
      <c r="QY620" s="11"/>
      <c r="QZ620" s="11"/>
      <c r="RA620" s="11"/>
      <c r="RB620" s="11"/>
      <c r="RC620" s="11"/>
      <c r="RD620" s="11"/>
      <c r="RE620" s="11"/>
      <c r="RF620" s="11"/>
      <c r="RG620" s="11"/>
      <c r="RH620" s="11"/>
      <c r="RI620" s="11"/>
      <c r="RJ620" s="11"/>
      <c r="RK620" s="11"/>
      <c r="RL620" s="11"/>
      <c r="RM620" s="11"/>
      <c r="RN620" s="11"/>
      <c r="RO620" s="11"/>
      <c r="RP620" s="11"/>
      <c r="RQ620" s="11"/>
      <c r="RR620" s="11"/>
      <c r="RS620" s="11"/>
      <c r="RT620" s="11"/>
      <c r="RU620" s="11"/>
      <c r="RV620" s="11"/>
      <c r="RW620" s="11"/>
      <c r="RX620" s="11"/>
      <c r="RY620" s="11"/>
      <c r="RZ620" s="11"/>
      <c r="SA620" s="11"/>
      <c r="SB620" s="11"/>
      <c r="SC620" s="11"/>
      <c r="SD620" s="11"/>
      <c r="SE620" s="11"/>
      <c r="SF620" s="11"/>
      <c r="SG620" s="11"/>
      <c r="SH620" s="11"/>
      <c r="SI620" s="11"/>
      <c r="SJ620" s="11"/>
      <c r="SK620" s="11"/>
      <c r="SL620" s="11"/>
      <c r="SM620" s="11"/>
      <c r="SN620" s="11"/>
      <c r="SO620" s="11"/>
      <c r="SP620" s="11"/>
      <c r="SQ620" s="11"/>
      <c r="SR620" s="11"/>
      <c r="SS620" s="11"/>
      <c r="ST620" s="11"/>
      <c r="SU620" s="11"/>
      <c r="SV620" s="11"/>
      <c r="SW620" s="11"/>
      <c r="SX620" s="11"/>
      <c r="SY620" s="11"/>
      <c r="SZ620" s="11"/>
      <c r="TA620" s="11"/>
      <c r="TB620" s="11"/>
      <c r="TC620" s="11"/>
      <c r="TD620" s="11"/>
      <c r="TE620" s="11"/>
      <c r="TF620" s="11"/>
      <c r="TG620" s="11"/>
      <c r="TH620" s="11"/>
      <c r="TI620" s="11"/>
      <c r="TJ620" s="11"/>
      <c r="TK620" s="11"/>
      <c r="TL620" s="11"/>
      <c r="TM620" s="11"/>
      <c r="TN620" s="11"/>
      <c r="TO620" s="11"/>
      <c r="TP620" s="11"/>
      <c r="TQ620" s="11"/>
      <c r="TR620" s="11"/>
      <c r="TS620" s="11"/>
      <c r="TT620" s="11"/>
      <c r="TU620" s="11"/>
      <c r="TV620" s="11"/>
      <c r="TW620" s="11"/>
      <c r="TX620" s="11"/>
      <c r="TY620" s="11"/>
      <c r="TZ620" s="11"/>
      <c r="UA620" s="11"/>
      <c r="UB620" s="11"/>
      <c r="UC620" s="11"/>
      <c r="UD620" s="11"/>
      <c r="UE620" s="11"/>
      <c r="UF620" s="11"/>
      <c r="UG620" s="11"/>
      <c r="UH620" s="11"/>
      <c r="UI620" s="11"/>
      <c r="UJ620" s="11"/>
      <c r="UK620" s="11"/>
      <c r="UL620" s="11"/>
      <c r="UM620" s="11"/>
      <c r="UN620" s="11"/>
      <c r="UO620" s="11"/>
      <c r="UP620" s="11"/>
      <c r="UQ620" s="11"/>
      <c r="UR620" s="11"/>
      <c r="US620" s="11"/>
      <c r="UT620" s="11"/>
      <c r="UU620" s="11"/>
      <c r="UV620" s="11"/>
      <c r="UW620" s="11"/>
      <c r="UX620" s="11"/>
      <c r="UY620" s="11"/>
      <c r="UZ620" s="11"/>
      <c r="VA620" s="11"/>
      <c r="VB620" s="11"/>
      <c r="VC620" s="11"/>
      <c r="VD620" s="11"/>
      <c r="VE620" s="11"/>
      <c r="VF620" s="11"/>
      <c r="VG620" s="11"/>
      <c r="VH620" s="11"/>
      <c r="VI620" s="11"/>
      <c r="VJ620" s="11"/>
      <c r="VK620" s="11"/>
      <c r="VL620" s="11"/>
      <c r="VM620" s="11"/>
      <c r="VN620" s="11"/>
      <c r="VO620" s="11"/>
      <c r="VP620" s="11"/>
      <c r="VQ620" s="11"/>
      <c r="VR620" s="11"/>
      <c r="VS620" s="11"/>
      <c r="VT620" s="11"/>
      <c r="VU620" s="11"/>
      <c r="VV620" s="11"/>
      <c r="VW620" s="11"/>
      <c r="VX620" s="11"/>
      <c r="VY620" s="11"/>
      <c r="VZ620" s="11"/>
      <c r="WA620" s="11"/>
      <c r="WB620" s="11"/>
      <c r="WC620" s="11"/>
      <c r="WD620" s="11"/>
      <c r="WE620" s="11"/>
      <c r="WF620" s="11"/>
      <c r="WG620" s="11"/>
      <c r="WH620" s="11"/>
      <c r="WI620" s="11"/>
      <c r="WJ620" s="11"/>
      <c r="WK620" s="11"/>
      <c r="WL620" s="11"/>
      <c r="WM620" s="11"/>
      <c r="WN620" s="11"/>
      <c r="WO620" s="11"/>
      <c r="WP620" s="11"/>
      <c r="WQ620" s="11"/>
      <c r="WR620" s="11"/>
      <c r="WS620" s="11"/>
      <c r="WT620" s="11"/>
      <c r="WU620" s="11"/>
      <c r="WV620" s="11"/>
      <c r="WW620" s="11"/>
      <c r="WX620" s="11"/>
      <c r="WY620" s="11"/>
      <c r="WZ620" s="11"/>
      <c r="XA620" s="11"/>
      <c r="XB620" s="11"/>
      <c r="XC620" s="11"/>
      <c r="XD620" s="11"/>
      <c r="XE620" s="11"/>
      <c r="XF620" s="11"/>
      <c r="XG620" s="11"/>
      <c r="XH620" s="11"/>
      <c r="XI620" s="11"/>
      <c r="XJ620" s="11"/>
      <c r="XK620" s="11"/>
      <c r="XL620" s="11"/>
      <c r="XM620" s="11"/>
      <c r="XN620" s="11"/>
      <c r="XO620" s="11"/>
      <c r="XP620" s="11"/>
      <c r="XQ620" s="11"/>
      <c r="XR620" s="11"/>
      <c r="XS620" s="11"/>
      <c r="XT620" s="11"/>
      <c r="XU620" s="11"/>
      <c r="XV620" s="11"/>
      <c r="XW620" s="11"/>
      <c r="XX620" s="11"/>
      <c r="XY620" s="11"/>
      <c r="XZ620" s="11"/>
      <c r="YA620" s="11"/>
      <c r="YB620" s="11"/>
      <c r="YC620" s="11"/>
      <c r="YD620" s="11"/>
      <c r="YE620" s="11"/>
      <c r="YF620" s="11"/>
      <c r="YG620" s="11"/>
      <c r="YH620" s="11"/>
      <c r="YI620" s="11"/>
      <c r="YJ620" s="11"/>
      <c r="YK620" s="11"/>
      <c r="YL620" s="11"/>
      <c r="YM620" s="11"/>
      <c r="YN620" s="11"/>
      <c r="YO620" s="11"/>
      <c r="YP620" s="11"/>
      <c r="YQ620" s="11"/>
      <c r="YR620" s="11"/>
      <c r="YS620" s="11"/>
      <c r="YT620" s="11"/>
      <c r="YU620" s="11"/>
      <c r="YV620" s="11"/>
      <c r="YW620" s="11"/>
      <c r="YX620" s="11"/>
      <c r="YY620" s="11"/>
      <c r="YZ620" s="11"/>
      <c r="ZA620" s="11"/>
      <c r="ZB620" s="11"/>
      <c r="ZC620" s="11"/>
      <c r="ZD620" s="11"/>
      <c r="ZE620" s="11"/>
      <c r="ZF620" s="11"/>
      <c r="ZG620" s="11"/>
      <c r="ZH620" s="11"/>
      <c r="ZI620" s="11"/>
      <c r="ZJ620" s="11"/>
      <c r="ZK620" s="11"/>
      <c r="ZL620" s="11"/>
      <c r="ZM620" s="11"/>
      <c r="ZN620" s="11"/>
      <c r="ZO620" s="11"/>
      <c r="ZP620" s="11"/>
      <c r="ZQ620" s="11"/>
      <c r="ZR620" s="11"/>
      <c r="ZS620" s="11"/>
      <c r="ZT620" s="11"/>
      <c r="ZU620" s="11"/>
      <c r="ZV620" s="11"/>
      <c r="ZW620" s="11"/>
      <c r="ZX620" s="11"/>
      <c r="ZY620" s="11"/>
      <c r="ZZ620" s="11"/>
      <c r="AAA620" s="11"/>
      <c r="AAB620" s="11"/>
      <c r="AAC620" s="11"/>
      <c r="AAD620" s="11"/>
      <c r="AAE620" s="11"/>
      <c r="AAF620" s="11"/>
      <c r="AAG620" s="11"/>
      <c r="AAH620" s="11"/>
      <c r="AAI620" s="11"/>
      <c r="AAJ620" s="11"/>
      <c r="AAK620" s="11"/>
      <c r="AAL620" s="11"/>
      <c r="AAM620" s="11"/>
      <c r="AAN620" s="11"/>
      <c r="AAO620" s="11"/>
      <c r="AAP620" s="11"/>
      <c r="AAQ620" s="11"/>
      <c r="AAR620" s="11"/>
      <c r="AAS620" s="11"/>
      <c r="AAT620" s="11"/>
      <c r="AAU620" s="11"/>
      <c r="AAV620" s="11"/>
      <c r="AAW620" s="11"/>
      <c r="AAX620" s="11"/>
      <c r="AAY620" s="11"/>
      <c r="AAZ620" s="11"/>
      <c r="ABA620" s="11"/>
      <c r="ABB620" s="11"/>
      <c r="ABC620" s="11"/>
      <c r="ABD620" s="11"/>
      <c r="ABE620" s="11"/>
      <c r="ABF620" s="11"/>
      <c r="ABG620" s="11"/>
      <c r="ABH620" s="11"/>
      <c r="ABI620" s="11"/>
      <c r="ABJ620" s="11"/>
      <c r="ABK620" s="11"/>
      <c r="ABL620" s="11"/>
      <c r="ABM620" s="11"/>
      <c r="ABN620" s="11"/>
      <c r="ABO620" s="11"/>
      <c r="ABP620" s="11"/>
      <c r="ABQ620" s="11"/>
      <c r="ABR620" s="11"/>
      <c r="ABS620" s="11"/>
      <c r="ABT620" s="11"/>
      <c r="ABU620" s="11"/>
      <c r="ABV620" s="11"/>
      <c r="ABW620" s="11"/>
      <c r="ABX620" s="11"/>
      <c r="ABY620" s="11"/>
      <c r="ABZ620" s="11"/>
      <c r="ACA620" s="11"/>
      <c r="ACB620" s="11"/>
      <c r="ACC620" s="11"/>
      <c r="ACD620" s="11"/>
      <c r="ACE620" s="11"/>
      <c r="ACF620" s="11"/>
      <c r="ACG620" s="11"/>
      <c r="ACH620" s="11"/>
      <c r="ACI620" s="11"/>
      <c r="ACJ620" s="11"/>
      <c r="ACK620" s="11"/>
      <c r="ACL620" s="11"/>
      <c r="ACM620" s="11"/>
      <c r="ACN620" s="11"/>
      <c r="ACO620" s="11"/>
      <c r="ACP620" s="11"/>
      <c r="ACQ620" s="11"/>
      <c r="ACR620" s="11"/>
      <c r="ACS620" s="11"/>
      <c r="ACT620" s="11"/>
      <c r="ACU620" s="11"/>
      <c r="ACV620" s="11"/>
      <c r="ACW620" s="11"/>
      <c r="ACX620" s="11"/>
      <c r="ACY620" s="11"/>
      <c r="ACZ620" s="11"/>
      <c r="ADA620" s="11"/>
      <c r="ADB620" s="11"/>
      <c r="ADC620" s="11"/>
      <c r="ADD620" s="11"/>
      <c r="ADE620" s="11"/>
      <c r="ADF620" s="11"/>
      <c r="ADG620" s="11"/>
      <c r="ADH620" s="11"/>
      <c r="ADI620" s="11"/>
      <c r="ADJ620" s="11"/>
      <c r="ADK620" s="11"/>
      <c r="ADL620" s="11"/>
      <c r="ADM620" s="11"/>
      <c r="ADN620" s="11"/>
      <c r="ADO620" s="11"/>
      <c r="ADP620" s="11"/>
      <c r="ADQ620" s="11"/>
      <c r="ADR620" s="11"/>
      <c r="ADS620" s="11"/>
      <c r="ADT620" s="11"/>
      <c r="ADU620" s="11"/>
      <c r="ADV620" s="11"/>
      <c r="ADW620" s="11"/>
      <c r="ADX620" s="11"/>
      <c r="ADY620" s="11"/>
      <c r="ADZ620" s="11"/>
      <c r="AEA620" s="11"/>
      <c r="AEB620" s="11"/>
      <c r="AEC620" s="11"/>
      <c r="AED620" s="11"/>
      <c r="AEE620" s="11"/>
      <c r="AEF620" s="11"/>
      <c r="AEG620" s="11"/>
      <c r="AEH620" s="11"/>
      <c r="AEI620" s="11"/>
      <c r="AEJ620" s="11"/>
      <c r="AEK620" s="11"/>
      <c r="AEL620" s="11"/>
      <c r="AEM620" s="11"/>
      <c r="AEN620" s="11"/>
      <c r="AEO620" s="11"/>
      <c r="AEP620" s="11"/>
      <c r="AEQ620" s="11"/>
      <c r="AER620" s="11"/>
      <c r="AES620" s="11"/>
      <c r="AET620" s="11"/>
      <c r="AEU620" s="11"/>
      <c r="AEV620" s="11"/>
      <c r="AEW620" s="11"/>
      <c r="AEX620" s="11"/>
      <c r="AEY620" s="11"/>
      <c r="AEZ620" s="11"/>
      <c r="AFA620" s="11"/>
      <c r="AFB620" s="11"/>
      <c r="AFC620" s="11"/>
      <c r="AFD620" s="11"/>
      <c r="AFE620" s="11"/>
      <c r="AFF620" s="11"/>
      <c r="AFG620" s="11"/>
      <c r="AFH620" s="11"/>
      <c r="AFI620" s="11"/>
      <c r="AFJ620" s="11"/>
      <c r="AFK620" s="11"/>
      <c r="AFL620" s="11"/>
      <c r="AFM620" s="11"/>
      <c r="AFN620" s="11"/>
      <c r="AFO620" s="11"/>
      <c r="AFP620" s="11"/>
      <c r="AFQ620" s="11"/>
      <c r="AFR620" s="11"/>
      <c r="AFS620" s="11"/>
      <c r="AFT620" s="11"/>
      <c r="AFU620" s="11"/>
      <c r="AFV620" s="11"/>
      <c r="AFW620" s="11"/>
      <c r="AFX620" s="11"/>
      <c r="AFY620" s="11"/>
      <c r="AFZ620" s="11"/>
      <c r="AGA620" s="11"/>
      <c r="AGB620" s="11"/>
      <c r="AGC620" s="11"/>
      <c r="AGD620" s="11"/>
      <c r="AGE620" s="11"/>
      <c r="AGF620" s="11"/>
      <c r="AGG620" s="11"/>
      <c r="AGH620" s="11"/>
      <c r="AGI620" s="11"/>
      <c r="AGJ620" s="11"/>
      <c r="AGK620" s="11"/>
      <c r="AGL620" s="11"/>
      <c r="AGM620" s="11"/>
      <c r="AGN620" s="11"/>
      <c r="AGO620" s="11"/>
      <c r="AGP620" s="11"/>
      <c r="AGQ620" s="11"/>
      <c r="AGR620" s="11"/>
      <c r="AGS620" s="11"/>
      <c r="AGT620" s="11"/>
      <c r="AGU620" s="11"/>
      <c r="AGV620" s="11"/>
      <c r="AGW620" s="11"/>
      <c r="AGX620" s="11"/>
      <c r="AGY620" s="11"/>
      <c r="AGZ620" s="11"/>
      <c r="AHA620" s="11"/>
      <c r="AHB620" s="11"/>
      <c r="AHC620" s="11"/>
      <c r="AHD620" s="11"/>
      <c r="AHE620" s="11"/>
      <c r="AHF620" s="11"/>
      <c r="AHG620" s="11"/>
      <c r="AHH620" s="11"/>
      <c r="AHI620" s="11"/>
      <c r="AHJ620" s="11"/>
      <c r="AHK620" s="11"/>
      <c r="AHL620" s="11"/>
      <c r="AHM620" s="11"/>
      <c r="AHN620" s="11"/>
      <c r="AHO620" s="11"/>
      <c r="AHP620" s="11"/>
      <c r="AHQ620" s="11"/>
      <c r="AHR620" s="11"/>
      <c r="AHS620" s="11"/>
      <c r="AHT620" s="11"/>
      <c r="AHU620" s="11"/>
      <c r="AHV620" s="11"/>
      <c r="AHW620" s="11"/>
      <c r="AHX620" s="11"/>
      <c r="AHY620" s="11"/>
      <c r="AHZ620" s="11"/>
      <c r="AIA620" s="11"/>
      <c r="AIB620" s="11"/>
      <c r="AIC620" s="11"/>
      <c r="AID620" s="11"/>
      <c r="AIE620" s="11"/>
      <c r="AIF620" s="11"/>
      <c r="AIG620" s="11"/>
      <c r="AIH620" s="11"/>
      <c r="AII620" s="11"/>
      <c r="AIJ620" s="11"/>
      <c r="AIK620" s="11"/>
      <c r="AIL620" s="11"/>
      <c r="AIM620" s="11"/>
      <c r="AIN620" s="11"/>
      <c r="AIO620" s="11"/>
      <c r="AIP620" s="11"/>
      <c r="AIQ620" s="11"/>
      <c r="AIR620" s="11"/>
      <c r="AIS620" s="11"/>
      <c r="AIT620" s="11"/>
      <c r="AIU620" s="11"/>
      <c r="AIV620" s="11"/>
      <c r="AIW620" s="11"/>
      <c r="AIX620" s="11"/>
      <c r="AIY620" s="11"/>
      <c r="AIZ620" s="11"/>
      <c r="AJA620" s="11"/>
      <c r="AJB620" s="11"/>
      <c r="AJC620" s="11"/>
      <c r="AJD620" s="11"/>
      <c r="AJE620" s="11"/>
      <c r="AJF620" s="11"/>
      <c r="AJG620" s="11"/>
      <c r="AJH620" s="11"/>
      <c r="AJI620" s="11"/>
      <c r="AJJ620" s="11"/>
      <c r="AJK620" s="11"/>
      <c r="AJL620" s="11"/>
      <c r="AJM620" s="11"/>
      <c r="AJN620" s="11"/>
      <c r="AJO620" s="11"/>
      <c r="AJP620" s="11"/>
      <c r="AJQ620" s="11"/>
      <c r="AJR620" s="11"/>
      <c r="AJS620" s="11"/>
      <c r="AJT620" s="11"/>
      <c r="AJU620" s="11"/>
      <c r="AJV620" s="11"/>
      <c r="AJW620" s="11"/>
      <c r="AJX620" s="11"/>
      <c r="AJY620" s="11"/>
      <c r="AJZ620" s="11"/>
      <c r="AKA620" s="11"/>
      <c r="AKB620" s="11"/>
      <c r="AKC620" s="11"/>
      <c r="AKD620" s="11"/>
      <c r="AKE620" s="11"/>
      <c r="AKF620" s="11"/>
      <c r="AKG620" s="11"/>
      <c r="AKH620" s="11"/>
      <c r="AKI620" s="11"/>
      <c r="AKJ620" s="11"/>
      <c r="AKK620" s="11"/>
      <c r="AKL620" s="11"/>
      <c r="AKM620" s="11"/>
      <c r="AKN620" s="11"/>
      <c r="AKO620" s="11"/>
      <c r="AKP620" s="11"/>
      <c r="AKQ620" s="11"/>
      <c r="AKR620" s="11"/>
      <c r="AKS620" s="11"/>
      <c r="AKT620" s="11"/>
      <c r="AKU620" s="11"/>
      <c r="AKV620" s="11"/>
      <c r="AKW620" s="11"/>
      <c r="AKX620" s="11"/>
      <c r="AKY620" s="11"/>
      <c r="AKZ620" s="11"/>
      <c r="ALA620" s="11"/>
      <c r="ALB620" s="11"/>
      <c r="ALC620" s="11"/>
      <c r="ALD620" s="11"/>
      <c r="ALE620" s="11"/>
      <c r="ALF620" s="11"/>
      <c r="ALG620" s="11"/>
      <c r="ALH620" s="11"/>
      <c r="ALI620" s="11"/>
      <c r="ALJ620" s="11"/>
      <c r="ALK620" s="11"/>
      <c r="ALL620" s="11"/>
      <c r="ALM620" s="11"/>
      <c r="ALN620" s="11"/>
      <c r="ALO620" s="11"/>
      <c r="ALP620" s="11"/>
      <c r="ALQ620" s="11"/>
      <c r="ALR620" s="11"/>
      <c r="ALS620" s="11"/>
      <c r="ALT620" s="11"/>
      <c r="ALU620" s="11"/>
      <c r="ALV620" s="11"/>
      <c r="ALW620" s="11"/>
      <c r="ALX620" s="11"/>
      <c r="ALY620" s="11"/>
      <c r="ALZ620" s="11"/>
      <c r="AMA620" s="11"/>
    </row>
    <row r="621" spans="1:1015" ht="12.75" customHeight="1">
      <c r="A621" s="8" t="s">
        <v>612</v>
      </c>
      <c r="B621" s="8" t="s">
        <v>590</v>
      </c>
      <c r="C621" s="9" t="s">
        <v>173</v>
      </c>
      <c r="D621" s="9" t="s">
        <v>38</v>
      </c>
      <c r="E621" s="9" t="s">
        <v>16</v>
      </c>
      <c r="F621" s="8" t="s">
        <v>17</v>
      </c>
      <c r="G621" s="8" t="s">
        <v>267</v>
      </c>
      <c r="H621" s="10">
        <v>379.01</v>
      </c>
      <c r="I621" s="10">
        <v>446.82</v>
      </c>
      <c r="J621" s="10">
        <v>400</v>
      </c>
      <c r="K621" s="10">
        <v>613.76</v>
      </c>
      <c r="L621" s="7">
        <v>400</v>
      </c>
      <c r="M621" s="10">
        <f t="shared" si="97"/>
        <v>400</v>
      </c>
      <c r="N621" s="10">
        <f t="shared" si="97"/>
        <v>400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  <c r="NN621" s="11"/>
      <c r="NO621" s="11"/>
      <c r="NP621" s="11"/>
      <c r="NQ621" s="11"/>
      <c r="NR621" s="11"/>
      <c r="NS621" s="11"/>
      <c r="NT621" s="11"/>
      <c r="NU621" s="11"/>
      <c r="NV621" s="11"/>
      <c r="NW621" s="11"/>
      <c r="NX621" s="11"/>
      <c r="NY621" s="11"/>
      <c r="NZ621" s="11"/>
      <c r="OA621" s="11"/>
      <c r="OB621" s="11"/>
      <c r="OC621" s="11"/>
      <c r="OD621" s="11"/>
      <c r="OE621" s="11"/>
      <c r="OF621" s="11"/>
      <c r="OG621" s="11"/>
      <c r="OH621" s="11"/>
      <c r="OI621" s="11"/>
      <c r="OJ621" s="11"/>
      <c r="OK621" s="11"/>
      <c r="OL621" s="11"/>
      <c r="OM621" s="11"/>
      <c r="ON621" s="11"/>
      <c r="OO621" s="11"/>
      <c r="OP621" s="11"/>
      <c r="OQ621" s="11"/>
      <c r="OR621" s="11"/>
      <c r="OS621" s="11"/>
      <c r="OT621" s="11"/>
      <c r="OU621" s="11"/>
      <c r="OV621" s="11"/>
      <c r="OW621" s="11"/>
      <c r="OX621" s="11"/>
      <c r="OY621" s="11"/>
      <c r="OZ621" s="11"/>
      <c r="PA621" s="11"/>
      <c r="PB621" s="11"/>
      <c r="PC621" s="11"/>
      <c r="PD621" s="11"/>
      <c r="PE621" s="11"/>
      <c r="PF621" s="11"/>
      <c r="PG621" s="11"/>
      <c r="PH621" s="11"/>
      <c r="PI621" s="11"/>
      <c r="PJ621" s="11"/>
      <c r="PK621" s="11"/>
      <c r="PL621" s="11"/>
      <c r="PM621" s="11"/>
      <c r="PN621" s="11"/>
      <c r="PO621" s="11"/>
      <c r="PP621" s="11"/>
      <c r="PQ621" s="11"/>
      <c r="PR621" s="11"/>
      <c r="PS621" s="11"/>
      <c r="PT621" s="11"/>
      <c r="PU621" s="11"/>
      <c r="PV621" s="11"/>
      <c r="PW621" s="11"/>
      <c r="PX621" s="11"/>
      <c r="PY621" s="11"/>
      <c r="PZ621" s="11"/>
      <c r="QA621" s="11"/>
      <c r="QB621" s="11"/>
      <c r="QC621" s="11"/>
      <c r="QD621" s="11"/>
      <c r="QE621" s="11"/>
      <c r="QF621" s="11"/>
      <c r="QG621" s="11"/>
      <c r="QH621" s="11"/>
      <c r="QI621" s="11"/>
      <c r="QJ621" s="11"/>
      <c r="QK621" s="11"/>
      <c r="QL621" s="11"/>
      <c r="QM621" s="11"/>
      <c r="QN621" s="11"/>
      <c r="QO621" s="11"/>
      <c r="QP621" s="11"/>
      <c r="QQ621" s="11"/>
      <c r="QR621" s="11"/>
      <c r="QS621" s="11"/>
      <c r="QT621" s="11"/>
      <c r="QU621" s="11"/>
      <c r="QV621" s="11"/>
      <c r="QW621" s="11"/>
      <c r="QX621" s="11"/>
      <c r="QY621" s="11"/>
      <c r="QZ621" s="11"/>
      <c r="RA621" s="11"/>
      <c r="RB621" s="11"/>
      <c r="RC621" s="11"/>
      <c r="RD621" s="11"/>
      <c r="RE621" s="11"/>
      <c r="RF621" s="11"/>
      <c r="RG621" s="11"/>
      <c r="RH621" s="11"/>
      <c r="RI621" s="11"/>
      <c r="RJ621" s="11"/>
      <c r="RK621" s="11"/>
      <c r="RL621" s="11"/>
      <c r="RM621" s="11"/>
      <c r="RN621" s="11"/>
      <c r="RO621" s="11"/>
      <c r="RP621" s="11"/>
      <c r="RQ621" s="11"/>
      <c r="RR621" s="11"/>
      <c r="RS621" s="11"/>
      <c r="RT621" s="11"/>
      <c r="RU621" s="11"/>
      <c r="RV621" s="11"/>
      <c r="RW621" s="11"/>
      <c r="RX621" s="11"/>
      <c r="RY621" s="11"/>
      <c r="RZ621" s="11"/>
      <c r="SA621" s="11"/>
      <c r="SB621" s="11"/>
      <c r="SC621" s="11"/>
      <c r="SD621" s="11"/>
      <c r="SE621" s="11"/>
      <c r="SF621" s="11"/>
      <c r="SG621" s="11"/>
      <c r="SH621" s="11"/>
      <c r="SI621" s="11"/>
      <c r="SJ621" s="11"/>
      <c r="SK621" s="11"/>
      <c r="SL621" s="11"/>
      <c r="SM621" s="11"/>
      <c r="SN621" s="11"/>
      <c r="SO621" s="11"/>
      <c r="SP621" s="11"/>
      <c r="SQ621" s="11"/>
      <c r="SR621" s="11"/>
      <c r="SS621" s="11"/>
      <c r="ST621" s="11"/>
      <c r="SU621" s="11"/>
      <c r="SV621" s="11"/>
      <c r="SW621" s="11"/>
      <c r="SX621" s="11"/>
      <c r="SY621" s="11"/>
      <c r="SZ621" s="11"/>
      <c r="TA621" s="11"/>
      <c r="TB621" s="11"/>
      <c r="TC621" s="11"/>
      <c r="TD621" s="11"/>
      <c r="TE621" s="11"/>
      <c r="TF621" s="11"/>
      <c r="TG621" s="11"/>
      <c r="TH621" s="11"/>
      <c r="TI621" s="11"/>
      <c r="TJ621" s="11"/>
      <c r="TK621" s="11"/>
      <c r="TL621" s="11"/>
      <c r="TM621" s="11"/>
      <c r="TN621" s="11"/>
      <c r="TO621" s="11"/>
      <c r="TP621" s="11"/>
      <c r="TQ621" s="11"/>
      <c r="TR621" s="11"/>
      <c r="TS621" s="11"/>
      <c r="TT621" s="11"/>
      <c r="TU621" s="11"/>
      <c r="TV621" s="11"/>
      <c r="TW621" s="11"/>
      <c r="TX621" s="11"/>
      <c r="TY621" s="11"/>
      <c r="TZ621" s="11"/>
      <c r="UA621" s="11"/>
      <c r="UB621" s="11"/>
      <c r="UC621" s="11"/>
      <c r="UD621" s="11"/>
      <c r="UE621" s="11"/>
      <c r="UF621" s="11"/>
      <c r="UG621" s="11"/>
      <c r="UH621" s="11"/>
      <c r="UI621" s="11"/>
      <c r="UJ621" s="11"/>
      <c r="UK621" s="11"/>
      <c r="UL621" s="11"/>
      <c r="UM621" s="11"/>
      <c r="UN621" s="11"/>
      <c r="UO621" s="11"/>
      <c r="UP621" s="11"/>
      <c r="UQ621" s="11"/>
      <c r="UR621" s="11"/>
      <c r="US621" s="11"/>
      <c r="UT621" s="11"/>
      <c r="UU621" s="11"/>
      <c r="UV621" s="11"/>
      <c r="UW621" s="11"/>
      <c r="UX621" s="11"/>
      <c r="UY621" s="11"/>
      <c r="UZ621" s="11"/>
      <c r="VA621" s="11"/>
      <c r="VB621" s="11"/>
      <c r="VC621" s="11"/>
      <c r="VD621" s="11"/>
      <c r="VE621" s="11"/>
      <c r="VF621" s="11"/>
      <c r="VG621" s="11"/>
      <c r="VH621" s="11"/>
      <c r="VI621" s="11"/>
      <c r="VJ621" s="11"/>
      <c r="VK621" s="11"/>
      <c r="VL621" s="11"/>
      <c r="VM621" s="11"/>
      <c r="VN621" s="11"/>
      <c r="VO621" s="11"/>
      <c r="VP621" s="11"/>
      <c r="VQ621" s="11"/>
      <c r="VR621" s="11"/>
      <c r="VS621" s="11"/>
      <c r="VT621" s="11"/>
      <c r="VU621" s="11"/>
      <c r="VV621" s="11"/>
      <c r="VW621" s="11"/>
      <c r="VX621" s="11"/>
      <c r="VY621" s="11"/>
      <c r="VZ621" s="11"/>
      <c r="WA621" s="11"/>
      <c r="WB621" s="11"/>
      <c r="WC621" s="11"/>
      <c r="WD621" s="11"/>
      <c r="WE621" s="11"/>
      <c r="WF621" s="11"/>
      <c r="WG621" s="11"/>
      <c r="WH621" s="11"/>
      <c r="WI621" s="11"/>
      <c r="WJ621" s="11"/>
      <c r="WK621" s="11"/>
      <c r="WL621" s="11"/>
      <c r="WM621" s="11"/>
      <c r="WN621" s="11"/>
      <c r="WO621" s="11"/>
      <c r="WP621" s="11"/>
      <c r="WQ621" s="11"/>
      <c r="WR621" s="11"/>
      <c r="WS621" s="11"/>
      <c r="WT621" s="11"/>
      <c r="WU621" s="11"/>
      <c r="WV621" s="11"/>
      <c r="WW621" s="11"/>
      <c r="WX621" s="11"/>
      <c r="WY621" s="11"/>
      <c r="WZ621" s="11"/>
      <c r="XA621" s="11"/>
      <c r="XB621" s="11"/>
      <c r="XC621" s="11"/>
      <c r="XD621" s="11"/>
      <c r="XE621" s="11"/>
      <c r="XF621" s="11"/>
      <c r="XG621" s="11"/>
      <c r="XH621" s="11"/>
      <c r="XI621" s="11"/>
      <c r="XJ621" s="11"/>
      <c r="XK621" s="11"/>
      <c r="XL621" s="11"/>
      <c r="XM621" s="11"/>
      <c r="XN621" s="11"/>
      <c r="XO621" s="11"/>
      <c r="XP621" s="11"/>
      <c r="XQ621" s="11"/>
      <c r="XR621" s="11"/>
      <c r="XS621" s="11"/>
      <c r="XT621" s="11"/>
      <c r="XU621" s="11"/>
      <c r="XV621" s="11"/>
      <c r="XW621" s="11"/>
      <c r="XX621" s="11"/>
      <c r="XY621" s="11"/>
      <c r="XZ621" s="11"/>
      <c r="YA621" s="11"/>
      <c r="YB621" s="11"/>
      <c r="YC621" s="11"/>
      <c r="YD621" s="11"/>
      <c r="YE621" s="11"/>
      <c r="YF621" s="11"/>
      <c r="YG621" s="11"/>
      <c r="YH621" s="11"/>
      <c r="YI621" s="11"/>
      <c r="YJ621" s="11"/>
      <c r="YK621" s="11"/>
      <c r="YL621" s="11"/>
      <c r="YM621" s="11"/>
      <c r="YN621" s="11"/>
      <c r="YO621" s="11"/>
      <c r="YP621" s="11"/>
      <c r="YQ621" s="11"/>
      <c r="YR621" s="11"/>
      <c r="YS621" s="11"/>
      <c r="YT621" s="11"/>
      <c r="YU621" s="11"/>
      <c r="YV621" s="11"/>
      <c r="YW621" s="11"/>
      <c r="YX621" s="11"/>
      <c r="YY621" s="11"/>
      <c r="YZ621" s="11"/>
      <c r="ZA621" s="11"/>
      <c r="ZB621" s="11"/>
      <c r="ZC621" s="11"/>
      <c r="ZD621" s="11"/>
      <c r="ZE621" s="11"/>
      <c r="ZF621" s="11"/>
      <c r="ZG621" s="11"/>
      <c r="ZH621" s="11"/>
      <c r="ZI621" s="11"/>
      <c r="ZJ621" s="11"/>
      <c r="ZK621" s="11"/>
      <c r="ZL621" s="11"/>
      <c r="ZM621" s="11"/>
      <c r="ZN621" s="11"/>
      <c r="ZO621" s="11"/>
      <c r="ZP621" s="11"/>
      <c r="ZQ621" s="11"/>
      <c r="ZR621" s="11"/>
      <c r="ZS621" s="11"/>
      <c r="ZT621" s="11"/>
      <c r="ZU621" s="11"/>
      <c r="ZV621" s="11"/>
      <c r="ZW621" s="11"/>
      <c r="ZX621" s="11"/>
      <c r="ZY621" s="11"/>
      <c r="ZZ621" s="11"/>
      <c r="AAA621" s="11"/>
      <c r="AAB621" s="11"/>
      <c r="AAC621" s="11"/>
      <c r="AAD621" s="11"/>
      <c r="AAE621" s="11"/>
      <c r="AAF621" s="11"/>
      <c r="AAG621" s="11"/>
      <c r="AAH621" s="11"/>
      <c r="AAI621" s="11"/>
      <c r="AAJ621" s="11"/>
      <c r="AAK621" s="11"/>
      <c r="AAL621" s="11"/>
      <c r="AAM621" s="11"/>
      <c r="AAN621" s="11"/>
      <c r="AAO621" s="11"/>
      <c r="AAP621" s="11"/>
      <c r="AAQ621" s="11"/>
      <c r="AAR621" s="11"/>
      <c r="AAS621" s="11"/>
      <c r="AAT621" s="11"/>
      <c r="AAU621" s="11"/>
      <c r="AAV621" s="11"/>
      <c r="AAW621" s="11"/>
      <c r="AAX621" s="11"/>
      <c r="AAY621" s="11"/>
      <c r="AAZ621" s="11"/>
      <c r="ABA621" s="11"/>
      <c r="ABB621" s="11"/>
      <c r="ABC621" s="11"/>
      <c r="ABD621" s="11"/>
      <c r="ABE621" s="11"/>
      <c r="ABF621" s="11"/>
      <c r="ABG621" s="11"/>
      <c r="ABH621" s="11"/>
      <c r="ABI621" s="11"/>
      <c r="ABJ621" s="11"/>
      <c r="ABK621" s="11"/>
      <c r="ABL621" s="11"/>
      <c r="ABM621" s="11"/>
      <c r="ABN621" s="11"/>
      <c r="ABO621" s="11"/>
      <c r="ABP621" s="11"/>
      <c r="ABQ621" s="11"/>
      <c r="ABR621" s="11"/>
      <c r="ABS621" s="11"/>
      <c r="ABT621" s="11"/>
      <c r="ABU621" s="11"/>
      <c r="ABV621" s="11"/>
      <c r="ABW621" s="11"/>
      <c r="ABX621" s="11"/>
      <c r="ABY621" s="11"/>
      <c r="ABZ621" s="11"/>
      <c r="ACA621" s="11"/>
      <c r="ACB621" s="11"/>
      <c r="ACC621" s="11"/>
      <c r="ACD621" s="11"/>
      <c r="ACE621" s="11"/>
      <c r="ACF621" s="11"/>
      <c r="ACG621" s="11"/>
      <c r="ACH621" s="11"/>
      <c r="ACI621" s="11"/>
      <c r="ACJ621" s="11"/>
      <c r="ACK621" s="11"/>
      <c r="ACL621" s="11"/>
      <c r="ACM621" s="11"/>
      <c r="ACN621" s="11"/>
      <c r="ACO621" s="11"/>
      <c r="ACP621" s="11"/>
      <c r="ACQ621" s="11"/>
      <c r="ACR621" s="11"/>
      <c r="ACS621" s="11"/>
      <c r="ACT621" s="11"/>
      <c r="ACU621" s="11"/>
      <c r="ACV621" s="11"/>
      <c r="ACW621" s="11"/>
      <c r="ACX621" s="11"/>
      <c r="ACY621" s="11"/>
      <c r="ACZ621" s="11"/>
      <c r="ADA621" s="11"/>
      <c r="ADB621" s="11"/>
      <c r="ADC621" s="11"/>
      <c r="ADD621" s="11"/>
      <c r="ADE621" s="11"/>
      <c r="ADF621" s="11"/>
      <c r="ADG621" s="11"/>
      <c r="ADH621" s="11"/>
      <c r="ADI621" s="11"/>
      <c r="ADJ621" s="11"/>
      <c r="ADK621" s="11"/>
      <c r="ADL621" s="11"/>
      <c r="ADM621" s="11"/>
      <c r="ADN621" s="11"/>
      <c r="ADO621" s="11"/>
      <c r="ADP621" s="11"/>
      <c r="ADQ621" s="11"/>
      <c r="ADR621" s="11"/>
      <c r="ADS621" s="11"/>
      <c r="ADT621" s="11"/>
      <c r="ADU621" s="11"/>
      <c r="ADV621" s="11"/>
      <c r="ADW621" s="11"/>
      <c r="ADX621" s="11"/>
      <c r="ADY621" s="11"/>
      <c r="ADZ621" s="11"/>
      <c r="AEA621" s="11"/>
      <c r="AEB621" s="11"/>
      <c r="AEC621" s="11"/>
      <c r="AED621" s="11"/>
      <c r="AEE621" s="11"/>
      <c r="AEF621" s="11"/>
      <c r="AEG621" s="11"/>
      <c r="AEH621" s="11"/>
      <c r="AEI621" s="11"/>
      <c r="AEJ621" s="11"/>
      <c r="AEK621" s="11"/>
      <c r="AEL621" s="11"/>
      <c r="AEM621" s="11"/>
      <c r="AEN621" s="11"/>
      <c r="AEO621" s="11"/>
      <c r="AEP621" s="11"/>
      <c r="AEQ621" s="11"/>
      <c r="AER621" s="11"/>
      <c r="AES621" s="11"/>
      <c r="AET621" s="11"/>
      <c r="AEU621" s="11"/>
      <c r="AEV621" s="11"/>
      <c r="AEW621" s="11"/>
      <c r="AEX621" s="11"/>
      <c r="AEY621" s="11"/>
      <c r="AEZ621" s="11"/>
      <c r="AFA621" s="11"/>
      <c r="AFB621" s="11"/>
      <c r="AFC621" s="11"/>
      <c r="AFD621" s="11"/>
      <c r="AFE621" s="11"/>
      <c r="AFF621" s="11"/>
      <c r="AFG621" s="11"/>
      <c r="AFH621" s="11"/>
      <c r="AFI621" s="11"/>
      <c r="AFJ621" s="11"/>
      <c r="AFK621" s="11"/>
      <c r="AFL621" s="11"/>
      <c r="AFM621" s="11"/>
      <c r="AFN621" s="11"/>
      <c r="AFO621" s="11"/>
      <c r="AFP621" s="11"/>
      <c r="AFQ621" s="11"/>
      <c r="AFR621" s="11"/>
      <c r="AFS621" s="11"/>
      <c r="AFT621" s="11"/>
      <c r="AFU621" s="11"/>
      <c r="AFV621" s="11"/>
      <c r="AFW621" s="11"/>
      <c r="AFX621" s="11"/>
      <c r="AFY621" s="11"/>
      <c r="AFZ621" s="11"/>
      <c r="AGA621" s="11"/>
      <c r="AGB621" s="11"/>
      <c r="AGC621" s="11"/>
      <c r="AGD621" s="11"/>
      <c r="AGE621" s="11"/>
      <c r="AGF621" s="11"/>
      <c r="AGG621" s="11"/>
      <c r="AGH621" s="11"/>
      <c r="AGI621" s="11"/>
      <c r="AGJ621" s="11"/>
      <c r="AGK621" s="11"/>
      <c r="AGL621" s="11"/>
      <c r="AGM621" s="11"/>
      <c r="AGN621" s="11"/>
      <c r="AGO621" s="11"/>
      <c r="AGP621" s="11"/>
      <c r="AGQ621" s="11"/>
      <c r="AGR621" s="11"/>
      <c r="AGS621" s="11"/>
      <c r="AGT621" s="11"/>
      <c r="AGU621" s="11"/>
      <c r="AGV621" s="11"/>
      <c r="AGW621" s="11"/>
      <c r="AGX621" s="11"/>
      <c r="AGY621" s="11"/>
      <c r="AGZ621" s="11"/>
      <c r="AHA621" s="11"/>
      <c r="AHB621" s="11"/>
      <c r="AHC621" s="11"/>
      <c r="AHD621" s="11"/>
      <c r="AHE621" s="11"/>
      <c r="AHF621" s="11"/>
      <c r="AHG621" s="11"/>
      <c r="AHH621" s="11"/>
      <c r="AHI621" s="11"/>
      <c r="AHJ621" s="11"/>
      <c r="AHK621" s="11"/>
      <c r="AHL621" s="11"/>
      <c r="AHM621" s="11"/>
      <c r="AHN621" s="11"/>
      <c r="AHO621" s="11"/>
      <c r="AHP621" s="11"/>
      <c r="AHQ621" s="11"/>
      <c r="AHR621" s="11"/>
      <c r="AHS621" s="11"/>
      <c r="AHT621" s="11"/>
      <c r="AHU621" s="11"/>
      <c r="AHV621" s="11"/>
      <c r="AHW621" s="11"/>
      <c r="AHX621" s="11"/>
      <c r="AHY621" s="11"/>
      <c r="AHZ621" s="11"/>
      <c r="AIA621" s="11"/>
      <c r="AIB621" s="11"/>
      <c r="AIC621" s="11"/>
      <c r="AID621" s="11"/>
      <c r="AIE621" s="11"/>
      <c r="AIF621" s="11"/>
      <c r="AIG621" s="11"/>
      <c r="AIH621" s="11"/>
      <c r="AII621" s="11"/>
      <c r="AIJ621" s="11"/>
      <c r="AIK621" s="11"/>
      <c r="AIL621" s="11"/>
      <c r="AIM621" s="11"/>
      <c r="AIN621" s="11"/>
      <c r="AIO621" s="11"/>
      <c r="AIP621" s="11"/>
      <c r="AIQ621" s="11"/>
      <c r="AIR621" s="11"/>
      <c r="AIS621" s="11"/>
      <c r="AIT621" s="11"/>
      <c r="AIU621" s="11"/>
      <c r="AIV621" s="11"/>
      <c r="AIW621" s="11"/>
      <c r="AIX621" s="11"/>
      <c r="AIY621" s="11"/>
      <c r="AIZ621" s="11"/>
      <c r="AJA621" s="11"/>
      <c r="AJB621" s="11"/>
      <c r="AJC621" s="11"/>
      <c r="AJD621" s="11"/>
      <c r="AJE621" s="11"/>
      <c r="AJF621" s="11"/>
      <c r="AJG621" s="11"/>
      <c r="AJH621" s="11"/>
      <c r="AJI621" s="11"/>
      <c r="AJJ621" s="11"/>
      <c r="AJK621" s="11"/>
      <c r="AJL621" s="11"/>
      <c r="AJM621" s="11"/>
      <c r="AJN621" s="11"/>
      <c r="AJO621" s="11"/>
      <c r="AJP621" s="11"/>
      <c r="AJQ621" s="11"/>
      <c r="AJR621" s="11"/>
      <c r="AJS621" s="11"/>
      <c r="AJT621" s="11"/>
      <c r="AJU621" s="11"/>
      <c r="AJV621" s="11"/>
      <c r="AJW621" s="11"/>
      <c r="AJX621" s="11"/>
      <c r="AJY621" s="11"/>
      <c r="AJZ621" s="11"/>
      <c r="AKA621" s="11"/>
      <c r="AKB621" s="11"/>
      <c r="AKC621" s="11"/>
      <c r="AKD621" s="11"/>
      <c r="AKE621" s="11"/>
      <c r="AKF621" s="11"/>
      <c r="AKG621" s="11"/>
      <c r="AKH621" s="11"/>
      <c r="AKI621" s="11"/>
      <c r="AKJ621" s="11"/>
      <c r="AKK621" s="11"/>
      <c r="AKL621" s="11"/>
      <c r="AKM621" s="11"/>
      <c r="AKN621" s="11"/>
      <c r="AKO621" s="11"/>
      <c r="AKP621" s="11"/>
      <c r="AKQ621" s="11"/>
      <c r="AKR621" s="11"/>
      <c r="AKS621" s="11"/>
      <c r="AKT621" s="11"/>
      <c r="AKU621" s="11"/>
      <c r="AKV621" s="11"/>
      <c r="AKW621" s="11"/>
      <c r="AKX621" s="11"/>
      <c r="AKY621" s="11"/>
      <c r="AKZ621" s="11"/>
      <c r="ALA621" s="11"/>
      <c r="ALB621" s="11"/>
      <c r="ALC621" s="11"/>
      <c r="ALD621" s="11"/>
      <c r="ALE621" s="11"/>
      <c r="ALF621" s="11"/>
      <c r="ALG621" s="11"/>
      <c r="ALH621" s="11"/>
      <c r="ALI621" s="11"/>
      <c r="ALJ621" s="11"/>
      <c r="ALK621" s="11"/>
      <c r="ALL621" s="11"/>
      <c r="ALM621" s="11"/>
      <c r="ALN621" s="11"/>
      <c r="ALO621" s="11"/>
      <c r="ALP621" s="11"/>
      <c r="ALQ621" s="11"/>
      <c r="ALR621" s="11"/>
      <c r="ALS621" s="11"/>
      <c r="ALT621" s="11"/>
      <c r="ALU621" s="11"/>
      <c r="ALV621" s="11"/>
      <c r="ALW621" s="11"/>
      <c r="ALX621" s="11"/>
      <c r="ALY621" s="11"/>
      <c r="ALZ621" s="11"/>
      <c r="AMA621" s="11"/>
    </row>
    <row r="622" spans="1:1015" ht="12.75" customHeight="1">
      <c r="A622" s="8" t="s">
        <v>612</v>
      </c>
      <c r="B622" s="8" t="s">
        <v>590</v>
      </c>
      <c r="C622" s="9" t="s">
        <v>173</v>
      </c>
      <c r="D622" s="9" t="s">
        <v>50</v>
      </c>
      <c r="E622" s="9" t="s">
        <v>16</v>
      </c>
      <c r="F622" s="8" t="s">
        <v>17</v>
      </c>
      <c r="G622" s="8" t="s">
        <v>174</v>
      </c>
      <c r="H622" s="10">
        <v>52.12</v>
      </c>
      <c r="I622" s="10">
        <v>665.23</v>
      </c>
      <c r="J622" s="10">
        <v>700</v>
      </c>
      <c r="K622" s="10">
        <v>148.11000000000001</v>
      </c>
      <c r="L622" s="7">
        <v>700</v>
      </c>
      <c r="M622" s="10">
        <f t="shared" si="97"/>
        <v>700</v>
      </c>
      <c r="N622" s="10">
        <f t="shared" si="97"/>
        <v>700</v>
      </c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  <c r="AFS622" s="11"/>
      <c r="AFT622" s="11"/>
      <c r="AFU622" s="11"/>
      <c r="AFV622" s="11"/>
      <c r="AFW622" s="11"/>
      <c r="AFX622" s="11"/>
      <c r="AFY622" s="11"/>
      <c r="AFZ622" s="11"/>
      <c r="AGA622" s="11"/>
      <c r="AGB622" s="11"/>
      <c r="AGC622" s="11"/>
      <c r="AGD622" s="11"/>
      <c r="AGE622" s="11"/>
      <c r="AGF622" s="11"/>
      <c r="AGG622" s="11"/>
      <c r="AGH622" s="11"/>
      <c r="AGI622" s="11"/>
      <c r="AGJ622" s="11"/>
      <c r="AGK622" s="11"/>
      <c r="AGL622" s="11"/>
      <c r="AGM622" s="11"/>
      <c r="AGN622" s="11"/>
      <c r="AGO622" s="11"/>
      <c r="AGP622" s="11"/>
      <c r="AGQ622" s="11"/>
      <c r="AGR622" s="11"/>
      <c r="AGS622" s="11"/>
      <c r="AGT622" s="11"/>
      <c r="AGU622" s="11"/>
      <c r="AGV622" s="11"/>
      <c r="AGW622" s="11"/>
      <c r="AGX622" s="11"/>
      <c r="AGY622" s="11"/>
      <c r="AGZ622" s="11"/>
      <c r="AHA622" s="11"/>
      <c r="AHB622" s="11"/>
      <c r="AHC622" s="11"/>
      <c r="AHD622" s="11"/>
      <c r="AHE622" s="11"/>
      <c r="AHF622" s="11"/>
      <c r="AHG622" s="11"/>
      <c r="AHH622" s="11"/>
      <c r="AHI622" s="11"/>
      <c r="AHJ622" s="11"/>
      <c r="AHK622" s="11"/>
      <c r="AHL622" s="11"/>
      <c r="AHM622" s="11"/>
      <c r="AHN622" s="11"/>
      <c r="AHO622" s="11"/>
      <c r="AHP622" s="11"/>
      <c r="AHQ622" s="11"/>
      <c r="AHR622" s="11"/>
      <c r="AHS622" s="11"/>
      <c r="AHT622" s="11"/>
      <c r="AHU622" s="11"/>
      <c r="AHV622" s="11"/>
      <c r="AHW622" s="11"/>
      <c r="AHX622" s="11"/>
      <c r="AHY622" s="11"/>
      <c r="AHZ622" s="11"/>
      <c r="AIA622" s="11"/>
      <c r="AIB622" s="11"/>
      <c r="AIC622" s="11"/>
      <c r="AID622" s="11"/>
      <c r="AIE622" s="11"/>
      <c r="AIF622" s="11"/>
      <c r="AIG622" s="11"/>
      <c r="AIH622" s="11"/>
      <c r="AII622" s="11"/>
      <c r="AIJ622" s="11"/>
      <c r="AIK622" s="11"/>
      <c r="AIL622" s="11"/>
      <c r="AIM622" s="11"/>
      <c r="AIN622" s="11"/>
      <c r="AIO622" s="11"/>
      <c r="AIP622" s="11"/>
      <c r="AIQ622" s="11"/>
      <c r="AIR622" s="11"/>
      <c r="AIS622" s="11"/>
      <c r="AIT622" s="11"/>
      <c r="AIU622" s="11"/>
      <c r="AIV622" s="11"/>
      <c r="AIW622" s="11"/>
      <c r="AIX622" s="11"/>
      <c r="AIY622" s="11"/>
      <c r="AIZ622" s="11"/>
      <c r="AJA622" s="11"/>
      <c r="AJB622" s="11"/>
      <c r="AJC622" s="11"/>
      <c r="AJD622" s="11"/>
      <c r="AJE622" s="11"/>
      <c r="AJF622" s="11"/>
      <c r="AJG622" s="11"/>
      <c r="AJH622" s="11"/>
      <c r="AJI622" s="11"/>
      <c r="AJJ622" s="11"/>
      <c r="AJK622" s="11"/>
      <c r="AJL622" s="11"/>
      <c r="AJM622" s="11"/>
      <c r="AJN622" s="11"/>
      <c r="AJO622" s="11"/>
      <c r="AJP622" s="11"/>
      <c r="AJQ622" s="11"/>
      <c r="AJR622" s="11"/>
      <c r="AJS622" s="11"/>
      <c r="AJT622" s="11"/>
      <c r="AJU622" s="11"/>
      <c r="AJV622" s="11"/>
      <c r="AJW622" s="11"/>
      <c r="AJX622" s="11"/>
      <c r="AJY622" s="11"/>
      <c r="AJZ622" s="11"/>
      <c r="AKA622" s="11"/>
      <c r="AKB622" s="11"/>
      <c r="AKC622" s="11"/>
      <c r="AKD622" s="11"/>
      <c r="AKE622" s="11"/>
      <c r="AKF622" s="11"/>
      <c r="AKG622" s="11"/>
      <c r="AKH622" s="11"/>
      <c r="AKI622" s="11"/>
      <c r="AKJ622" s="11"/>
      <c r="AKK622" s="11"/>
      <c r="AKL622" s="11"/>
      <c r="AKM622" s="11"/>
      <c r="AKN622" s="11"/>
      <c r="AKO622" s="11"/>
      <c r="AKP622" s="11"/>
      <c r="AKQ622" s="11"/>
      <c r="AKR622" s="11"/>
      <c r="AKS622" s="11"/>
      <c r="AKT622" s="11"/>
      <c r="AKU622" s="11"/>
      <c r="AKV622" s="11"/>
      <c r="AKW622" s="11"/>
      <c r="AKX622" s="11"/>
      <c r="AKY622" s="11"/>
      <c r="AKZ622" s="11"/>
      <c r="ALA622" s="11"/>
      <c r="ALB622" s="11"/>
      <c r="ALC622" s="11"/>
      <c r="ALD622" s="11"/>
      <c r="ALE622" s="11"/>
      <c r="ALF622" s="11"/>
      <c r="ALG622" s="11"/>
      <c r="ALH622" s="11"/>
      <c r="ALI622" s="11"/>
      <c r="ALJ622" s="11"/>
      <c r="ALK622" s="11"/>
      <c r="ALL622" s="11"/>
      <c r="ALM622" s="11"/>
      <c r="ALN622" s="11"/>
      <c r="ALO622" s="11"/>
      <c r="ALP622" s="11"/>
      <c r="ALQ622" s="11"/>
      <c r="ALR622" s="11"/>
      <c r="ALS622" s="11"/>
      <c r="ALT622" s="11"/>
      <c r="ALU622" s="11"/>
      <c r="ALV622" s="11"/>
      <c r="ALW622" s="11"/>
      <c r="ALX622" s="11"/>
      <c r="ALY622" s="11"/>
      <c r="ALZ622" s="11"/>
      <c r="AMA622" s="11"/>
    </row>
    <row r="623" spans="1:1015" ht="12.75" customHeight="1">
      <c r="A623" s="8" t="s">
        <v>612</v>
      </c>
      <c r="B623" s="8" t="s">
        <v>590</v>
      </c>
      <c r="C623" s="9" t="s">
        <v>355</v>
      </c>
      <c r="D623" s="9"/>
      <c r="E623" s="9" t="s">
        <v>16</v>
      </c>
      <c r="F623" s="8" t="s">
        <v>17</v>
      </c>
      <c r="G623" s="8" t="s">
        <v>269</v>
      </c>
      <c r="H623" s="10">
        <v>527.11</v>
      </c>
      <c r="I623" s="10">
        <v>0</v>
      </c>
      <c r="J623" s="10">
        <v>0</v>
      </c>
      <c r="K623" s="10">
        <v>74.150000000000006</v>
      </c>
      <c r="L623" s="7">
        <v>500</v>
      </c>
      <c r="M623" s="10">
        <v>0</v>
      </c>
      <c r="N623" s="10">
        <v>0</v>
      </c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</row>
    <row r="624" spans="1:1015" ht="12.75" customHeight="1">
      <c r="A624" s="8" t="s">
        <v>612</v>
      </c>
      <c r="B624" s="8" t="s">
        <v>590</v>
      </c>
      <c r="C624" s="9" t="s">
        <v>177</v>
      </c>
      <c r="D624" s="8"/>
      <c r="E624" s="9" t="s">
        <v>16</v>
      </c>
      <c r="F624" s="8" t="s">
        <v>17</v>
      </c>
      <c r="G624" s="8" t="s">
        <v>178</v>
      </c>
      <c r="H624" s="10">
        <v>291.70999999999998</v>
      </c>
      <c r="I624" s="10">
        <v>306.27</v>
      </c>
      <c r="J624" s="10">
        <v>300</v>
      </c>
      <c r="K624" s="10">
        <v>267.45</v>
      </c>
      <c r="L624" s="7">
        <v>300</v>
      </c>
      <c r="M624" s="10">
        <f>L624</f>
        <v>300</v>
      </c>
      <c r="N624" s="10">
        <f>M624</f>
        <v>300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</row>
    <row r="625" spans="1:1015" ht="12.75" customHeight="1">
      <c r="A625" s="8" t="s">
        <v>612</v>
      </c>
      <c r="B625" s="8" t="s">
        <v>590</v>
      </c>
      <c r="C625" s="9" t="s">
        <v>270</v>
      </c>
      <c r="D625" s="8"/>
      <c r="E625" s="9" t="s">
        <v>16</v>
      </c>
      <c r="F625" s="8" t="s">
        <v>17</v>
      </c>
      <c r="G625" s="8" t="s">
        <v>469</v>
      </c>
      <c r="H625" s="10">
        <v>0</v>
      </c>
      <c r="I625" s="10">
        <v>19.73</v>
      </c>
      <c r="J625" s="10">
        <v>0</v>
      </c>
      <c r="K625" s="10">
        <v>148</v>
      </c>
      <c r="L625" s="7">
        <v>0</v>
      </c>
      <c r="M625" s="10">
        <v>0</v>
      </c>
      <c r="N625" s="10">
        <v>0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</row>
    <row r="626" spans="1:1015" ht="12.75" customHeight="1">
      <c r="A626" s="8" t="s">
        <v>612</v>
      </c>
      <c r="B626" s="8" t="s">
        <v>590</v>
      </c>
      <c r="C626" s="9" t="s">
        <v>250</v>
      </c>
      <c r="D626" s="8"/>
      <c r="E626" s="9" t="s">
        <v>16</v>
      </c>
      <c r="F626" s="8" t="s">
        <v>17</v>
      </c>
      <c r="G626" s="8" t="s">
        <v>251</v>
      </c>
      <c r="H626" s="10">
        <v>122.39</v>
      </c>
      <c r="I626" s="10">
        <v>400</v>
      </c>
      <c r="J626" s="10">
        <v>400</v>
      </c>
      <c r="K626" s="10">
        <v>990</v>
      </c>
      <c r="L626" s="7">
        <v>400</v>
      </c>
      <c r="M626" s="10">
        <f>L626</f>
        <v>400</v>
      </c>
      <c r="N626" s="10">
        <f>M626</f>
        <v>400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  <c r="AFS626" s="11"/>
      <c r="AFT626" s="11"/>
      <c r="AFU626" s="11"/>
      <c r="AFV626" s="11"/>
      <c r="AFW626" s="11"/>
      <c r="AFX626" s="11"/>
      <c r="AFY626" s="11"/>
      <c r="AFZ626" s="11"/>
      <c r="AGA626" s="11"/>
      <c r="AGB626" s="11"/>
      <c r="AGC626" s="11"/>
      <c r="AGD626" s="11"/>
      <c r="AGE626" s="11"/>
      <c r="AGF626" s="11"/>
      <c r="AGG626" s="11"/>
      <c r="AGH626" s="11"/>
      <c r="AGI626" s="11"/>
      <c r="AGJ626" s="11"/>
      <c r="AGK626" s="11"/>
      <c r="AGL626" s="11"/>
      <c r="AGM626" s="11"/>
      <c r="AGN626" s="11"/>
      <c r="AGO626" s="11"/>
      <c r="AGP626" s="11"/>
      <c r="AGQ626" s="11"/>
      <c r="AGR626" s="11"/>
      <c r="AGS626" s="11"/>
      <c r="AGT626" s="11"/>
      <c r="AGU626" s="11"/>
      <c r="AGV626" s="11"/>
      <c r="AGW626" s="11"/>
      <c r="AGX626" s="11"/>
      <c r="AGY626" s="11"/>
      <c r="AGZ626" s="11"/>
      <c r="AHA626" s="11"/>
      <c r="AHB626" s="11"/>
      <c r="AHC626" s="11"/>
      <c r="AHD626" s="11"/>
      <c r="AHE626" s="11"/>
      <c r="AHF626" s="11"/>
      <c r="AHG626" s="11"/>
      <c r="AHH626" s="11"/>
      <c r="AHI626" s="11"/>
      <c r="AHJ626" s="11"/>
      <c r="AHK626" s="11"/>
      <c r="AHL626" s="11"/>
      <c r="AHM626" s="11"/>
      <c r="AHN626" s="11"/>
      <c r="AHO626" s="11"/>
      <c r="AHP626" s="11"/>
      <c r="AHQ626" s="11"/>
      <c r="AHR626" s="11"/>
      <c r="AHS626" s="11"/>
      <c r="AHT626" s="11"/>
      <c r="AHU626" s="11"/>
      <c r="AHV626" s="11"/>
      <c r="AHW626" s="11"/>
      <c r="AHX626" s="11"/>
      <c r="AHY626" s="11"/>
      <c r="AHZ626" s="11"/>
      <c r="AIA626" s="11"/>
      <c r="AIB626" s="11"/>
      <c r="AIC626" s="11"/>
      <c r="AID626" s="11"/>
      <c r="AIE626" s="11"/>
      <c r="AIF626" s="11"/>
      <c r="AIG626" s="11"/>
      <c r="AIH626" s="11"/>
      <c r="AII626" s="11"/>
      <c r="AIJ626" s="11"/>
      <c r="AIK626" s="11"/>
      <c r="AIL626" s="11"/>
      <c r="AIM626" s="11"/>
      <c r="AIN626" s="11"/>
      <c r="AIO626" s="11"/>
      <c r="AIP626" s="11"/>
      <c r="AIQ626" s="11"/>
      <c r="AIR626" s="11"/>
      <c r="AIS626" s="11"/>
      <c r="AIT626" s="11"/>
      <c r="AIU626" s="11"/>
      <c r="AIV626" s="11"/>
      <c r="AIW626" s="11"/>
      <c r="AIX626" s="11"/>
      <c r="AIY626" s="11"/>
      <c r="AIZ626" s="11"/>
      <c r="AJA626" s="11"/>
      <c r="AJB626" s="11"/>
      <c r="AJC626" s="11"/>
      <c r="AJD626" s="11"/>
      <c r="AJE626" s="11"/>
      <c r="AJF626" s="11"/>
      <c r="AJG626" s="11"/>
      <c r="AJH626" s="11"/>
      <c r="AJI626" s="11"/>
      <c r="AJJ626" s="11"/>
      <c r="AJK626" s="11"/>
      <c r="AJL626" s="11"/>
      <c r="AJM626" s="11"/>
      <c r="AJN626" s="11"/>
      <c r="AJO626" s="11"/>
      <c r="AJP626" s="11"/>
      <c r="AJQ626" s="11"/>
      <c r="AJR626" s="11"/>
      <c r="AJS626" s="11"/>
      <c r="AJT626" s="11"/>
      <c r="AJU626" s="11"/>
      <c r="AJV626" s="11"/>
      <c r="AJW626" s="11"/>
      <c r="AJX626" s="11"/>
      <c r="AJY626" s="11"/>
      <c r="AJZ626" s="11"/>
      <c r="AKA626" s="11"/>
      <c r="AKB626" s="11"/>
      <c r="AKC626" s="11"/>
      <c r="AKD626" s="11"/>
      <c r="AKE626" s="11"/>
      <c r="AKF626" s="11"/>
      <c r="AKG626" s="11"/>
      <c r="AKH626" s="11"/>
      <c r="AKI626" s="11"/>
      <c r="AKJ626" s="11"/>
      <c r="AKK626" s="11"/>
      <c r="AKL626" s="11"/>
      <c r="AKM626" s="11"/>
      <c r="AKN626" s="11"/>
      <c r="AKO626" s="11"/>
      <c r="AKP626" s="11"/>
      <c r="AKQ626" s="11"/>
      <c r="AKR626" s="11"/>
      <c r="AKS626" s="11"/>
      <c r="AKT626" s="11"/>
      <c r="AKU626" s="11"/>
      <c r="AKV626" s="11"/>
      <c r="AKW626" s="11"/>
      <c r="AKX626" s="11"/>
      <c r="AKY626" s="11"/>
      <c r="AKZ626" s="11"/>
      <c r="ALA626" s="11"/>
      <c r="ALB626" s="11"/>
      <c r="ALC626" s="11"/>
      <c r="ALD626" s="11"/>
      <c r="ALE626" s="11"/>
      <c r="ALF626" s="11"/>
      <c r="ALG626" s="11"/>
      <c r="ALH626" s="11"/>
      <c r="ALI626" s="11"/>
      <c r="ALJ626" s="11"/>
      <c r="ALK626" s="11"/>
      <c r="ALL626" s="11"/>
      <c r="ALM626" s="11"/>
      <c r="ALN626" s="11"/>
      <c r="ALO626" s="11"/>
      <c r="ALP626" s="11"/>
      <c r="ALQ626" s="11"/>
      <c r="ALR626" s="11"/>
      <c r="ALS626" s="11"/>
      <c r="ALT626" s="11"/>
      <c r="ALU626" s="11"/>
      <c r="ALV626" s="11"/>
      <c r="ALW626" s="11"/>
      <c r="ALX626" s="11"/>
      <c r="ALY626" s="11"/>
      <c r="ALZ626" s="11"/>
      <c r="AMA626" s="11"/>
    </row>
    <row r="627" spans="1:1015" ht="12.75" customHeight="1">
      <c r="A627" s="8" t="s">
        <v>612</v>
      </c>
      <c r="B627" s="8" t="s">
        <v>590</v>
      </c>
      <c r="C627" s="9" t="s">
        <v>210</v>
      </c>
      <c r="D627" s="8"/>
      <c r="E627" s="9" t="s">
        <v>16</v>
      </c>
      <c r="F627" s="8" t="s">
        <v>17</v>
      </c>
      <c r="G627" s="8" t="s">
        <v>211</v>
      </c>
      <c r="H627" s="10">
        <v>1144.5999999999999</v>
      </c>
      <c r="I627" s="10">
        <v>1128.81</v>
      </c>
      <c r="J627" s="10">
        <v>900</v>
      </c>
      <c r="K627" s="10">
        <v>747.94</v>
      </c>
      <c r="L627" s="7">
        <v>900</v>
      </c>
      <c r="M627" s="10">
        <f>L627</f>
        <v>900</v>
      </c>
      <c r="N627" s="10">
        <f>M627</f>
        <v>900</v>
      </c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</row>
    <row r="628" spans="1:1015" ht="12.75" customHeight="1">
      <c r="A628" s="8" t="s">
        <v>612</v>
      </c>
      <c r="B628" s="8" t="s">
        <v>590</v>
      </c>
      <c r="C628" s="9" t="s">
        <v>615</v>
      </c>
      <c r="D628" s="8"/>
      <c r="E628" s="9" t="s">
        <v>16</v>
      </c>
      <c r="F628" s="8" t="s">
        <v>17</v>
      </c>
      <c r="G628" s="8" t="s">
        <v>616</v>
      </c>
      <c r="H628" s="10">
        <v>0</v>
      </c>
      <c r="I628" s="10">
        <v>0</v>
      </c>
      <c r="J628" s="10">
        <v>0</v>
      </c>
      <c r="K628" s="10">
        <v>10</v>
      </c>
      <c r="L628" s="7">
        <v>0</v>
      </c>
      <c r="M628" s="10">
        <v>0</v>
      </c>
      <c r="N628" s="10">
        <v>0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</row>
    <row r="629" spans="1:1015" ht="12.75" customHeight="1">
      <c r="A629" s="8" t="s">
        <v>612</v>
      </c>
      <c r="B629" s="8" t="s">
        <v>590</v>
      </c>
      <c r="C629" s="9" t="s">
        <v>179</v>
      </c>
      <c r="D629" s="9" t="s">
        <v>36</v>
      </c>
      <c r="E629" s="9" t="s">
        <v>16</v>
      </c>
      <c r="F629" s="8" t="s">
        <v>17</v>
      </c>
      <c r="G629" s="8" t="s">
        <v>617</v>
      </c>
      <c r="H629" s="10">
        <v>1793.55</v>
      </c>
      <c r="I629" s="10">
        <v>1758.9</v>
      </c>
      <c r="J629" s="10">
        <v>1799</v>
      </c>
      <c r="K629" s="10">
        <v>1606.44</v>
      </c>
      <c r="L629" s="7">
        <v>3520</v>
      </c>
      <c r="M629" s="6">
        <v>3520</v>
      </c>
      <c r="N629" s="6">
        <v>3472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</row>
    <row r="630" spans="1:1015" ht="12.75" customHeight="1">
      <c r="A630" s="8" t="s">
        <v>612</v>
      </c>
      <c r="B630" s="8" t="s">
        <v>590</v>
      </c>
      <c r="C630" s="9" t="s">
        <v>179</v>
      </c>
      <c r="D630" s="9" t="s">
        <v>38</v>
      </c>
      <c r="E630" s="9" t="s">
        <v>16</v>
      </c>
      <c r="F630" s="8" t="s">
        <v>17</v>
      </c>
      <c r="G630" s="8" t="s">
        <v>618</v>
      </c>
      <c r="H630" s="10">
        <v>7216.33</v>
      </c>
      <c r="I630" s="10">
        <v>4682.2</v>
      </c>
      <c r="J630" s="10">
        <v>0</v>
      </c>
      <c r="K630" s="10">
        <v>0</v>
      </c>
      <c r="L630" s="7">
        <v>0</v>
      </c>
      <c r="M630" s="10">
        <v>0</v>
      </c>
      <c r="N630" s="10">
        <v>0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</row>
    <row r="631" spans="1:1015" ht="12.75" customHeight="1">
      <c r="A631" s="8" t="s">
        <v>612</v>
      </c>
      <c r="B631" s="8" t="s">
        <v>590</v>
      </c>
      <c r="C631" s="9" t="s">
        <v>276</v>
      </c>
      <c r="D631" s="8"/>
      <c r="E631" s="9" t="s">
        <v>16</v>
      </c>
      <c r="F631" s="8" t="s">
        <v>17</v>
      </c>
      <c r="G631" s="8" t="s">
        <v>501</v>
      </c>
      <c r="H631" s="10">
        <v>86</v>
      </c>
      <c r="I631" s="10">
        <v>86</v>
      </c>
      <c r="J631" s="10">
        <v>86</v>
      </c>
      <c r="K631" s="10">
        <v>86</v>
      </c>
      <c r="L631" s="7">
        <v>286</v>
      </c>
      <c r="M631" s="10">
        <f>L631</f>
        <v>286</v>
      </c>
      <c r="N631" s="10">
        <f>M631</f>
        <v>286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</row>
    <row r="632" spans="1:1015" ht="12.75" customHeight="1">
      <c r="A632" s="8" t="s">
        <v>612</v>
      </c>
      <c r="B632" s="8" t="s">
        <v>590</v>
      </c>
      <c r="C632" s="9" t="s">
        <v>202</v>
      </c>
      <c r="D632" s="8"/>
      <c r="E632" s="9" t="s">
        <v>16</v>
      </c>
      <c r="F632" s="8" t="s">
        <v>17</v>
      </c>
      <c r="G632" s="8" t="s">
        <v>203</v>
      </c>
      <c r="H632" s="10">
        <v>342.78</v>
      </c>
      <c r="I632" s="10">
        <v>356.32</v>
      </c>
      <c r="J632" s="10">
        <v>375</v>
      </c>
      <c r="K632" s="10">
        <v>368.58</v>
      </c>
      <c r="L632" s="7">
        <v>386</v>
      </c>
      <c r="M632" s="6">
        <v>394</v>
      </c>
      <c r="N632" s="6">
        <v>402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</row>
    <row r="633" spans="1:1015" ht="12.75" customHeight="1">
      <c r="A633" s="8" t="s">
        <v>612</v>
      </c>
      <c r="B633" s="8" t="s">
        <v>590</v>
      </c>
      <c r="C633" s="9" t="s">
        <v>214</v>
      </c>
      <c r="D633" s="8"/>
      <c r="E633" s="9" t="s">
        <v>16</v>
      </c>
      <c r="F633" s="8" t="s">
        <v>17</v>
      </c>
      <c r="G633" s="8" t="s">
        <v>215</v>
      </c>
      <c r="H633" s="10">
        <v>0</v>
      </c>
      <c r="I633" s="10">
        <v>0</v>
      </c>
      <c r="J633" s="10">
        <v>0</v>
      </c>
      <c r="K633" s="10">
        <v>240</v>
      </c>
      <c r="L633" s="7">
        <v>0</v>
      </c>
      <c r="M633" s="10">
        <v>0</v>
      </c>
      <c r="N633" s="10">
        <v>0</v>
      </c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</row>
    <row r="634" spans="1:1015" ht="12.75" customHeight="1">
      <c r="A634" s="8" t="s">
        <v>612</v>
      </c>
      <c r="B634" s="8" t="s">
        <v>590</v>
      </c>
      <c r="C634" s="9" t="s">
        <v>619</v>
      </c>
      <c r="D634" s="8"/>
      <c r="E634" s="20" t="s">
        <v>152</v>
      </c>
      <c r="F634" s="8" t="s">
        <v>17</v>
      </c>
      <c r="G634" s="8" t="s">
        <v>620</v>
      </c>
      <c r="H634" s="10">
        <v>0</v>
      </c>
      <c r="I634" s="10">
        <v>0</v>
      </c>
      <c r="J634" s="10">
        <v>0</v>
      </c>
      <c r="K634" s="10">
        <v>3082.36</v>
      </c>
      <c r="L634" s="7">
        <v>0</v>
      </c>
      <c r="M634" s="10">
        <v>0</v>
      </c>
      <c r="N634" s="10">
        <v>0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</row>
    <row r="635" spans="1:1015" ht="12.75" customHeight="1">
      <c r="A635" s="8" t="s">
        <v>612</v>
      </c>
      <c r="B635" s="8" t="s">
        <v>590</v>
      </c>
      <c r="C635" s="9" t="s">
        <v>619</v>
      </c>
      <c r="D635" s="8"/>
      <c r="E635" s="20" t="s">
        <v>154</v>
      </c>
      <c r="F635" s="8" t="s">
        <v>17</v>
      </c>
      <c r="G635" s="8" t="s">
        <v>621</v>
      </c>
      <c r="H635" s="10">
        <v>0</v>
      </c>
      <c r="I635" s="10">
        <v>0</v>
      </c>
      <c r="J635" s="10">
        <v>0</v>
      </c>
      <c r="K635" s="10">
        <v>0</v>
      </c>
      <c r="L635" s="7">
        <v>1210</v>
      </c>
      <c r="M635" s="10">
        <v>0</v>
      </c>
      <c r="N635" s="10">
        <v>0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</row>
    <row r="636" spans="1:1015" ht="12.75" customHeight="1">
      <c r="A636" s="8" t="s">
        <v>612</v>
      </c>
      <c r="B636" s="8" t="s">
        <v>590</v>
      </c>
      <c r="C636" s="9" t="s">
        <v>240</v>
      </c>
      <c r="D636" s="8"/>
      <c r="E636" s="9" t="s">
        <v>16</v>
      </c>
      <c r="F636" s="8" t="s">
        <v>17</v>
      </c>
      <c r="G636" s="8" t="s">
        <v>221</v>
      </c>
      <c r="H636" s="10">
        <v>0</v>
      </c>
      <c r="I636" s="10">
        <v>70.19</v>
      </c>
      <c r="J636" s="10">
        <v>0</v>
      </c>
      <c r="K636" s="10">
        <v>0</v>
      </c>
      <c r="L636" s="7">
        <v>0</v>
      </c>
      <c r="M636" s="10">
        <v>0</v>
      </c>
      <c r="N636" s="10">
        <v>0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</row>
    <row r="637" spans="1:1015" s="11" customFormat="1" ht="12.75" customHeight="1">
      <c r="A637" s="8" t="s">
        <v>612</v>
      </c>
      <c r="B637" s="8" t="s">
        <v>590</v>
      </c>
      <c r="C637" s="9" t="s">
        <v>191</v>
      </c>
      <c r="D637" s="8"/>
      <c r="E637" s="9" t="s">
        <v>16</v>
      </c>
      <c r="F637" s="8" t="s">
        <v>99</v>
      </c>
      <c r="G637" s="8" t="s">
        <v>192</v>
      </c>
      <c r="H637" s="10">
        <v>0</v>
      </c>
      <c r="I637" s="10">
        <v>0</v>
      </c>
      <c r="J637" s="10">
        <v>0</v>
      </c>
      <c r="K637" s="10">
        <v>0</v>
      </c>
      <c r="L637" s="7">
        <v>1000</v>
      </c>
      <c r="M637" s="10">
        <v>0</v>
      </c>
      <c r="N637" s="10">
        <v>0</v>
      </c>
    </row>
    <row r="638" spans="1:1015" ht="12.75" customHeight="1">
      <c r="A638" s="8" t="s">
        <v>612</v>
      </c>
      <c r="B638" s="8" t="s">
        <v>590</v>
      </c>
      <c r="C638" s="9" t="s">
        <v>283</v>
      </c>
      <c r="D638" s="8"/>
      <c r="E638" s="20" t="s">
        <v>622</v>
      </c>
      <c r="F638" s="8" t="s">
        <v>99</v>
      </c>
      <c r="G638" s="8" t="s">
        <v>623</v>
      </c>
      <c r="H638" s="10">
        <v>0</v>
      </c>
      <c r="I638" s="10">
        <v>3000</v>
      </c>
      <c r="J638" s="10">
        <v>0</v>
      </c>
      <c r="K638" s="10">
        <v>0</v>
      </c>
      <c r="L638" s="7">
        <v>0</v>
      </c>
      <c r="M638" s="6">
        <v>0</v>
      </c>
      <c r="N638" s="6">
        <v>0</v>
      </c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</row>
    <row r="639" spans="1:1015" s="11" customFormat="1" ht="12.75" customHeight="1">
      <c r="A639" s="8" t="s">
        <v>612</v>
      </c>
      <c r="B639" s="8" t="s">
        <v>590</v>
      </c>
      <c r="C639" s="9" t="s">
        <v>283</v>
      </c>
      <c r="D639" s="8"/>
      <c r="E639" s="9" t="s">
        <v>16</v>
      </c>
      <c r="F639" s="8" t="s">
        <v>99</v>
      </c>
      <c r="G639" s="8" t="s">
        <v>624</v>
      </c>
      <c r="H639" s="10">
        <v>0</v>
      </c>
      <c r="I639" s="10">
        <v>7785.81</v>
      </c>
      <c r="J639" s="10">
        <v>0</v>
      </c>
      <c r="K639" s="10">
        <v>0</v>
      </c>
      <c r="L639" s="7">
        <v>5000</v>
      </c>
      <c r="M639" s="10">
        <v>7000</v>
      </c>
      <c r="N639" s="10">
        <v>0</v>
      </c>
    </row>
    <row r="640" spans="1:1015" ht="12.75" customHeight="1">
      <c r="A640" s="12" t="s">
        <v>625</v>
      </c>
      <c r="B640" s="12"/>
      <c r="C640" s="12"/>
      <c r="D640" s="12"/>
      <c r="E640" s="13" t="s">
        <v>31</v>
      </c>
      <c r="F640" s="13"/>
      <c r="G640" s="12" t="s">
        <v>135</v>
      </c>
      <c r="H640" s="14">
        <f t="shared" ref="H640:N640" si="98">H614+H615+SUM(H616:H639)</f>
        <v>61706.75</v>
      </c>
      <c r="I640" s="14">
        <f t="shared" si="98"/>
        <v>70238.17</v>
      </c>
      <c r="J640" s="14">
        <f t="shared" si="98"/>
        <v>57972</v>
      </c>
      <c r="K640" s="14">
        <f t="shared" si="98"/>
        <v>59957.88</v>
      </c>
      <c r="L640" s="3">
        <f t="shared" si="98"/>
        <v>72035</v>
      </c>
      <c r="M640" s="14">
        <f t="shared" si="98"/>
        <v>75789</v>
      </c>
      <c r="N640" s="14">
        <f t="shared" si="98"/>
        <v>69853</v>
      </c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  <c r="JO640" s="15"/>
      <c r="JP640" s="15"/>
      <c r="JQ640" s="15"/>
      <c r="JR640" s="15"/>
      <c r="JS640" s="15"/>
      <c r="JT640" s="15"/>
      <c r="JU640" s="15"/>
      <c r="JV640" s="15"/>
      <c r="JW640" s="15"/>
      <c r="JX640" s="15"/>
      <c r="JY640" s="15"/>
      <c r="JZ640" s="15"/>
      <c r="KA640" s="15"/>
      <c r="KB640" s="15"/>
      <c r="KC640" s="15"/>
      <c r="KD640" s="15"/>
      <c r="KE640" s="15"/>
      <c r="KF640" s="15"/>
      <c r="KG640" s="15"/>
      <c r="KH640" s="15"/>
      <c r="KI640" s="15"/>
      <c r="KJ640" s="15"/>
      <c r="KK640" s="15"/>
      <c r="KL640" s="15"/>
      <c r="KM640" s="15"/>
      <c r="KN640" s="15"/>
      <c r="KO640" s="15"/>
      <c r="KP640" s="15"/>
      <c r="KQ640" s="15"/>
      <c r="KR640" s="15"/>
      <c r="KS640" s="15"/>
      <c r="KT640" s="15"/>
      <c r="KU640" s="15"/>
      <c r="KV640" s="15"/>
      <c r="KW640" s="15"/>
      <c r="KX640" s="15"/>
      <c r="KY640" s="15"/>
      <c r="KZ640" s="15"/>
      <c r="LA640" s="15"/>
      <c r="LB640" s="15"/>
      <c r="LC640" s="15"/>
      <c r="LD640" s="15"/>
      <c r="LE640" s="15"/>
      <c r="LF640" s="15"/>
      <c r="LG640" s="15"/>
      <c r="LH640" s="15"/>
      <c r="LI640" s="15"/>
      <c r="LJ640" s="15"/>
      <c r="LK640" s="15"/>
      <c r="LL640" s="15"/>
      <c r="LM640" s="15"/>
      <c r="LN640" s="15"/>
      <c r="LO640" s="15"/>
      <c r="LP640" s="15"/>
      <c r="LQ640" s="15"/>
      <c r="LR640" s="15"/>
      <c r="LS640" s="15"/>
      <c r="LT640" s="15"/>
      <c r="LU640" s="15"/>
      <c r="LV640" s="15"/>
      <c r="LW640" s="15"/>
      <c r="LX640" s="15"/>
      <c r="LY640" s="15"/>
      <c r="LZ640" s="15"/>
      <c r="MA640" s="15"/>
      <c r="MB640" s="15"/>
      <c r="MC640" s="15"/>
      <c r="MD640" s="15"/>
      <c r="ME640" s="15"/>
      <c r="MF640" s="15"/>
      <c r="MG640" s="15"/>
      <c r="MH640" s="15"/>
      <c r="MI640" s="15"/>
      <c r="MJ640" s="15"/>
      <c r="MK640" s="15"/>
      <c r="ML640" s="15"/>
      <c r="MM640" s="15"/>
      <c r="MN640" s="15"/>
      <c r="MO640" s="15"/>
      <c r="MP640" s="15"/>
      <c r="MQ640" s="15"/>
      <c r="MR640" s="15"/>
      <c r="MS640" s="15"/>
      <c r="MT640" s="15"/>
      <c r="MU640" s="15"/>
      <c r="MV640" s="15"/>
      <c r="MW640" s="15"/>
      <c r="MX640" s="15"/>
      <c r="MY640" s="15"/>
      <c r="MZ640" s="15"/>
      <c r="NA640" s="15"/>
      <c r="NB640" s="15"/>
      <c r="NC640" s="15"/>
      <c r="ND640" s="15"/>
      <c r="NE640" s="15"/>
      <c r="NF640" s="15"/>
      <c r="NG640" s="15"/>
      <c r="NH640" s="15"/>
      <c r="NI640" s="15"/>
      <c r="NJ640" s="15"/>
      <c r="NK640" s="15"/>
      <c r="NL640" s="15"/>
      <c r="NM640" s="15"/>
      <c r="NN640" s="15"/>
      <c r="NO640" s="15"/>
      <c r="NP640" s="15"/>
      <c r="NQ640" s="15"/>
      <c r="NR640" s="15"/>
      <c r="NS640" s="15"/>
      <c r="NT640" s="15"/>
      <c r="NU640" s="15"/>
      <c r="NV640" s="15"/>
      <c r="NW640" s="15"/>
      <c r="NX640" s="15"/>
      <c r="NY640" s="15"/>
      <c r="NZ640" s="15"/>
      <c r="OA640" s="15"/>
      <c r="OB640" s="15"/>
      <c r="OC640" s="15"/>
      <c r="OD640" s="15"/>
      <c r="OE640" s="15"/>
      <c r="OF640" s="15"/>
      <c r="OG640" s="15"/>
      <c r="OH640" s="15"/>
      <c r="OI640" s="15"/>
      <c r="OJ640" s="15"/>
      <c r="OK640" s="15"/>
      <c r="OL640" s="15"/>
      <c r="OM640" s="15"/>
      <c r="ON640" s="15"/>
      <c r="OO640" s="15"/>
      <c r="OP640" s="15"/>
      <c r="OQ640" s="15"/>
      <c r="OR640" s="15"/>
      <c r="OS640" s="15"/>
      <c r="OT640" s="15"/>
      <c r="OU640" s="15"/>
      <c r="OV640" s="15"/>
      <c r="OW640" s="15"/>
      <c r="OX640" s="15"/>
      <c r="OY640" s="15"/>
      <c r="OZ640" s="15"/>
      <c r="PA640" s="15"/>
      <c r="PB640" s="15"/>
      <c r="PC640" s="15"/>
      <c r="PD640" s="15"/>
      <c r="PE640" s="15"/>
      <c r="PF640" s="15"/>
      <c r="PG640" s="15"/>
      <c r="PH640" s="15"/>
      <c r="PI640" s="15"/>
      <c r="PJ640" s="15"/>
      <c r="PK640" s="15"/>
      <c r="PL640" s="15"/>
      <c r="PM640" s="15"/>
      <c r="PN640" s="15"/>
      <c r="PO640" s="15"/>
      <c r="PP640" s="15"/>
      <c r="PQ640" s="15"/>
      <c r="PR640" s="15"/>
      <c r="PS640" s="15"/>
      <c r="PT640" s="15"/>
      <c r="PU640" s="15"/>
      <c r="PV640" s="15"/>
      <c r="PW640" s="15"/>
      <c r="PX640" s="15"/>
      <c r="PY640" s="15"/>
      <c r="PZ640" s="15"/>
      <c r="QA640" s="15"/>
      <c r="QB640" s="15"/>
      <c r="QC640" s="15"/>
      <c r="QD640" s="15"/>
      <c r="QE640" s="15"/>
      <c r="QF640" s="15"/>
      <c r="QG640" s="15"/>
      <c r="QH640" s="15"/>
      <c r="QI640" s="15"/>
      <c r="QJ640" s="15"/>
      <c r="QK640" s="15"/>
      <c r="QL640" s="15"/>
      <c r="QM640" s="15"/>
      <c r="QN640" s="15"/>
      <c r="QO640" s="15"/>
      <c r="QP640" s="15"/>
      <c r="QQ640" s="15"/>
      <c r="QR640" s="15"/>
      <c r="QS640" s="15"/>
      <c r="QT640" s="15"/>
      <c r="QU640" s="15"/>
      <c r="QV640" s="15"/>
      <c r="QW640" s="15"/>
      <c r="QX640" s="15"/>
      <c r="QY640" s="15"/>
      <c r="QZ640" s="15"/>
      <c r="RA640" s="15"/>
      <c r="RB640" s="15"/>
      <c r="RC640" s="15"/>
      <c r="RD640" s="15"/>
      <c r="RE640" s="15"/>
      <c r="RF640" s="15"/>
      <c r="RG640" s="15"/>
      <c r="RH640" s="15"/>
      <c r="RI640" s="15"/>
      <c r="RJ640" s="15"/>
      <c r="RK640" s="15"/>
      <c r="RL640" s="15"/>
      <c r="RM640" s="15"/>
      <c r="RN640" s="15"/>
      <c r="RO640" s="15"/>
      <c r="RP640" s="15"/>
      <c r="RQ640" s="15"/>
      <c r="RR640" s="15"/>
      <c r="RS640" s="15"/>
      <c r="RT640" s="15"/>
      <c r="RU640" s="15"/>
      <c r="RV640" s="15"/>
      <c r="RW640" s="15"/>
      <c r="RX640" s="15"/>
      <c r="RY640" s="15"/>
      <c r="RZ640" s="15"/>
      <c r="SA640" s="15"/>
      <c r="SB640" s="15"/>
      <c r="SC640" s="15"/>
      <c r="SD640" s="15"/>
      <c r="SE640" s="15"/>
      <c r="SF640" s="15"/>
      <c r="SG640" s="15"/>
      <c r="SH640" s="15"/>
      <c r="SI640" s="15"/>
      <c r="SJ640" s="15"/>
      <c r="SK640" s="15"/>
      <c r="SL640" s="15"/>
      <c r="SM640" s="15"/>
      <c r="SN640" s="15"/>
      <c r="SO640" s="15"/>
      <c r="SP640" s="15"/>
      <c r="SQ640" s="15"/>
      <c r="SR640" s="15"/>
      <c r="SS640" s="15"/>
      <c r="ST640" s="15"/>
      <c r="SU640" s="15"/>
      <c r="SV640" s="15"/>
      <c r="SW640" s="15"/>
      <c r="SX640" s="15"/>
      <c r="SY640" s="15"/>
      <c r="SZ640" s="15"/>
      <c r="TA640" s="15"/>
      <c r="TB640" s="15"/>
      <c r="TC640" s="15"/>
      <c r="TD640" s="15"/>
      <c r="TE640" s="15"/>
      <c r="TF640" s="15"/>
      <c r="TG640" s="15"/>
      <c r="TH640" s="15"/>
      <c r="TI640" s="15"/>
      <c r="TJ640" s="15"/>
      <c r="TK640" s="15"/>
      <c r="TL640" s="15"/>
      <c r="TM640" s="15"/>
      <c r="TN640" s="15"/>
      <c r="TO640" s="15"/>
      <c r="TP640" s="15"/>
      <c r="TQ640" s="15"/>
      <c r="TR640" s="15"/>
      <c r="TS640" s="15"/>
      <c r="TT640" s="15"/>
      <c r="TU640" s="15"/>
      <c r="TV640" s="15"/>
      <c r="TW640" s="15"/>
      <c r="TX640" s="15"/>
      <c r="TY640" s="15"/>
      <c r="TZ640" s="15"/>
      <c r="UA640" s="15"/>
      <c r="UB640" s="15"/>
      <c r="UC640" s="15"/>
      <c r="UD640" s="15"/>
      <c r="UE640" s="15"/>
      <c r="UF640" s="15"/>
      <c r="UG640" s="15"/>
      <c r="UH640" s="15"/>
      <c r="UI640" s="15"/>
      <c r="UJ640" s="15"/>
      <c r="UK640" s="15"/>
      <c r="UL640" s="15"/>
      <c r="UM640" s="15"/>
      <c r="UN640" s="15"/>
      <c r="UO640" s="15"/>
      <c r="UP640" s="15"/>
      <c r="UQ640" s="15"/>
      <c r="UR640" s="15"/>
      <c r="US640" s="15"/>
      <c r="UT640" s="15"/>
      <c r="UU640" s="15"/>
      <c r="UV640" s="15"/>
      <c r="UW640" s="15"/>
      <c r="UX640" s="15"/>
      <c r="UY640" s="15"/>
      <c r="UZ640" s="15"/>
      <c r="VA640" s="15"/>
      <c r="VB640" s="15"/>
      <c r="VC640" s="15"/>
      <c r="VD640" s="15"/>
      <c r="VE640" s="15"/>
      <c r="VF640" s="15"/>
      <c r="VG640" s="15"/>
      <c r="VH640" s="15"/>
      <c r="VI640" s="15"/>
      <c r="VJ640" s="15"/>
      <c r="VK640" s="15"/>
      <c r="VL640" s="15"/>
      <c r="VM640" s="15"/>
      <c r="VN640" s="15"/>
      <c r="VO640" s="15"/>
      <c r="VP640" s="15"/>
      <c r="VQ640" s="15"/>
      <c r="VR640" s="15"/>
      <c r="VS640" s="15"/>
      <c r="VT640" s="15"/>
      <c r="VU640" s="15"/>
      <c r="VV640" s="15"/>
      <c r="VW640" s="15"/>
      <c r="VX640" s="15"/>
      <c r="VY640" s="15"/>
      <c r="VZ640" s="15"/>
      <c r="WA640" s="15"/>
      <c r="WB640" s="15"/>
      <c r="WC640" s="15"/>
      <c r="WD640" s="15"/>
      <c r="WE640" s="15"/>
      <c r="WF640" s="15"/>
      <c r="WG640" s="15"/>
      <c r="WH640" s="15"/>
      <c r="WI640" s="15"/>
      <c r="WJ640" s="15"/>
      <c r="WK640" s="15"/>
      <c r="WL640" s="15"/>
      <c r="WM640" s="15"/>
      <c r="WN640" s="15"/>
      <c r="WO640" s="15"/>
      <c r="WP640" s="15"/>
      <c r="WQ640" s="15"/>
      <c r="WR640" s="15"/>
      <c r="WS640" s="15"/>
      <c r="WT640" s="15"/>
      <c r="WU640" s="15"/>
      <c r="WV640" s="15"/>
      <c r="WW640" s="15"/>
      <c r="WX640" s="15"/>
      <c r="WY640" s="15"/>
      <c r="WZ640" s="15"/>
      <c r="XA640" s="15"/>
      <c r="XB640" s="15"/>
      <c r="XC640" s="15"/>
      <c r="XD640" s="15"/>
      <c r="XE640" s="15"/>
      <c r="XF640" s="15"/>
      <c r="XG640" s="15"/>
      <c r="XH640" s="15"/>
      <c r="XI640" s="15"/>
      <c r="XJ640" s="15"/>
      <c r="XK640" s="15"/>
      <c r="XL640" s="15"/>
      <c r="XM640" s="15"/>
      <c r="XN640" s="15"/>
      <c r="XO640" s="15"/>
      <c r="XP640" s="15"/>
      <c r="XQ640" s="15"/>
      <c r="XR640" s="15"/>
      <c r="XS640" s="15"/>
      <c r="XT640" s="15"/>
      <c r="XU640" s="15"/>
      <c r="XV640" s="15"/>
      <c r="XW640" s="15"/>
      <c r="XX640" s="15"/>
      <c r="XY640" s="15"/>
      <c r="XZ640" s="15"/>
      <c r="YA640" s="15"/>
      <c r="YB640" s="15"/>
      <c r="YC640" s="15"/>
      <c r="YD640" s="15"/>
      <c r="YE640" s="15"/>
      <c r="YF640" s="15"/>
      <c r="YG640" s="15"/>
      <c r="YH640" s="15"/>
      <c r="YI640" s="15"/>
      <c r="YJ640" s="15"/>
      <c r="YK640" s="15"/>
      <c r="YL640" s="15"/>
      <c r="YM640" s="15"/>
      <c r="YN640" s="15"/>
      <c r="YO640" s="15"/>
      <c r="YP640" s="15"/>
      <c r="YQ640" s="15"/>
      <c r="YR640" s="15"/>
      <c r="YS640" s="15"/>
      <c r="YT640" s="15"/>
      <c r="YU640" s="15"/>
      <c r="YV640" s="15"/>
      <c r="YW640" s="15"/>
      <c r="YX640" s="15"/>
      <c r="YY640" s="15"/>
      <c r="YZ640" s="15"/>
      <c r="ZA640" s="15"/>
      <c r="ZB640" s="15"/>
      <c r="ZC640" s="15"/>
      <c r="ZD640" s="15"/>
      <c r="ZE640" s="15"/>
      <c r="ZF640" s="15"/>
      <c r="ZG640" s="15"/>
      <c r="ZH640" s="15"/>
      <c r="ZI640" s="15"/>
      <c r="ZJ640" s="15"/>
      <c r="ZK640" s="15"/>
      <c r="ZL640" s="15"/>
      <c r="ZM640" s="15"/>
      <c r="ZN640" s="15"/>
      <c r="ZO640" s="15"/>
      <c r="ZP640" s="15"/>
      <c r="ZQ640" s="15"/>
      <c r="ZR640" s="15"/>
      <c r="ZS640" s="15"/>
      <c r="ZT640" s="15"/>
      <c r="ZU640" s="15"/>
      <c r="ZV640" s="15"/>
      <c r="ZW640" s="15"/>
      <c r="ZX640" s="15"/>
      <c r="ZY640" s="15"/>
      <c r="ZZ640" s="15"/>
      <c r="AAA640" s="15"/>
      <c r="AAB640" s="15"/>
      <c r="AAC640" s="15"/>
      <c r="AAD640" s="15"/>
      <c r="AAE640" s="15"/>
      <c r="AAF640" s="15"/>
      <c r="AAG640" s="15"/>
      <c r="AAH640" s="15"/>
      <c r="AAI640" s="15"/>
      <c r="AAJ640" s="15"/>
      <c r="AAK640" s="15"/>
      <c r="AAL640" s="15"/>
      <c r="AAM640" s="15"/>
      <c r="AAN640" s="15"/>
      <c r="AAO640" s="15"/>
      <c r="AAP640" s="15"/>
      <c r="AAQ640" s="15"/>
      <c r="AAR640" s="15"/>
      <c r="AAS640" s="15"/>
      <c r="AAT640" s="15"/>
      <c r="AAU640" s="15"/>
      <c r="AAV640" s="15"/>
      <c r="AAW640" s="15"/>
      <c r="AAX640" s="15"/>
      <c r="AAY640" s="15"/>
      <c r="AAZ640" s="15"/>
      <c r="ABA640" s="15"/>
      <c r="ABB640" s="15"/>
      <c r="ABC640" s="15"/>
      <c r="ABD640" s="15"/>
      <c r="ABE640" s="15"/>
      <c r="ABF640" s="15"/>
      <c r="ABG640" s="15"/>
      <c r="ABH640" s="15"/>
      <c r="ABI640" s="15"/>
      <c r="ABJ640" s="15"/>
      <c r="ABK640" s="15"/>
      <c r="ABL640" s="15"/>
      <c r="ABM640" s="15"/>
      <c r="ABN640" s="15"/>
      <c r="ABO640" s="15"/>
      <c r="ABP640" s="15"/>
      <c r="ABQ640" s="15"/>
      <c r="ABR640" s="15"/>
      <c r="ABS640" s="15"/>
      <c r="ABT640" s="15"/>
      <c r="ABU640" s="15"/>
      <c r="ABV640" s="15"/>
      <c r="ABW640" s="15"/>
      <c r="ABX640" s="15"/>
      <c r="ABY640" s="15"/>
      <c r="ABZ640" s="15"/>
      <c r="ACA640" s="15"/>
      <c r="ACB640" s="15"/>
      <c r="ACC640" s="15"/>
      <c r="ACD640" s="15"/>
      <c r="ACE640" s="15"/>
      <c r="ACF640" s="15"/>
      <c r="ACG640" s="15"/>
      <c r="ACH640" s="15"/>
      <c r="ACI640" s="15"/>
      <c r="ACJ640" s="15"/>
      <c r="ACK640" s="15"/>
      <c r="ACL640" s="15"/>
      <c r="ACM640" s="15"/>
      <c r="ACN640" s="15"/>
      <c r="ACO640" s="15"/>
      <c r="ACP640" s="15"/>
      <c r="ACQ640" s="15"/>
      <c r="ACR640" s="15"/>
      <c r="ACS640" s="15"/>
      <c r="ACT640" s="15"/>
      <c r="ACU640" s="15"/>
      <c r="ACV640" s="15"/>
      <c r="ACW640" s="15"/>
      <c r="ACX640" s="15"/>
      <c r="ACY640" s="15"/>
      <c r="ACZ640" s="15"/>
      <c r="ADA640" s="15"/>
      <c r="ADB640" s="15"/>
      <c r="ADC640" s="15"/>
      <c r="ADD640" s="15"/>
      <c r="ADE640" s="15"/>
      <c r="ADF640" s="15"/>
      <c r="ADG640" s="15"/>
      <c r="ADH640" s="15"/>
      <c r="ADI640" s="15"/>
      <c r="ADJ640" s="15"/>
      <c r="ADK640" s="15"/>
      <c r="ADL640" s="15"/>
      <c r="ADM640" s="15"/>
      <c r="ADN640" s="15"/>
      <c r="ADO640" s="15"/>
      <c r="ADP640" s="15"/>
      <c r="ADQ640" s="15"/>
      <c r="ADR640" s="15"/>
      <c r="ADS640" s="15"/>
      <c r="ADT640" s="15"/>
      <c r="ADU640" s="15"/>
      <c r="ADV640" s="15"/>
      <c r="ADW640" s="15"/>
      <c r="ADX640" s="15"/>
      <c r="ADY640" s="15"/>
      <c r="ADZ640" s="15"/>
      <c r="AEA640" s="15"/>
      <c r="AEB640" s="15"/>
      <c r="AEC640" s="15"/>
      <c r="AED640" s="15"/>
      <c r="AEE640" s="15"/>
      <c r="AEF640" s="15"/>
      <c r="AEG640" s="15"/>
      <c r="AEH640" s="15"/>
      <c r="AEI640" s="15"/>
      <c r="AEJ640" s="15"/>
      <c r="AEK640" s="15"/>
      <c r="AEL640" s="15"/>
      <c r="AEM640" s="15"/>
      <c r="AEN640" s="15"/>
      <c r="AEO640" s="15"/>
      <c r="AEP640" s="15"/>
      <c r="AEQ640" s="15"/>
      <c r="AER640" s="15"/>
      <c r="AES640" s="15"/>
      <c r="AET640" s="15"/>
      <c r="AEU640" s="15"/>
      <c r="AEV640" s="15"/>
      <c r="AEW640" s="15"/>
      <c r="AEX640" s="15"/>
      <c r="AEY640" s="15"/>
      <c r="AEZ640" s="15"/>
      <c r="AFA640" s="15"/>
      <c r="AFB640" s="15"/>
      <c r="AFC640" s="15"/>
      <c r="AFD640" s="15"/>
      <c r="AFE640" s="15"/>
      <c r="AFF640" s="15"/>
      <c r="AFG640" s="15"/>
      <c r="AFH640" s="15"/>
      <c r="AFI640" s="15"/>
      <c r="AFJ640" s="15"/>
      <c r="AFK640" s="15"/>
      <c r="AFL640" s="15"/>
      <c r="AFM640" s="15"/>
      <c r="AFN640" s="15"/>
      <c r="AFO640" s="15"/>
      <c r="AFP640" s="15"/>
      <c r="AFQ640" s="15"/>
      <c r="AFR640" s="15"/>
      <c r="AFS640" s="15"/>
      <c r="AFT640" s="15"/>
      <c r="AFU640" s="15"/>
      <c r="AFV640" s="15"/>
      <c r="AFW640" s="15"/>
      <c r="AFX640" s="15"/>
      <c r="AFY640" s="15"/>
      <c r="AFZ640" s="15"/>
      <c r="AGA640" s="15"/>
      <c r="AGB640" s="15"/>
      <c r="AGC640" s="15"/>
      <c r="AGD640" s="15"/>
      <c r="AGE640" s="15"/>
      <c r="AGF640" s="15"/>
      <c r="AGG640" s="15"/>
      <c r="AGH640" s="15"/>
      <c r="AGI640" s="15"/>
      <c r="AGJ640" s="15"/>
      <c r="AGK640" s="15"/>
      <c r="AGL640" s="15"/>
      <c r="AGM640" s="15"/>
      <c r="AGN640" s="15"/>
      <c r="AGO640" s="15"/>
      <c r="AGP640" s="15"/>
      <c r="AGQ640" s="15"/>
      <c r="AGR640" s="15"/>
      <c r="AGS640" s="15"/>
      <c r="AGT640" s="15"/>
      <c r="AGU640" s="15"/>
      <c r="AGV640" s="15"/>
      <c r="AGW640" s="15"/>
      <c r="AGX640" s="15"/>
      <c r="AGY640" s="15"/>
      <c r="AGZ640" s="15"/>
      <c r="AHA640" s="15"/>
      <c r="AHB640" s="15"/>
      <c r="AHC640" s="15"/>
      <c r="AHD640" s="15"/>
      <c r="AHE640" s="15"/>
      <c r="AHF640" s="15"/>
      <c r="AHG640" s="15"/>
      <c r="AHH640" s="15"/>
      <c r="AHI640" s="15"/>
      <c r="AHJ640" s="15"/>
      <c r="AHK640" s="15"/>
      <c r="AHL640" s="15"/>
      <c r="AHM640" s="15"/>
      <c r="AHN640" s="15"/>
      <c r="AHO640" s="15"/>
      <c r="AHP640" s="15"/>
      <c r="AHQ640" s="15"/>
      <c r="AHR640" s="15"/>
      <c r="AHS640" s="15"/>
      <c r="AHT640" s="15"/>
      <c r="AHU640" s="15"/>
      <c r="AHV640" s="15"/>
      <c r="AHW640" s="15"/>
      <c r="AHX640" s="15"/>
      <c r="AHY640" s="15"/>
      <c r="AHZ640" s="15"/>
      <c r="AIA640" s="15"/>
      <c r="AIB640" s="15"/>
      <c r="AIC640" s="15"/>
      <c r="AID640" s="15"/>
      <c r="AIE640" s="15"/>
      <c r="AIF640" s="15"/>
      <c r="AIG640" s="15"/>
      <c r="AIH640" s="15"/>
      <c r="AII640" s="15"/>
      <c r="AIJ640" s="15"/>
      <c r="AIK640" s="15"/>
      <c r="AIL640" s="15"/>
      <c r="AIM640" s="15"/>
      <c r="AIN640" s="15"/>
      <c r="AIO640" s="15"/>
      <c r="AIP640" s="15"/>
      <c r="AIQ640" s="15"/>
      <c r="AIR640" s="15"/>
      <c r="AIS640" s="15"/>
      <c r="AIT640" s="15"/>
      <c r="AIU640" s="15"/>
      <c r="AIV640" s="15"/>
      <c r="AIW640" s="15"/>
      <c r="AIX640" s="15"/>
      <c r="AIY640" s="15"/>
      <c r="AIZ640" s="15"/>
      <c r="AJA640" s="15"/>
      <c r="AJB640" s="15"/>
      <c r="AJC640" s="15"/>
      <c r="AJD640" s="15"/>
      <c r="AJE640" s="15"/>
      <c r="AJF640" s="15"/>
      <c r="AJG640" s="15"/>
      <c r="AJH640" s="15"/>
      <c r="AJI640" s="15"/>
      <c r="AJJ640" s="15"/>
      <c r="AJK640" s="15"/>
      <c r="AJL640" s="15"/>
      <c r="AJM640" s="15"/>
      <c r="AJN640" s="15"/>
      <c r="AJO640" s="15"/>
      <c r="AJP640" s="15"/>
      <c r="AJQ640" s="15"/>
      <c r="AJR640" s="15"/>
      <c r="AJS640" s="15"/>
      <c r="AJT640" s="15"/>
      <c r="AJU640" s="15"/>
      <c r="AJV640" s="15"/>
      <c r="AJW640" s="15"/>
      <c r="AJX640" s="15"/>
      <c r="AJY640" s="15"/>
      <c r="AJZ640" s="15"/>
      <c r="AKA640" s="15"/>
      <c r="AKB640" s="15"/>
      <c r="AKC640" s="15"/>
      <c r="AKD640" s="15"/>
      <c r="AKE640" s="15"/>
      <c r="AKF640" s="15"/>
      <c r="AKG640" s="15"/>
      <c r="AKH640" s="15"/>
      <c r="AKI640" s="15"/>
      <c r="AKJ640" s="15"/>
      <c r="AKK640" s="15"/>
      <c r="AKL640" s="15"/>
      <c r="AKM640" s="15"/>
      <c r="AKN640" s="15"/>
      <c r="AKO640" s="15"/>
      <c r="AKP640" s="15"/>
      <c r="AKQ640" s="15"/>
      <c r="AKR640" s="15"/>
      <c r="AKS640" s="15"/>
      <c r="AKT640" s="15"/>
      <c r="AKU640" s="15"/>
      <c r="AKV640" s="15"/>
      <c r="AKW640" s="15"/>
      <c r="AKX640" s="15"/>
      <c r="AKY640" s="15"/>
      <c r="AKZ640" s="15"/>
      <c r="ALA640" s="15"/>
      <c r="ALB640" s="15"/>
      <c r="ALC640" s="15"/>
      <c r="ALD640" s="15"/>
      <c r="ALE640" s="15"/>
      <c r="ALF640" s="15"/>
      <c r="ALG640" s="15"/>
      <c r="ALH640" s="15"/>
      <c r="ALI640" s="15"/>
      <c r="ALJ640" s="15"/>
      <c r="ALK640" s="15"/>
      <c r="ALL640" s="15"/>
      <c r="ALM640" s="15"/>
      <c r="ALN640" s="15"/>
      <c r="ALO640" s="15"/>
      <c r="ALP640" s="15"/>
      <c r="ALQ640" s="15"/>
      <c r="ALR640" s="15"/>
      <c r="ALS640" s="15"/>
      <c r="ALT640" s="15"/>
      <c r="ALU640" s="15"/>
      <c r="ALV640" s="15"/>
      <c r="ALW640" s="15"/>
      <c r="ALX640" s="11"/>
      <c r="ALY640" s="11"/>
      <c r="ALZ640" s="11"/>
      <c r="AMA640" s="11"/>
    </row>
    <row r="641" spans="1:1024" ht="12.75" customHeight="1">
      <c r="A641" s="8" t="s">
        <v>612</v>
      </c>
      <c r="B641" s="8" t="s">
        <v>590</v>
      </c>
      <c r="C641" s="5" t="s">
        <v>167</v>
      </c>
      <c r="D641" s="4"/>
      <c r="E641" s="9" t="s">
        <v>351</v>
      </c>
      <c r="F641" s="4" t="s">
        <v>17</v>
      </c>
      <c r="G641" s="4" t="s">
        <v>168</v>
      </c>
      <c r="H641" s="6">
        <v>16969.560000000001</v>
      </c>
      <c r="I641" s="6">
        <v>18301.23</v>
      </c>
      <c r="J641" s="6">
        <v>25788</v>
      </c>
      <c r="K641" s="6">
        <v>20697.43</v>
      </c>
      <c r="L641" s="7">
        <v>15191</v>
      </c>
      <c r="M641" s="6">
        <v>0</v>
      </c>
      <c r="N641" s="6">
        <v>0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  <c r="NN641" s="11"/>
      <c r="NO641" s="11"/>
      <c r="NP641" s="11"/>
      <c r="NQ641" s="11"/>
      <c r="NR641" s="11"/>
      <c r="NS641" s="11"/>
      <c r="NT641" s="11"/>
      <c r="NU641" s="11"/>
      <c r="NV641" s="11"/>
      <c r="NW641" s="11"/>
      <c r="NX641" s="11"/>
      <c r="NY641" s="11"/>
      <c r="NZ641" s="11"/>
      <c r="OA641" s="11"/>
      <c r="OB641" s="11"/>
      <c r="OC641" s="11"/>
      <c r="OD641" s="11"/>
      <c r="OE641" s="11"/>
      <c r="OF641" s="11"/>
      <c r="OG641" s="11"/>
      <c r="OH641" s="11"/>
      <c r="OI641" s="11"/>
      <c r="OJ641" s="11"/>
      <c r="OK641" s="11"/>
      <c r="OL641" s="11"/>
      <c r="OM641" s="11"/>
      <c r="ON641" s="11"/>
      <c r="OO641" s="11"/>
      <c r="OP641" s="11"/>
      <c r="OQ641" s="11"/>
      <c r="OR641" s="11"/>
      <c r="OS641" s="11"/>
      <c r="OT641" s="11"/>
      <c r="OU641" s="11"/>
      <c r="OV641" s="11"/>
      <c r="OW641" s="11"/>
      <c r="OX641" s="11"/>
      <c r="OY641" s="11"/>
      <c r="OZ641" s="11"/>
      <c r="PA641" s="11"/>
      <c r="PB641" s="11"/>
      <c r="PC641" s="11"/>
      <c r="PD641" s="11"/>
      <c r="PE641" s="11"/>
      <c r="PF641" s="11"/>
      <c r="PG641" s="11"/>
      <c r="PH641" s="11"/>
      <c r="PI641" s="11"/>
      <c r="PJ641" s="11"/>
      <c r="PK641" s="11"/>
      <c r="PL641" s="11"/>
      <c r="PM641" s="11"/>
      <c r="PN641" s="11"/>
      <c r="PO641" s="11"/>
      <c r="PP641" s="11"/>
      <c r="PQ641" s="11"/>
      <c r="PR641" s="11"/>
      <c r="PS641" s="11"/>
      <c r="PT641" s="11"/>
      <c r="PU641" s="11"/>
      <c r="PV641" s="11"/>
      <c r="PW641" s="11"/>
      <c r="PX641" s="11"/>
      <c r="PY641" s="11"/>
      <c r="PZ641" s="11"/>
      <c r="QA641" s="11"/>
      <c r="QB641" s="11"/>
      <c r="QC641" s="11"/>
      <c r="QD641" s="11"/>
      <c r="QE641" s="11"/>
      <c r="QF641" s="11"/>
      <c r="QG641" s="11"/>
      <c r="QH641" s="11"/>
      <c r="QI641" s="11"/>
      <c r="QJ641" s="11"/>
      <c r="QK641" s="11"/>
      <c r="QL641" s="11"/>
      <c r="QM641" s="11"/>
      <c r="QN641" s="11"/>
      <c r="QO641" s="11"/>
      <c r="QP641" s="11"/>
      <c r="QQ641" s="11"/>
      <c r="QR641" s="11"/>
      <c r="QS641" s="11"/>
      <c r="QT641" s="11"/>
      <c r="QU641" s="11"/>
      <c r="QV641" s="11"/>
      <c r="QW641" s="11"/>
      <c r="QX641" s="11"/>
      <c r="QY641" s="11"/>
      <c r="QZ641" s="11"/>
      <c r="RA641" s="11"/>
      <c r="RB641" s="11"/>
      <c r="RC641" s="11"/>
      <c r="RD641" s="11"/>
      <c r="RE641" s="11"/>
      <c r="RF641" s="11"/>
      <c r="RG641" s="11"/>
      <c r="RH641" s="11"/>
      <c r="RI641" s="11"/>
      <c r="RJ641" s="11"/>
      <c r="RK641" s="11"/>
      <c r="RL641" s="11"/>
      <c r="RM641" s="11"/>
      <c r="RN641" s="11"/>
      <c r="RO641" s="11"/>
      <c r="RP641" s="11"/>
      <c r="RQ641" s="11"/>
      <c r="RR641" s="11"/>
      <c r="RS641" s="11"/>
      <c r="RT641" s="11"/>
      <c r="RU641" s="11"/>
      <c r="RV641" s="11"/>
      <c r="RW641" s="11"/>
      <c r="RX641" s="11"/>
      <c r="RY641" s="11"/>
      <c r="RZ641" s="11"/>
      <c r="SA641" s="11"/>
      <c r="SB641" s="11"/>
      <c r="SC641" s="11"/>
      <c r="SD641" s="11"/>
      <c r="SE641" s="11"/>
      <c r="SF641" s="11"/>
      <c r="SG641" s="11"/>
      <c r="SH641" s="11"/>
      <c r="SI641" s="11"/>
      <c r="SJ641" s="11"/>
      <c r="SK641" s="11"/>
      <c r="SL641" s="11"/>
      <c r="SM641" s="11"/>
      <c r="SN641" s="11"/>
      <c r="SO641" s="11"/>
      <c r="SP641" s="11"/>
      <c r="SQ641" s="11"/>
      <c r="SR641" s="11"/>
      <c r="SS641" s="11"/>
      <c r="ST641" s="11"/>
      <c r="SU641" s="11"/>
      <c r="SV641" s="11"/>
      <c r="SW641" s="11"/>
      <c r="SX641" s="11"/>
      <c r="SY641" s="11"/>
      <c r="SZ641" s="11"/>
      <c r="TA641" s="11"/>
      <c r="TB641" s="11"/>
      <c r="TC641" s="11"/>
      <c r="TD641" s="11"/>
      <c r="TE641" s="11"/>
      <c r="TF641" s="11"/>
      <c r="TG641" s="11"/>
      <c r="TH641" s="11"/>
      <c r="TI641" s="11"/>
      <c r="TJ641" s="11"/>
      <c r="TK641" s="11"/>
      <c r="TL641" s="11"/>
      <c r="TM641" s="11"/>
      <c r="TN641" s="11"/>
      <c r="TO641" s="11"/>
      <c r="TP641" s="11"/>
      <c r="TQ641" s="11"/>
      <c r="TR641" s="11"/>
      <c r="TS641" s="11"/>
      <c r="TT641" s="11"/>
      <c r="TU641" s="11"/>
      <c r="TV641" s="11"/>
      <c r="TW641" s="11"/>
      <c r="TX641" s="11"/>
      <c r="TY641" s="11"/>
      <c r="TZ641" s="11"/>
      <c r="UA641" s="11"/>
      <c r="UB641" s="11"/>
      <c r="UC641" s="11"/>
      <c r="UD641" s="11"/>
      <c r="UE641" s="11"/>
      <c r="UF641" s="11"/>
      <c r="UG641" s="11"/>
      <c r="UH641" s="11"/>
      <c r="UI641" s="11"/>
      <c r="UJ641" s="11"/>
      <c r="UK641" s="11"/>
      <c r="UL641" s="11"/>
      <c r="UM641" s="11"/>
      <c r="UN641" s="11"/>
      <c r="UO641" s="11"/>
      <c r="UP641" s="11"/>
      <c r="UQ641" s="11"/>
      <c r="UR641" s="11"/>
      <c r="US641" s="11"/>
      <c r="UT641" s="11"/>
      <c r="UU641" s="11"/>
      <c r="UV641" s="11"/>
      <c r="UW641" s="11"/>
      <c r="UX641" s="11"/>
      <c r="UY641" s="11"/>
      <c r="UZ641" s="11"/>
      <c r="VA641" s="11"/>
      <c r="VB641" s="11"/>
      <c r="VC641" s="11"/>
      <c r="VD641" s="11"/>
      <c r="VE641" s="11"/>
      <c r="VF641" s="11"/>
      <c r="VG641" s="11"/>
      <c r="VH641" s="11"/>
      <c r="VI641" s="11"/>
      <c r="VJ641" s="11"/>
      <c r="VK641" s="11"/>
      <c r="VL641" s="11"/>
      <c r="VM641" s="11"/>
      <c r="VN641" s="11"/>
      <c r="VO641" s="11"/>
      <c r="VP641" s="11"/>
      <c r="VQ641" s="11"/>
      <c r="VR641" s="11"/>
      <c r="VS641" s="11"/>
      <c r="VT641" s="11"/>
      <c r="VU641" s="11"/>
      <c r="VV641" s="11"/>
      <c r="VW641" s="11"/>
      <c r="VX641" s="11"/>
      <c r="VY641" s="11"/>
      <c r="VZ641" s="11"/>
      <c r="WA641" s="11"/>
      <c r="WB641" s="11"/>
      <c r="WC641" s="11"/>
      <c r="WD641" s="11"/>
      <c r="WE641" s="11"/>
      <c r="WF641" s="11"/>
      <c r="WG641" s="11"/>
      <c r="WH641" s="11"/>
      <c r="WI641" s="11"/>
      <c r="WJ641" s="11"/>
      <c r="WK641" s="11"/>
      <c r="WL641" s="11"/>
      <c r="WM641" s="11"/>
      <c r="WN641" s="11"/>
      <c r="WO641" s="11"/>
      <c r="WP641" s="11"/>
      <c r="WQ641" s="11"/>
      <c r="WR641" s="11"/>
      <c r="WS641" s="11"/>
      <c r="WT641" s="11"/>
      <c r="WU641" s="11"/>
      <c r="WV641" s="11"/>
      <c r="WW641" s="11"/>
      <c r="WX641" s="11"/>
      <c r="WY641" s="11"/>
      <c r="WZ641" s="11"/>
      <c r="XA641" s="11"/>
      <c r="XB641" s="11"/>
      <c r="XC641" s="11"/>
      <c r="XD641" s="11"/>
      <c r="XE641" s="11"/>
      <c r="XF641" s="11"/>
      <c r="XG641" s="11"/>
      <c r="XH641" s="11"/>
      <c r="XI641" s="11"/>
      <c r="XJ641" s="11"/>
      <c r="XK641" s="11"/>
      <c r="XL641" s="11"/>
      <c r="XM641" s="11"/>
      <c r="XN641" s="11"/>
      <c r="XO641" s="11"/>
      <c r="XP641" s="11"/>
      <c r="XQ641" s="11"/>
      <c r="XR641" s="11"/>
      <c r="XS641" s="11"/>
      <c r="XT641" s="11"/>
      <c r="XU641" s="11"/>
      <c r="XV641" s="11"/>
      <c r="XW641" s="11"/>
      <c r="XX641" s="11"/>
      <c r="XY641" s="11"/>
      <c r="XZ641" s="11"/>
      <c r="YA641" s="11"/>
      <c r="YB641" s="11"/>
      <c r="YC641" s="11"/>
      <c r="YD641" s="11"/>
      <c r="YE641" s="11"/>
      <c r="YF641" s="11"/>
      <c r="YG641" s="11"/>
      <c r="YH641" s="11"/>
      <c r="YI641" s="11"/>
      <c r="YJ641" s="11"/>
      <c r="YK641" s="11"/>
      <c r="YL641" s="11"/>
      <c r="YM641" s="11"/>
      <c r="YN641" s="11"/>
      <c r="YO641" s="11"/>
      <c r="YP641" s="11"/>
      <c r="YQ641" s="11"/>
      <c r="YR641" s="11"/>
      <c r="YS641" s="11"/>
      <c r="YT641" s="11"/>
      <c r="YU641" s="11"/>
      <c r="YV641" s="11"/>
      <c r="YW641" s="11"/>
      <c r="YX641" s="11"/>
      <c r="YY641" s="11"/>
      <c r="YZ641" s="11"/>
      <c r="ZA641" s="11"/>
      <c r="ZB641" s="11"/>
      <c r="ZC641" s="11"/>
      <c r="ZD641" s="11"/>
      <c r="ZE641" s="11"/>
      <c r="ZF641" s="11"/>
      <c r="ZG641" s="11"/>
      <c r="ZH641" s="11"/>
      <c r="ZI641" s="11"/>
      <c r="ZJ641" s="11"/>
      <c r="ZK641" s="11"/>
      <c r="ZL641" s="11"/>
      <c r="ZM641" s="11"/>
      <c r="ZN641" s="11"/>
      <c r="ZO641" s="11"/>
      <c r="ZP641" s="11"/>
      <c r="ZQ641" s="11"/>
      <c r="ZR641" s="11"/>
      <c r="ZS641" s="11"/>
      <c r="ZT641" s="11"/>
      <c r="ZU641" s="11"/>
      <c r="ZV641" s="11"/>
      <c r="ZW641" s="11"/>
      <c r="ZX641" s="11"/>
      <c r="ZY641" s="11"/>
      <c r="ZZ641" s="11"/>
      <c r="AAA641" s="11"/>
      <c r="AAB641" s="11"/>
      <c r="AAC641" s="11"/>
      <c r="AAD641" s="11"/>
      <c r="AAE641" s="11"/>
      <c r="AAF641" s="11"/>
      <c r="AAG641" s="11"/>
      <c r="AAH641" s="11"/>
      <c r="AAI641" s="11"/>
      <c r="AAJ641" s="11"/>
      <c r="AAK641" s="11"/>
      <c r="AAL641" s="11"/>
      <c r="AAM641" s="11"/>
      <c r="AAN641" s="11"/>
      <c r="AAO641" s="11"/>
      <c r="AAP641" s="11"/>
      <c r="AAQ641" s="11"/>
      <c r="AAR641" s="11"/>
      <c r="AAS641" s="11"/>
      <c r="AAT641" s="11"/>
      <c r="AAU641" s="11"/>
      <c r="AAV641" s="11"/>
      <c r="AAW641" s="11"/>
      <c r="AAX641" s="11"/>
      <c r="AAY641" s="11"/>
      <c r="AAZ641" s="11"/>
      <c r="ABA641" s="11"/>
      <c r="ABB641" s="11"/>
      <c r="ABC641" s="11"/>
      <c r="ABD641" s="11"/>
      <c r="ABE641" s="11"/>
      <c r="ABF641" s="11"/>
      <c r="ABG641" s="11"/>
      <c r="ABH641" s="11"/>
      <c r="ABI641" s="11"/>
      <c r="ABJ641" s="11"/>
      <c r="ABK641" s="11"/>
      <c r="ABL641" s="11"/>
      <c r="ABM641" s="11"/>
      <c r="ABN641" s="11"/>
      <c r="ABO641" s="11"/>
      <c r="ABP641" s="11"/>
      <c r="ABQ641" s="11"/>
      <c r="ABR641" s="11"/>
      <c r="ABS641" s="11"/>
      <c r="ABT641" s="11"/>
      <c r="ABU641" s="11"/>
      <c r="ABV641" s="11"/>
      <c r="ABW641" s="11"/>
      <c r="ABX641" s="11"/>
      <c r="ABY641" s="11"/>
      <c r="ABZ641" s="11"/>
      <c r="ACA641" s="11"/>
      <c r="ACB641" s="11"/>
      <c r="ACC641" s="11"/>
      <c r="ACD641" s="11"/>
      <c r="ACE641" s="11"/>
      <c r="ACF641" s="11"/>
      <c r="ACG641" s="11"/>
      <c r="ACH641" s="11"/>
      <c r="ACI641" s="11"/>
      <c r="ACJ641" s="11"/>
      <c r="ACK641" s="11"/>
      <c r="ACL641" s="11"/>
      <c r="ACM641" s="11"/>
      <c r="ACN641" s="11"/>
      <c r="ACO641" s="11"/>
      <c r="ACP641" s="11"/>
      <c r="ACQ641" s="11"/>
      <c r="ACR641" s="11"/>
      <c r="ACS641" s="11"/>
      <c r="ACT641" s="11"/>
      <c r="ACU641" s="11"/>
      <c r="ACV641" s="11"/>
      <c r="ACW641" s="11"/>
      <c r="ACX641" s="11"/>
      <c r="ACY641" s="11"/>
      <c r="ACZ641" s="11"/>
      <c r="ADA641" s="11"/>
      <c r="ADB641" s="11"/>
      <c r="ADC641" s="11"/>
      <c r="ADD641" s="11"/>
      <c r="ADE641" s="11"/>
      <c r="ADF641" s="11"/>
      <c r="ADG641" s="11"/>
      <c r="ADH641" s="11"/>
      <c r="ADI641" s="11"/>
      <c r="ADJ641" s="11"/>
      <c r="ADK641" s="11"/>
      <c r="ADL641" s="11"/>
      <c r="ADM641" s="11"/>
      <c r="ADN641" s="11"/>
      <c r="ADO641" s="11"/>
      <c r="ADP641" s="11"/>
      <c r="ADQ641" s="11"/>
      <c r="ADR641" s="11"/>
      <c r="ADS641" s="11"/>
      <c r="ADT641" s="11"/>
      <c r="ADU641" s="11"/>
      <c r="ADV641" s="11"/>
      <c r="ADW641" s="11"/>
      <c r="ADX641" s="11"/>
      <c r="ADY641" s="11"/>
      <c r="ADZ641" s="11"/>
      <c r="AEA641" s="11"/>
      <c r="AEB641" s="11"/>
      <c r="AEC641" s="11"/>
      <c r="AED641" s="11"/>
      <c r="AEE641" s="11"/>
      <c r="AEF641" s="11"/>
      <c r="AEG641" s="11"/>
      <c r="AEH641" s="11"/>
      <c r="AEI641" s="11"/>
      <c r="AEJ641" s="11"/>
      <c r="AEK641" s="11"/>
      <c r="AEL641" s="11"/>
      <c r="AEM641" s="11"/>
      <c r="AEN641" s="11"/>
      <c r="AEO641" s="11"/>
      <c r="AEP641" s="11"/>
      <c r="AEQ641" s="11"/>
      <c r="AER641" s="11"/>
      <c r="AES641" s="11"/>
      <c r="AET641" s="11"/>
      <c r="AEU641" s="11"/>
      <c r="AEV641" s="11"/>
      <c r="AEW641" s="11"/>
      <c r="AEX641" s="11"/>
      <c r="AEY641" s="11"/>
      <c r="AEZ641" s="11"/>
      <c r="AFA641" s="11"/>
      <c r="AFB641" s="11"/>
      <c r="AFC641" s="11"/>
      <c r="AFD641" s="11"/>
      <c r="AFE641" s="11"/>
      <c r="AFF641" s="11"/>
      <c r="AFG641" s="11"/>
      <c r="AFH641" s="11"/>
      <c r="AFI641" s="11"/>
      <c r="AFJ641" s="11"/>
      <c r="AFK641" s="11"/>
      <c r="AFL641" s="11"/>
      <c r="AFM641" s="11"/>
      <c r="AFN641" s="11"/>
      <c r="AFO641" s="11"/>
      <c r="AFP641" s="11"/>
      <c r="AFQ641" s="11"/>
      <c r="AFR641" s="11"/>
      <c r="AFS641" s="11"/>
      <c r="AFT641" s="11"/>
      <c r="AFU641" s="11"/>
      <c r="AFV641" s="11"/>
      <c r="AFW641" s="11"/>
      <c r="AFX641" s="11"/>
      <c r="AFY641" s="11"/>
      <c r="AFZ641" s="11"/>
      <c r="AGA641" s="11"/>
      <c r="AGB641" s="11"/>
      <c r="AGC641" s="11"/>
      <c r="AGD641" s="11"/>
      <c r="AGE641" s="11"/>
      <c r="AGF641" s="11"/>
      <c r="AGG641" s="11"/>
      <c r="AGH641" s="11"/>
      <c r="AGI641" s="11"/>
      <c r="AGJ641" s="11"/>
      <c r="AGK641" s="11"/>
      <c r="AGL641" s="11"/>
      <c r="AGM641" s="11"/>
      <c r="AGN641" s="11"/>
      <c r="AGO641" s="11"/>
      <c r="AGP641" s="11"/>
      <c r="AGQ641" s="11"/>
      <c r="AGR641" s="11"/>
      <c r="AGS641" s="11"/>
      <c r="AGT641" s="11"/>
      <c r="AGU641" s="11"/>
      <c r="AGV641" s="11"/>
      <c r="AGW641" s="11"/>
      <c r="AGX641" s="11"/>
      <c r="AGY641" s="11"/>
      <c r="AGZ641" s="11"/>
      <c r="AHA641" s="11"/>
      <c r="AHB641" s="11"/>
      <c r="AHC641" s="11"/>
      <c r="AHD641" s="11"/>
      <c r="AHE641" s="11"/>
      <c r="AHF641" s="11"/>
      <c r="AHG641" s="11"/>
      <c r="AHH641" s="11"/>
      <c r="AHI641" s="11"/>
      <c r="AHJ641" s="11"/>
      <c r="AHK641" s="11"/>
      <c r="AHL641" s="11"/>
      <c r="AHM641" s="11"/>
      <c r="AHN641" s="11"/>
      <c r="AHO641" s="11"/>
      <c r="AHP641" s="11"/>
      <c r="AHQ641" s="11"/>
      <c r="AHR641" s="11"/>
      <c r="AHS641" s="11"/>
      <c r="AHT641" s="11"/>
      <c r="AHU641" s="11"/>
      <c r="AHV641" s="11"/>
      <c r="AHW641" s="11"/>
      <c r="AHX641" s="11"/>
      <c r="AHY641" s="11"/>
      <c r="AHZ641" s="11"/>
      <c r="AIA641" s="11"/>
      <c r="AIB641" s="11"/>
      <c r="AIC641" s="11"/>
      <c r="AID641" s="11"/>
      <c r="AIE641" s="11"/>
      <c r="AIF641" s="11"/>
      <c r="AIG641" s="11"/>
      <c r="AIH641" s="11"/>
      <c r="AII641" s="11"/>
      <c r="AIJ641" s="11"/>
      <c r="AIK641" s="11"/>
      <c r="AIL641" s="11"/>
      <c r="AIM641" s="11"/>
      <c r="AIN641" s="11"/>
      <c r="AIO641" s="11"/>
      <c r="AIP641" s="11"/>
      <c r="AIQ641" s="11"/>
      <c r="AIR641" s="11"/>
      <c r="AIS641" s="11"/>
      <c r="AIT641" s="11"/>
      <c r="AIU641" s="11"/>
      <c r="AIV641" s="11"/>
      <c r="AIW641" s="11"/>
      <c r="AIX641" s="11"/>
      <c r="AIY641" s="11"/>
      <c r="AIZ641" s="11"/>
      <c r="AJA641" s="11"/>
      <c r="AJB641" s="11"/>
      <c r="AJC641" s="11"/>
      <c r="AJD641" s="11"/>
      <c r="AJE641" s="11"/>
      <c r="AJF641" s="11"/>
      <c r="AJG641" s="11"/>
      <c r="AJH641" s="11"/>
      <c r="AJI641" s="11"/>
      <c r="AJJ641" s="11"/>
      <c r="AJK641" s="11"/>
      <c r="AJL641" s="11"/>
      <c r="AJM641" s="11"/>
      <c r="AJN641" s="11"/>
      <c r="AJO641" s="11"/>
      <c r="AJP641" s="11"/>
      <c r="AJQ641" s="11"/>
      <c r="AJR641" s="11"/>
      <c r="AJS641" s="11"/>
      <c r="AJT641" s="11"/>
      <c r="AJU641" s="11"/>
      <c r="AJV641" s="11"/>
      <c r="AJW641" s="11"/>
      <c r="AJX641" s="11"/>
      <c r="AJY641" s="11"/>
      <c r="AJZ641" s="11"/>
      <c r="AKA641" s="11"/>
      <c r="AKB641" s="11"/>
      <c r="AKC641" s="11"/>
      <c r="AKD641" s="11"/>
      <c r="AKE641" s="11"/>
      <c r="AKF641" s="11"/>
      <c r="AKG641" s="11"/>
      <c r="AKH641" s="11"/>
      <c r="AKI641" s="11"/>
      <c r="AKJ641" s="11"/>
      <c r="AKK641" s="11"/>
      <c r="AKL641" s="11"/>
      <c r="AKM641" s="11"/>
      <c r="AKN641" s="11"/>
      <c r="AKO641" s="11"/>
      <c r="AKP641" s="11"/>
      <c r="AKQ641" s="11"/>
      <c r="AKR641" s="11"/>
      <c r="AKS641" s="11"/>
      <c r="AKT641" s="11"/>
      <c r="AKU641" s="11"/>
      <c r="AKV641" s="11"/>
      <c r="AKW641" s="11"/>
      <c r="AKX641" s="11"/>
      <c r="AKY641" s="11"/>
      <c r="AKZ641" s="11"/>
      <c r="ALA641" s="11"/>
      <c r="ALB641" s="11"/>
      <c r="ALC641" s="11"/>
      <c r="ALD641" s="11"/>
      <c r="ALE641" s="11"/>
      <c r="ALF641" s="11"/>
      <c r="ALG641" s="11"/>
      <c r="ALH641" s="11"/>
      <c r="ALI641" s="11"/>
      <c r="ALJ641" s="11"/>
      <c r="ALK641" s="11"/>
      <c r="ALL641" s="11"/>
      <c r="ALM641" s="11"/>
      <c r="ALN641" s="11"/>
      <c r="ALO641" s="11"/>
      <c r="ALP641" s="11"/>
      <c r="ALQ641" s="11"/>
      <c r="ALR641" s="11"/>
      <c r="ALS641" s="11"/>
      <c r="ALT641" s="11"/>
      <c r="ALU641" s="11"/>
      <c r="ALV641" s="11"/>
      <c r="ALW641" s="11"/>
      <c r="ALX641" s="11"/>
      <c r="ALY641" s="11"/>
      <c r="ALZ641" s="11"/>
      <c r="AMA641" s="11"/>
    </row>
    <row r="642" spans="1:1024" ht="12.75" customHeight="1">
      <c r="A642" s="8" t="s">
        <v>612</v>
      </c>
      <c r="B642" s="8" t="s">
        <v>590</v>
      </c>
      <c r="C642" s="5" t="s">
        <v>169</v>
      </c>
      <c r="D642" s="4"/>
      <c r="E642" s="9" t="s">
        <v>351</v>
      </c>
      <c r="F642" s="4" t="s">
        <v>17</v>
      </c>
      <c r="G642" s="4" t="s">
        <v>170</v>
      </c>
      <c r="H642" s="6">
        <v>5186.45</v>
      </c>
      <c r="I642" s="6">
        <v>5542.48</v>
      </c>
      <c r="J642" s="6">
        <v>6772</v>
      </c>
      <c r="K642" s="6">
        <v>6149.18</v>
      </c>
      <c r="L642" s="7">
        <v>4347</v>
      </c>
      <c r="M642" s="6">
        <v>0</v>
      </c>
      <c r="N642" s="6">
        <v>0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  <c r="NN642" s="11"/>
      <c r="NO642" s="11"/>
      <c r="NP642" s="11"/>
      <c r="NQ642" s="11"/>
      <c r="NR642" s="11"/>
      <c r="NS642" s="11"/>
      <c r="NT642" s="11"/>
      <c r="NU642" s="11"/>
      <c r="NV642" s="11"/>
      <c r="NW642" s="11"/>
      <c r="NX642" s="11"/>
      <c r="NY642" s="11"/>
      <c r="NZ642" s="11"/>
      <c r="OA642" s="11"/>
      <c r="OB642" s="11"/>
      <c r="OC642" s="11"/>
      <c r="OD642" s="11"/>
      <c r="OE642" s="11"/>
      <c r="OF642" s="11"/>
      <c r="OG642" s="11"/>
      <c r="OH642" s="11"/>
      <c r="OI642" s="11"/>
      <c r="OJ642" s="11"/>
      <c r="OK642" s="11"/>
      <c r="OL642" s="11"/>
      <c r="OM642" s="11"/>
      <c r="ON642" s="11"/>
      <c r="OO642" s="11"/>
      <c r="OP642" s="11"/>
      <c r="OQ642" s="11"/>
      <c r="OR642" s="11"/>
      <c r="OS642" s="11"/>
      <c r="OT642" s="11"/>
      <c r="OU642" s="11"/>
      <c r="OV642" s="11"/>
      <c r="OW642" s="11"/>
      <c r="OX642" s="11"/>
      <c r="OY642" s="11"/>
      <c r="OZ642" s="11"/>
      <c r="PA642" s="11"/>
      <c r="PB642" s="11"/>
      <c r="PC642" s="11"/>
      <c r="PD642" s="11"/>
      <c r="PE642" s="11"/>
      <c r="PF642" s="11"/>
      <c r="PG642" s="11"/>
      <c r="PH642" s="11"/>
      <c r="PI642" s="11"/>
      <c r="PJ642" s="11"/>
      <c r="PK642" s="11"/>
      <c r="PL642" s="11"/>
      <c r="PM642" s="11"/>
      <c r="PN642" s="11"/>
      <c r="PO642" s="11"/>
      <c r="PP642" s="11"/>
      <c r="PQ642" s="11"/>
      <c r="PR642" s="11"/>
      <c r="PS642" s="11"/>
      <c r="PT642" s="11"/>
      <c r="PU642" s="11"/>
      <c r="PV642" s="11"/>
      <c r="PW642" s="11"/>
      <c r="PX642" s="11"/>
      <c r="PY642" s="11"/>
      <c r="PZ642" s="11"/>
      <c r="QA642" s="11"/>
      <c r="QB642" s="11"/>
      <c r="QC642" s="11"/>
      <c r="QD642" s="11"/>
      <c r="QE642" s="11"/>
      <c r="QF642" s="11"/>
      <c r="QG642" s="11"/>
      <c r="QH642" s="11"/>
      <c r="QI642" s="11"/>
      <c r="QJ642" s="11"/>
      <c r="QK642" s="11"/>
      <c r="QL642" s="11"/>
      <c r="QM642" s="11"/>
      <c r="QN642" s="11"/>
      <c r="QO642" s="11"/>
      <c r="QP642" s="11"/>
      <c r="QQ642" s="11"/>
      <c r="QR642" s="11"/>
      <c r="QS642" s="11"/>
      <c r="QT642" s="11"/>
      <c r="QU642" s="11"/>
      <c r="QV642" s="11"/>
      <c r="QW642" s="11"/>
      <c r="QX642" s="11"/>
      <c r="QY642" s="11"/>
      <c r="QZ642" s="11"/>
      <c r="RA642" s="11"/>
      <c r="RB642" s="11"/>
      <c r="RC642" s="11"/>
      <c r="RD642" s="11"/>
      <c r="RE642" s="11"/>
      <c r="RF642" s="11"/>
      <c r="RG642" s="11"/>
      <c r="RH642" s="11"/>
      <c r="RI642" s="11"/>
      <c r="RJ642" s="11"/>
      <c r="RK642" s="11"/>
      <c r="RL642" s="11"/>
      <c r="RM642" s="11"/>
      <c r="RN642" s="11"/>
      <c r="RO642" s="11"/>
      <c r="RP642" s="11"/>
      <c r="RQ642" s="11"/>
      <c r="RR642" s="11"/>
      <c r="RS642" s="11"/>
      <c r="RT642" s="11"/>
      <c r="RU642" s="11"/>
      <c r="RV642" s="11"/>
      <c r="RW642" s="11"/>
      <c r="RX642" s="11"/>
      <c r="RY642" s="11"/>
      <c r="RZ642" s="11"/>
      <c r="SA642" s="11"/>
      <c r="SB642" s="11"/>
      <c r="SC642" s="11"/>
      <c r="SD642" s="11"/>
      <c r="SE642" s="11"/>
      <c r="SF642" s="11"/>
      <c r="SG642" s="11"/>
      <c r="SH642" s="11"/>
      <c r="SI642" s="11"/>
      <c r="SJ642" s="11"/>
      <c r="SK642" s="11"/>
      <c r="SL642" s="11"/>
      <c r="SM642" s="11"/>
      <c r="SN642" s="11"/>
      <c r="SO642" s="11"/>
      <c r="SP642" s="11"/>
      <c r="SQ642" s="11"/>
      <c r="SR642" s="11"/>
      <c r="SS642" s="11"/>
      <c r="ST642" s="11"/>
      <c r="SU642" s="11"/>
      <c r="SV642" s="11"/>
      <c r="SW642" s="11"/>
      <c r="SX642" s="11"/>
      <c r="SY642" s="11"/>
      <c r="SZ642" s="11"/>
      <c r="TA642" s="11"/>
      <c r="TB642" s="11"/>
      <c r="TC642" s="11"/>
      <c r="TD642" s="11"/>
      <c r="TE642" s="11"/>
      <c r="TF642" s="11"/>
      <c r="TG642" s="11"/>
      <c r="TH642" s="11"/>
      <c r="TI642" s="11"/>
      <c r="TJ642" s="11"/>
      <c r="TK642" s="11"/>
      <c r="TL642" s="11"/>
      <c r="TM642" s="11"/>
      <c r="TN642" s="11"/>
      <c r="TO642" s="11"/>
      <c r="TP642" s="11"/>
      <c r="TQ642" s="11"/>
      <c r="TR642" s="11"/>
      <c r="TS642" s="11"/>
      <c r="TT642" s="11"/>
      <c r="TU642" s="11"/>
      <c r="TV642" s="11"/>
      <c r="TW642" s="11"/>
      <c r="TX642" s="11"/>
      <c r="TY642" s="11"/>
      <c r="TZ642" s="11"/>
      <c r="UA642" s="11"/>
      <c r="UB642" s="11"/>
      <c r="UC642" s="11"/>
      <c r="UD642" s="11"/>
      <c r="UE642" s="11"/>
      <c r="UF642" s="11"/>
      <c r="UG642" s="11"/>
      <c r="UH642" s="11"/>
      <c r="UI642" s="11"/>
      <c r="UJ642" s="11"/>
      <c r="UK642" s="11"/>
      <c r="UL642" s="11"/>
      <c r="UM642" s="11"/>
      <c r="UN642" s="11"/>
      <c r="UO642" s="11"/>
      <c r="UP642" s="11"/>
      <c r="UQ642" s="11"/>
      <c r="UR642" s="11"/>
      <c r="US642" s="11"/>
      <c r="UT642" s="11"/>
      <c r="UU642" s="11"/>
      <c r="UV642" s="11"/>
      <c r="UW642" s="11"/>
      <c r="UX642" s="11"/>
      <c r="UY642" s="11"/>
      <c r="UZ642" s="11"/>
      <c r="VA642" s="11"/>
      <c r="VB642" s="11"/>
      <c r="VC642" s="11"/>
      <c r="VD642" s="11"/>
      <c r="VE642" s="11"/>
      <c r="VF642" s="11"/>
      <c r="VG642" s="11"/>
      <c r="VH642" s="11"/>
      <c r="VI642" s="11"/>
      <c r="VJ642" s="11"/>
      <c r="VK642" s="11"/>
      <c r="VL642" s="11"/>
      <c r="VM642" s="11"/>
      <c r="VN642" s="11"/>
      <c r="VO642" s="11"/>
      <c r="VP642" s="11"/>
      <c r="VQ642" s="11"/>
      <c r="VR642" s="11"/>
      <c r="VS642" s="11"/>
      <c r="VT642" s="11"/>
      <c r="VU642" s="11"/>
      <c r="VV642" s="11"/>
      <c r="VW642" s="11"/>
      <c r="VX642" s="11"/>
      <c r="VY642" s="11"/>
      <c r="VZ642" s="11"/>
      <c r="WA642" s="11"/>
      <c r="WB642" s="11"/>
      <c r="WC642" s="11"/>
      <c r="WD642" s="11"/>
      <c r="WE642" s="11"/>
      <c r="WF642" s="11"/>
      <c r="WG642" s="11"/>
      <c r="WH642" s="11"/>
      <c r="WI642" s="11"/>
      <c r="WJ642" s="11"/>
      <c r="WK642" s="11"/>
      <c r="WL642" s="11"/>
      <c r="WM642" s="11"/>
      <c r="WN642" s="11"/>
      <c r="WO642" s="11"/>
      <c r="WP642" s="11"/>
      <c r="WQ642" s="11"/>
      <c r="WR642" s="11"/>
      <c r="WS642" s="11"/>
      <c r="WT642" s="11"/>
      <c r="WU642" s="11"/>
      <c r="WV642" s="11"/>
      <c r="WW642" s="11"/>
      <c r="WX642" s="11"/>
      <c r="WY642" s="11"/>
      <c r="WZ642" s="11"/>
      <c r="XA642" s="11"/>
      <c r="XB642" s="11"/>
      <c r="XC642" s="11"/>
      <c r="XD642" s="11"/>
      <c r="XE642" s="11"/>
      <c r="XF642" s="11"/>
      <c r="XG642" s="11"/>
      <c r="XH642" s="11"/>
      <c r="XI642" s="11"/>
      <c r="XJ642" s="11"/>
      <c r="XK642" s="11"/>
      <c r="XL642" s="11"/>
      <c r="XM642" s="11"/>
      <c r="XN642" s="11"/>
      <c r="XO642" s="11"/>
      <c r="XP642" s="11"/>
      <c r="XQ642" s="11"/>
      <c r="XR642" s="11"/>
      <c r="XS642" s="11"/>
      <c r="XT642" s="11"/>
      <c r="XU642" s="11"/>
      <c r="XV642" s="11"/>
      <c r="XW642" s="11"/>
      <c r="XX642" s="11"/>
      <c r="XY642" s="11"/>
      <c r="XZ642" s="11"/>
      <c r="YA642" s="11"/>
      <c r="YB642" s="11"/>
      <c r="YC642" s="11"/>
      <c r="YD642" s="11"/>
      <c r="YE642" s="11"/>
      <c r="YF642" s="11"/>
      <c r="YG642" s="11"/>
      <c r="YH642" s="11"/>
      <c r="YI642" s="11"/>
      <c r="YJ642" s="11"/>
      <c r="YK642" s="11"/>
      <c r="YL642" s="11"/>
      <c r="YM642" s="11"/>
      <c r="YN642" s="11"/>
      <c r="YO642" s="11"/>
      <c r="YP642" s="11"/>
      <c r="YQ642" s="11"/>
      <c r="YR642" s="11"/>
      <c r="YS642" s="11"/>
      <c r="YT642" s="11"/>
      <c r="YU642" s="11"/>
      <c r="YV642" s="11"/>
      <c r="YW642" s="11"/>
      <c r="YX642" s="11"/>
      <c r="YY642" s="11"/>
      <c r="YZ642" s="11"/>
      <c r="ZA642" s="11"/>
      <c r="ZB642" s="11"/>
      <c r="ZC642" s="11"/>
      <c r="ZD642" s="11"/>
      <c r="ZE642" s="11"/>
      <c r="ZF642" s="11"/>
      <c r="ZG642" s="11"/>
      <c r="ZH642" s="11"/>
      <c r="ZI642" s="11"/>
      <c r="ZJ642" s="11"/>
      <c r="ZK642" s="11"/>
      <c r="ZL642" s="11"/>
      <c r="ZM642" s="11"/>
      <c r="ZN642" s="11"/>
      <c r="ZO642" s="11"/>
      <c r="ZP642" s="11"/>
      <c r="ZQ642" s="11"/>
      <c r="ZR642" s="11"/>
      <c r="ZS642" s="11"/>
      <c r="ZT642" s="11"/>
      <c r="ZU642" s="11"/>
      <c r="ZV642" s="11"/>
      <c r="ZW642" s="11"/>
      <c r="ZX642" s="11"/>
      <c r="ZY642" s="11"/>
      <c r="ZZ642" s="11"/>
      <c r="AAA642" s="11"/>
      <c r="AAB642" s="11"/>
      <c r="AAC642" s="11"/>
      <c r="AAD642" s="11"/>
      <c r="AAE642" s="11"/>
      <c r="AAF642" s="11"/>
      <c r="AAG642" s="11"/>
      <c r="AAH642" s="11"/>
      <c r="AAI642" s="11"/>
      <c r="AAJ642" s="11"/>
      <c r="AAK642" s="11"/>
      <c r="AAL642" s="11"/>
      <c r="AAM642" s="11"/>
      <c r="AAN642" s="11"/>
      <c r="AAO642" s="11"/>
      <c r="AAP642" s="11"/>
      <c r="AAQ642" s="11"/>
      <c r="AAR642" s="11"/>
      <c r="AAS642" s="11"/>
      <c r="AAT642" s="11"/>
      <c r="AAU642" s="11"/>
      <c r="AAV642" s="11"/>
      <c r="AAW642" s="11"/>
      <c r="AAX642" s="11"/>
      <c r="AAY642" s="11"/>
      <c r="AAZ642" s="11"/>
      <c r="ABA642" s="11"/>
      <c r="ABB642" s="11"/>
      <c r="ABC642" s="11"/>
      <c r="ABD642" s="11"/>
      <c r="ABE642" s="11"/>
      <c r="ABF642" s="11"/>
      <c r="ABG642" s="11"/>
      <c r="ABH642" s="11"/>
      <c r="ABI642" s="11"/>
      <c r="ABJ642" s="11"/>
      <c r="ABK642" s="11"/>
      <c r="ABL642" s="11"/>
      <c r="ABM642" s="11"/>
      <c r="ABN642" s="11"/>
      <c r="ABO642" s="11"/>
      <c r="ABP642" s="11"/>
      <c r="ABQ642" s="11"/>
      <c r="ABR642" s="11"/>
      <c r="ABS642" s="11"/>
      <c r="ABT642" s="11"/>
      <c r="ABU642" s="11"/>
      <c r="ABV642" s="11"/>
      <c r="ABW642" s="11"/>
      <c r="ABX642" s="11"/>
      <c r="ABY642" s="11"/>
      <c r="ABZ642" s="11"/>
      <c r="ACA642" s="11"/>
      <c r="ACB642" s="11"/>
      <c r="ACC642" s="11"/>
      <c r="ACD642" s="11"/>
      <c r="ACE642" s="11"/>
      <c r="ACF642" s="11"/>
      <c r="ACG642" s="11"/>
      <c r="ACH642" s="11"/>
      <c r="ACI642" s="11"/>
      <c r="ACJ642" s="11"/>
      <c r="ACK642" s="11"/>
      <c r="ACL642" s="11"/>
      <c r="ACM642" s="11"/>
      <c r="ACN642" s="11"/>
      <c r="ACO642" s="11"/>
      <c r="ACP642" s="11"/>
      <c r="ACQ642" s="11"/>
      <c r="ACR642" s="11"/>
      <c r="ACS642" s="11"/>
      <c r="ACT642" s="11"/>
      <c r="ACU642" s="11"/>
      <c r="ACV642" s="11"/>
      <c r="ACW642" s="11"/>
      <c r="ACX642" s="11"/>
      <c r="ACY642" s="11"/>
      <c r="ACZ642" s="11"/>
      <c r="ADA642" s="11"/>
      <c r="ADB642" s="11"/>
      <c r="ADC642" s="11"/>
      <c r="ADD642" s="11"/>
      <c r="ADE642" s="11"/>
      <c r="ADF642" s="11"/>
      <c r="ADG642" s="11"/>
      <c r="ADH642" s="11"/>
      <c r="ADI642" s="11"/>
      <c r="ADJ642" s="11"/>
      <c r="ADK642" s="11"/>
      <c r="ADL642" s="11"/>
      <c r="ADM642" s="11"/>
      <c r="ADN642" s="11"/>
      <c r="ADO642" s="11"/>
      <c r="ADP642" s="11"/>
      <c r="ADQ642" s="11"/>
      <c r="ADR642" s="11"/>
      <c r="ADS642" s="11"/>
      <c r="ADT642" s="11"/>
      <c r="ADU642" s="11"/>
      <c r="ADV642" s="11"/>
      <c r="ADW642" s="11"/>
      <c r="ADX642" s="11"/>
      <c r="ADY642" s="11"/>
      <c r="ADZ642" s="11"/>
      <c r="AEA642" s="11"/>
      <c r="AEB642" s="11"/>
      <c r="AEC642" s="11"/>
      <c r="AED642" s="11"/>
      <c r="AEE642" s="11"/>
      <c r="AEF642" s="11"/>
      <c r="AEG642" s="11"/>
      <c r="AEH642" s="11"/>
      <c r="AEI642" s="11"/>
      <c r="AEJ642" s="11"/>
      <c r="AEK642" s="11"/>
      <c r="AEL642" s="11"/>
      <c r="AEM642" s="11"/>
      <c r="AEN642" s="11"/>
      <c r="AEO642" s="11"/>
      <c r="AEP642" s="11"/>
      <c r="AEQ642" s="11"/>
      <c r="AER642" s="11"/>
      <c r="AES642" s="11"/>
      <c r="AET642" s="11"/>
      <c r="AEU642" s="11"/>
      <c r="AEV642" s="11"/>
      <c r="AEW642" s="11"/>
      <c r="AEX642" s="11"/>
      <c r="AEY642" s="11"/>
      <c r="AEZ642" s="11"/>
      <c r="AFA642" s="11"/>
      <c r="AFB642" s="11"/>
      <c r="AFC642" s="11"/>
      <c r="AFD642" s="11"/>
      <c r="AFE642" s="11"/>
      <c r="AFF642" s="11"/>
      <c r="AFG642" s="11"/>
      <c r="AFH642" s="11"/>
      <c r="AFI642" s="11"/>
      <c r="AFJ642" s="11"/>
      <c r="AFK642" s="11"/>
      <c r="AFL642" s="11"/>
      <c r="AFM642" s="11"/>
      <c r="AFN642" s="11"/>
      <c r="AFO642" s="11"/>
      <c r="AFP642" s="11"/>
      <c r="AFQ642" s="11"/>
      <c r="AFR642" s="11"/>
      <c r="AFS642" s="11"/>
      <c r="AFT642" s="11"/>
      <c r="AFU642" s="11"/>
      <c r="AFV642" s="11"/>
      <c r="AFW642" s="11"/>
      <c r="AFX642" s="11"/>
      <c r="AFY642" s="11"/>
      <c r="AFZ642" s="11"/>
      <c r="AGA642" s="11"/>
      <c r="AGB642" s="11"/>
      <c r="AGC642" s="11"/>
      <c r="AGD642" s="11"/>
      <c r="AGE642" s="11"/>
      <c r="AGF642" s="11"/>
      <c r="AGG642" s="11"/>
      <c r="AGH642" s="11"/>
      <c r="AGI642" s="11"/>
      <c r="AGJ642" s="11"/>
      <c r="AGK642" s="11"/>
      <c r="AGL642" s="11"/>
      <c r="AGM642" s="11"/>
      <c r="AGN642" s="11"/>
      <c r="AGO642" s="11"/>
      <c r="AGP642" s="11"/>
      <c r="AGQ642" s="11"/>
      <c r="AGR642" s="11"/>
      <c r="AGS642" s="11"/>
      <c r="AGT642" s="11"/>
      <c r="AGU642" s="11"/>
      <c r="AGV642" s="11"/>
      <c r="AGW642" s="11"/>
      <c r="AGX642" s="11"/>
      <c r="AGY642" s="11"/>
      <c r="AGZ642" s="11"/>
      <c r="AHA642" s="11"/>
      <c r="AHB642" s="11"/>
      <c r="AHC642" s="11"/>
      <c r="AHD642" s="11"/>
      <c r="AHE642" s="11"/>
      <c r="AHF642" s="11"/>
      <c r="AHG642" s="11"/>
      <c r="AHH642" s="11"/>
      <c r="AHI642" s="11"/>
      <c r="AHJ642" s="11"/>
      <c r="AHK642" s="11"/>
      <c r="AHL642" s="11"/>
      <c r="AHM642" s="11"/>
      <c r="AHN642" s="11"/>
      <c r="AHO642" s="11"/>
      <c r="AHP642" s="11"/>
      <c r="AHQ642" s="11"/>
      <c r="AHR642" s="11"/>
      <c r="AHS642" s="11"/>
      <c r="AHT642" s="11"/>
      <c r="AHU642" s="11"/>
      <c r="AHV642" s="11"/>
      <c r="AHW642" s="11"/>
      <c r="AHX642" s="11"/>
      <c r="AHY642" s="11"/>
      <c r="AHZ642" s="11"/>
      <c r="AIA642" s="11"/>
      <c r="AIB642" s="11"/>
      <c r="AIC642" s="11"/>
      <c r="AID642" s="11"/>
      <c r="AIE642" s="11"/>
      <c r="AIF642" s="11"/>
      <c r="AIG642" s="11"/>
      <c r="AIH642" s="11"/>
      <c r="AII642" s="11"/>
      <c r="AIJ642" s="11"/>
      <c r="AIK642" s="11"/>
      <c r="AIL642" s="11"/>
      <c r="AIM642" s="11"/>
      <c r="AIN642" s="11"/>
      <c r="AIO642" s="11"/>
      <c r="AIP642" s="11"/>
      <c r="AIQ642" s="11"/>
      <c r="AIR642" s="11"/>
      <c r="AIS642" s="11"/>
      <c r="AIT642" s="11"/>
      <c r="AIU642" s="11"/>
      <c r="AIV642" s="11"/>
      <c r="AIW642" s="11"/>
      <c r="AIX642" s="11"/>
      <c r="AIY642" s="11"/>
      <c r="AIZ642" s="11"/>
      <c r="AJA642" s="11"/>
      <c r="AJB642" s="11"/>
      <c r="AJC642" s="11"/>
      <c r="AJD642" s="11"/>
      <c r="AJE642" s="11"/>
      <c r="AJF642" s="11"/>
      <c r="AJG642" s="11"/>
      <c r="AJH642" s="11"/>
      <c r="AJI642" s="11"/>
      <c r="AJJ642" s="11"/>
      <c r="AJK642" s="11"/>
      <c r="AJL642" s="11"/>
      <c r="AJM642" s="11"/>
      <c r="AJN642" s="11"/>
      <c r="AJO642" s="11"/>
      <c r="AJP642" s="11"/>
      <c r="AJQ642" s="11"/>
      <c r="AJR642" s="11"/>
      <c r="AJS642" s="11"/>
      <c r="AJT642" s="11"/>
      <c r="AJU642" s="11"/>
      <c r="AJV642" s="11"/>
      <c r="AJW642" s="11"/>
      <c r="AJX642" s="11"/>
      <c r="AJY642" s="11"/>
      <c r="AJZ642" s="11"/>
      <c r="AKA642" s="11"/>
      <c r="AKB642" s="11"/>
      <c r="AKC642" s="11"/>
      <c r="AKD642" s="11"/>
      <c r="AKE642" s="11"/>
      <c r="AKF642" s="11"/>
      <c r="AKG642" s="11"/>
      <c r="AKH642" s="11"/>
      <c r="AKI642" s="11"/>
      <c r="AKJ642" s="11"/>
      <c r="AKK642" s="11"/>
      <c r="AKL642" s="11"/>
      <c r="AKM642" s="11"/>
      <c r="AKN642" s="11"/>
      <c r="AKO642" s="11"/>
      <c r="AKP642" s="11"/>
      <c r="AKQ642" s="11"/>
      <c r="AKR642" s="11"/>
      <c r="AKS642" s="11"/>
      <c r="AKT642" s="11"/>
      <c r="AKU642" s="11"/>
      <c r="AKV642" s="11"/>
      <c r="AKW642" s="11"/>
      <c r="AKX642" s="11"/>
      <c r="AKY642" s="11"/>
      <c r="AKZ642" s="11"/>
      <c r="ALA642" s="11"/>
      <c r="ALB642" s="11"/>
      <c r="ALC642" s="11"/>
      <c r="ALD642" s="11"/>
      <c r="ALE642" s="11"/>
      <c r="ALF642" s="11"/>
      <c r="ALG642" s="11"/>
      <c r="ALH642" s="11"/>
      <c r="ALI642" s="11"/>
      <c r="ALJ642" s="11"/>
      <c r="ALK642" s="11"/>
      <c r="ALL642" s="11"/>
      <c r="ALM642" s="11"/>
      <c r="ALN642" s="11"/>
      <c r="ALO642" s="11"/>
      <c r="ALP642" s="11"/>
      <c r="ALQ642" s="11"/>
      <c r="ALR642" s="11"/>
      <c r="ALS642" s="11"/>
      <c r="ALT642" s="11"/>
      <c r="ALU642" s="11"/>
      <c r="ALV642" s="11"/>
      <c r="ALW642" s="11"/>
      <c r="ALX642" s="11"/>
      <c r="ALY642" s="11"/>
      <c r="ALZ642" s="11"/>
      <c r="AMA642" s="11"/>
    </row>
    <row r="643" spans="1:1024" ht="12.75" customHeight="1">
      <c r="A643" s="8" t="s">
        <v>612</v>
      </c>
      <c r="B643" s="8" t="s">
        <v>590</v>
      </c>
      <c r="C643" s="9" t="s">
        <v>179</v>
      </c>
      <c r="D643" s="8"/>
      <c r="E643" s="9" t="s">
        <v>16</v>
      </c>
      <c r="F643" s="8" t="s">
        <v>17</v>
      </c>
      <c r="G643" s="8" t="s">
        <v>180</v>
      </c>
      <c r="H643" s="10">
        <v>1254</v>
      </c>
      <c r="I643" s="10">
        <v>1217.7</v>
      </c>
      <c r="J643" s="10">
        <v>1799</v>
      </c>
      <c r="K643" s="10">
        <v>1237.06</v>
      </c>
      <c r="L643" s="7">
        <v>794</v>
      </c>
      <c r="M643" s="6">
        <v>0</v>
      </c>
      <c r="N643" s="6">
        <f>SUM(N642:N642)</f>
        <v>0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  <c r="NN643" s="11"/>
      <c r="NO643" s="11"/>
      <c r="NP643" s="11"/>
      <c r="NQ643" s="11"/>
      <c r="NR643" s="11"/>
      <c r="NS643" s="11"/>
      <c r="NT643" s="11"/>
      <c r="NU643" s="11"/>
      <c r="NV643" s="11"/>
      <c r="NW643" s="11"/>
      <c r="NX643" s="11"/>
      <c r="NY643" s="11"/>
      <c r="NZ643" s="11"/>
      <c r="OA643" s="11"/>
      <c r="OB643" s="11"/>
      <c r="OC643" s="11"/>
      <c r="OD643" s="11"/>
      <c r="OE643" s="11"/>
      <c r="OF643" s="11"/>
      <c r="OG643" s="11"/>
      <c r="OH643" s="11"/>
      <c r="OI643" s="11"/>
      <c r="OJ643" s="11"/>
      <c r="OK643" s="11"/>
      <c r="OL643" s="11"/>
      <c r="OM643" s="11"/>
      <c r="ON643" s="11"/>
      <c r="OO643" s="11"/>
      <c r="OP643" s="11"/>
      <c r="OQ643" s="11"/>
      <c r="OR643" s="11"/>
      <c r="OS643" s="11"/>
      <c r="OT643" s="11"/>
      <c r="OU643" s="11"/>
      <c r="OV643" s="11"/>
      <c r="OW643" s="11"/>
      <c r="OX643" s="11"/>
      <c r="OY643" s="11"/>
      <c r="OZ643" s="11"/>
      <c r="PA643" s="11"/>
      <c r="PB643" s="11"/>
      <c r="PC643" s="11"/>
      <c r="PD643" s="11"/>
      <c r="PE643" s="11"/>
      <c r="PF643" s="11"/>
      <c r="PG643" s="11"/>
      <c r="PH643" s="11"/>
      <c r="PI643" s="11"/>
      <c r="PJ643" s="11"/>
      <c r="PK643" s="11"/>
      <c r="PL643" s="11"/>
      <c r="PM643" s="11"/>
      <c r="PN643" s="11"/>
      <c r="PO643" s="11"/>
      <c r="PP643" s="11"/>
      <c r="PQ643" s="11"/>
      <c r="PR643" s="11"/>
      <c r="PS643" s="11"/>
      <c r="PT643" s="11"/>
      <c r="PU643" s="11"/>
      <c r="PV643" s="11"/>
      <c r="PW643" s="11"/>
      <c r="PX643" s="11"/>
      <c r="PY643" s="11"/>
      <c r="PZ643" s="11"/>
      <c r="QA643" s="11"/>
      <c r="QB643" s="11"/>
      <c r="QC643" s="11"/>
      <c r="QD643" s="11"/>
      <c r="QE643" s="11"/>
      <c r="QF643" s="11"/>
      <c r="QG643" s="11"/>
      <c r="QH643" s="11"/>
      <c r="QI643" s="11"/>
      <c r="QJ643" s="11"/>
      <c r="QK643" s="11"/>
      <c r="QL643" s="11"/>
      <c r="QM643" s="11"/>
      <c r="QN643" s="11"/>
      <c r="QO643" s="11"/>
      <c r="QP643" s="11"/>
      <c r="QQ643" s="11"/>
      <c r="QR643" s="11"/>
      <c r="QS643" s="11"/>
      <c r="QT643" s="11"/>
      <c r="QU643" s="11"/>
      <c r="QV643" s="11"/>
      <c r="QW643" s="11"/>
      <c r="QX643" s="11"/>
      <c r="QY643" s="11"/>
      <c r="QZ643" s="11"/>
      <c r="RA643" s="11"/>
      <c r="RB643" s="11"/>
      <c r="RC643" s="11"/>
      <c r="RD643" s="11"/>
      <c r="RE643" s="11"/>
      <c r="RF643" s="11"/>
      <c r="RG643" s="11"/>
      <c r="RH643" s="11"/>
      <c r="RI643" s="11"/>
      <c r="RJ643" s="11"/>
      <c r="RK643" s="11"/>
      <c r="RL643" s="11"/>
      <c r="RM643" s="11"/>
      <c r="RN643" s="11"/>
      <c r="RO643" s="11"/>
      <c r="RP643" s="11"/>
      <c r="RQ643" s="11"/>
      <c r="RR643" s="11"/>
      <c r="RS643" s="11"/>
      <c r="RT643" s="11"/>
      <c r="RU643" s="11"/>
      <c r="RV643" s="11"/>
      <c r="RW643" s="11"/>
      <c r="RX643" s="11"/>
      <c r="RY643" s="11"/>
      <c r="RZ643" s="11"/>
      <c r="SA643" s="11"/>
      <c r="SB643" s="11"/>
      <c r="SC643" s="11"/>
      <c r="SD643" s="11"/>
      <c r="SE643" s="11"/>
      <c r="SF643" s="11"/>
      <c r="SG643" s="11"/>
      <c r="SH643" s="11"/>
      <c r="SI643" s="11"/>
      <c r="SJ643" s="11"/>
      <c r="SK643" s="11"/>
      <c r="SL643" s="11"/>
      <c r="SM643" s="11"/>
      <c r="SN643" s="11"/>
      <c r="SO643" s="11"/>
      <c r="SP643" s="11"/>
      <c r="SQ643" s="11"/>
      <c r="SR643" s="11"/>
      <c r="SS643" s="11"/>
      <c r="ST643" s="11"/>
      <c r="SU643" s="11"/>
      <c r="SV643" s="11"/>
      <c r="SW643" s="11"/>
      <c r="SX643" s="11"/>
      <c r="SY643" s="11"/>
      <c r="SZ643" s="11"/>
      <c r="TA643" s="11"/>
      <c r="TB643" s="11"/>
      <c r="TC643" s="11"/>
      <c r="TD643" s="11"/>
      <c r="TE643" s="11"/>
      <c r="TF643" s="11"/>
      <c r="TG643" s="11"/>
      <c r="TH643" s="11"/>
      <c r="TI643" s="11"/>
      <c r="TJ643" s="11"/>
      <c r="TK643" s="11"/>
      <c r="TL643" s="11"/>
      <c r="TM643" s="11"/>
      <c r="TN643" s="11"/>
      <c r="TO643" s="11"/>
      <c r="TP643" s="11"/>
      <c r="TQ643" s="11"/>
      <c r="TR643" s="11"/>
      <c r="TS643" s="11"/>
      <c r="TT643" s="11"/>
      <c r="TU643" s="11"/>
      <c r="TV643" s="11"/>
      <c r="TW643" s="11"/>
      <c r="TX643" s="11"/>
      <c r="TY643" s="11"/>
      <c r="TZ643" s="11"/>
      <c r="UA643" s="11"/>
      <c r="UB643" s="11"/>
      <c r="UC643" s="11"/>
      <c r="UD643" s="11"/>
      <c r="UE643" s="11"/>
      <c r="UF643" s="11"/>
      <c r="UG643" s="11"/>
      <c r="UH643" s="11"/>
      <c r="UI643" s="11"/>
      <c r="UJ643" s="11"/>
      <c r="UK643" s="11"/>
      <c r="UL643" s="11"/>
      <c r="UM643" s="11"/>
      <c r="UN643" s="11"/>
      <c r="UO643" s="11"/>
      <c r="UP643" s="11"/>
      <c r="UQ643" s="11"/>
      <c r="UR643" s="11"/>
      <c r="US643" s="11"/>
      <c r="UT643" s="11"/>
      <c r="UU643" s="11"/>
      <c r="UV643" s="11"/>
      <c r="UW643" s="11"/>
      <c r="UX643" s="11"/>
      <c r="UY643" s="11"/>
      <c r="UZ643" s="11"/>
      <c r="VA643" s="11"/>
      <c r="VB643" s="11"/>
      <c r="VC643" s="11"/>
      <c r="VD643" s="11"/>
      <c r="VE643" s="11"/>
      <c r="VF643" s="11"/>
      <c r="VG643" s="11"/>
      <c r="VH643" s="11"/>
      <c r="VI643" s="11"/>
      <c r="VJ643" s="11"/>
      <c r="VK643" s="11"/>
      <c r="VL643" s="11"/>
      <c r="VM643" s="11"/>
      <c r="VN643" s="11"/>
      <c r="VO643" s="11"/>
      <c r="VP643" s="11"/>
      <c r="VQ643" s="11"/>
      <c r="VR643" s="11"/>
      <c r="VS643" s="11"/>
      <c r="VT643" s="11"/>
      <c r="VU643" s="11"/>
      <c r="VV643" s="11"/>
      <c r="VW643" s="11"/>
      <c r="VX643" s="11"/>
      <c r="VY643" s="11"/>
      <c r="VZ643" s="11"/>
      <c r="WA643" s="11"/>
      <c r="WB643" s="11"/>
      <c r="WC643" s="11"/>
      <c r="WD643" s="11"/>
      <c r="WE643" s="11"/>
      <c r="WF643" s="11"/>
      <c r="WG643" s="11"/>
      <c r="WH643" s="11"/>
      <c r="WI643" s="11"/>
      <c r="WJ643" s="11"/>
      <c r="WK643" s="11"/>
      <c r="WL643" s="11"/>
      <c r="WM643" s="11"/>
      <c r="WN643" s="11"/>
      <c r="WO643" s="11"/>
      <c r="WP643" s="11"/>
      <c r="WQ643" s="11"/>
      <c r="WR643" s="11"/>
      <c r="WS643" s="11"/>
      <c r="WT643" s="11"/>
      <c r="WU643" s="11"/>
      <c r="WV643" s="11"/>
      <c r="WW643" s="11"/>
      <c r="WX643" s="11"/>
      <c r="WY643" s="11"/>
      <c r="WZ643" s="11"/>
      <c r="XA643" s="11"/>
      <c r="XB643" s="11"/>
      <c r="XC643" s="11"/>
      <c r="XD643" s="11"/>
      <c r="XE643" s="11"/>
      <c r="XF643" s="11"/>
      <c r="XG643" s="11"/>
      <c r="XH643" s="11"/>
      <c r="XI643" s="11"/>
      <c r="XJ643" s="11"/>
      <c r="XK643" s="11"/>
      <c r="XL643" s="11"/>
      <c r="XM643" s="11"/>
      <c r="XN643" s="11"/>
      <c r="XO643" s="11"/>
      <c r="XP643" s="11"/>
      <c r="XQ643" s="11"/>
      <c r="XR643" s="11"/>
      <c r="XS643" s="11"/>
      <c r="XT643" s="11"/>
      <c r="XU643" s="11"/>
      <c r="XV643" s="11"/>
      <c r="XW643" s="11"/>
      <c r="XX643" s="11"/>
      <c r="XY643" s="11"/>
      <c r="XZ643" s="11"/>
      <c r="YA643" s="11"/>
      <c r="YB643" s="11"/>
      <c r="YC643" s="11"/>
      <c r="YD643" s="11"/>
      <c r="YE643" s="11"/>
      <c r="YF643" s="11"/>
      <c r="YG643" s="11"/>
      <c r="YH643" s="11"/>
      <c r="YI643" s="11"/>
      <c r="YJ643" s="11"/>
      <c r="YK643" s="11"/>
      <c r="YL643" s="11"/>
      <c r="YM643" s="11"/>
      <c r="YN643" s="11"/>
      <c r="YO643" s="11"/>
      <c r="YP643" s="11"/>
      <c r="YQ643" s="11"/>
      <c r="YR643" s="11"/>
      <c r="YS643" s="11"/>
      <c r="YT643" s="11"/>
      <c r="YU643" s="11"/>
      <c r="YV643" s="11"/>
      <c r="YW643" s="11"/>
      <c r="YX643" s="11"/>
      <c r="YY643" s="11"/>
      <c r="YZ643" s="11"/>
      <c r="ZA643" s="11"/>
      <c r="ZB643" s="11"/>
      <c r="ZC643" s="11"/>
      <c r="ZD643" s="11"/>
      <c r="ZE643" s="11"/>
      <c r="ZF643" s="11"/>
      <c r="ZG643" s="11"/>
      <c r="ZH643" s="11"/>
      <c r="ZI643" s="11"/>
      <c r="ZJ643" s="11"/>
      <c r="ZK643" s="11"/>
      <c r="ZL643" s="11"/>
      <c r="ZM643" s="11"/>
      <c r="ZN643" s="11"/>
      <c r="ZO643" s="11"/>
      <c r="ZP643" s="11"/>
      <c r="ZQ643" s="11"/>
      <c r="ZR643" s="11"/>
      <c r="ZS643" s="11"/>
      <c r="ZT643" s="11"/>
      <c r="ZU643" s="11"/>
      <c r="ZV643" s="11"/>
      <c r="ZW643" s="11"/>
      <c r="ZX643" s="11"/>
      <c r="ZY643" s="11"/>
      <c r="ZZ643" s="11"/>
      <c r="AAA643" s="11"/>
      <c r="AAB643" s="11"/>
      <c r="AAC643" s="11"/>
      <c r="AAD643" s="11"/>
      <c r="AAE643" s="11"/>
      <c r="AAF643" s="11"/>
      <c r="AAG643" s="11"/>
      <c r="AAH643" s="11"/>
      <c r="AAI643" s="11"/>
      <c r="AAJ643" s="11"/>
      <c r="AAK643" s="11"/>
      <c r="AAL643" s="11"/>
      <c r="AAM643" s="11"/>
      <c r="AAN643" s="11"/>
      <c r="AAO643" s="11"/>
      <c r="AAP643" s="11"/>
      <c r="AAQ643" s="11"/>
      <c r="AAR643" s="11"/>
      <c r="AAS643" s="11"/>
      <c r="AAT643" s="11"/>
      <c r="AAU643" s="11"/>
      <c r="AAV643" s="11"/>
      <c r="AAW643" s="11"/>
      <c r="AAX643" s="11"/>
      <c r="AAY643" s="11"/>
      <c r="AAZ643" s="11"/>
      <c r="ABA643" s="11"/>
      <c r="ABB643" s="11"/>
      <c r="ABC643" s="11"/>
      <c r="ABD643" s="11"/>
      <c r="ABE643" s="11"/>
      <c r="ABF643" s="11"/>
      <c r="ABG643" s="11"/>
      <c r="ABH643" s="11"/>
      <c r="ABI643" s="11"/>
      <c r="ABJ643" s="11"/>
      <c r="ABK643" s="11"/>
      <c r="ABL643" s="11"/>
      <c r="ABM643" s="11"/>
      <c r="ABN643" s="11"/>
      <c r="ABO643" s="11"/>
      <c r="ABP643" s="11"/>
      <c r="ABQ643" s="11"/>
      <c r="ABR643" s="11"/>
      <c r="ABS643" s="11"/>
      <c r="ABT643" s="11"/>
      <c r="ABU643" s="11"/>
      <c r="ABV643" s="11"/>
      <c r="ABW643" s="11"/>
      <c r="ABX643" s="11"/>
      <c r="ABY643" s="11"/>
      <c r="ABZ643" s="11"/>
      <c r="ACA643" s="11"/>
      <c r="ACB643" s="11"/>
      <c r="ACC643" s="11"/>
      <c r="ACD643" s="11"/>
      <c r="ACE643" s="11"/>
      <c r="ACF643" s="11"/>
      <c r="ACG643" s="11"/>
      <c r="ACH643" s="11"/>
      <c r="ACI643" s="11"/>
      <c r="ACJ643" s="11"/>
      <c r="ACK643" s="11"/>
      <c r="ACL643" s="11"/>
      <c r="ACM643" s="11"/>
      <c r="ACN643" s="11"/>
      <c r="ACO643" s="11"/>
      <c r="ACP643" s="11"/>
      <c r="ACQ643" s="11"/>
      <c r="ACR643" s="11"/>
      <c r="ACS643" s="11"/>
      <c r="ACT643" s="11"/>
      <c r="ACU643" s="11"/>
      <c r="ACV643" s="11"/>
      <c r="ACW643" s="11"/>
      <c r="ACX643" s="11"/>
      <c r="ACY643" s="11"/>
      <c r="ACZ643" s="11"/>
      <c r="ADA643" s="11"/>
      <c r="ADB643" s="11"/>
      <c r="ADC643" s="11"/>
      <c r="ADD643" s="11"/>
      <c r="ADE643" s="11"/>
      <c r="ADF643" s="11"/>
      <c r="ADG643" s="11"/>
      <c r="ADH643" s="11"/>
      <c r="ADI643" s="11"/>
      <c r="ADJ643" s="11"/>
      <c r="ADK643" s="11"/>
      <c r="ADL643" s="11"/>
      <c r="ADM643" s="11"/>
      <c r="ADN643" s="11"/>
      <c r="ADO643" s="11"/>
      <c r="ADP643" s="11"/>
      <c r="ADQ643" s="11"/>
      <c r="ADR643" s="11"/>
      <c r="ADS643" s="11"/>
      <c r="ADT643" s="11"/>
      <c r="ADU643" s="11"/>
      <c r="ADV643" s="11"/>
      <c r="ADW643" s="11"/>
      <c r="ADX643" s="11"/>
      <c r="ADY643" s="11"/>
      <c r="ADZ643" s="11"/>
      <c r="AEA643" s="11"/>
      <c r="AEB643" s="11"/>
      <c r="AEC643" s="11"/>
      <c r="AED643" s="11"/>
      <c r="AEE643" s="11"/>
      <c r="AEF643" s="11"/>
      <c r="AEG643" s="11"/>
      <c r="AEH643" s="11"/>
      <c r="AEI643" s="11"/>
      <c r="AEJ643" s="11"/>
      <c r="AEK643" s="11"/>
      <c r="AEL643" s="11"/>
      <c r="AEM643" s="11"/>
      <c r="AEN643" s="11"/>
      <c r="AEO643" s="11"/>
      <c r="AEP643" s="11"/>
      <c r="AEQ643" s="11"/>
      <c r="AER643" s="11"/>
      <c r="AES643" s="11"/>
      <c r="AET643" s="11"/>
      <c r="AEU643" s="11"/>
      <c r="AEV643" s="11"/>
      <c r="AEW643" s="11"/>
      <c r="AEX643" s="11"/>
      <c r="AEY643" s="11"/>
      <c r="AEZ643" s="11"/>
      <c r="AFA643" s="11"/>
      <c r="AFB643" s="11"/>
      <c r="AFC643" s="11"/>
      <c r="AFD643" s="11"/>
      <c r="AFE643" s="11"/>
      <c r="AFF643" s="11"/>
      <c r="AFG643" s="11"/>
      <c r="AFH643" s="11"/>
      <c r="AFI643" s="11"/>
      <c r="AFJ643" s="11"/>
      <c r="AFK643" s="11"/>
      <c r="AFL643" s="11"/>
      <c r="AFM643" s="11"/>
      <c r="AFN643" s="11"/>
      <c r="AFO643" s="11"/>
      <c r="AFP643" s="11"/>
      <c r="AFQ643" s="11"/>
      <c r="AFR643" s="11"/>
      <c r="AFS643" s="11"/>
      <c r="AFT643" s="11"/>
      <c r="AFU643" s="11"/>
      <c r="AFV643" s="11"/>
      <c r="AFW643" s="11"/>
      <c r="AFX643" s="11"/>
      <c r="AFY643" s="11"/>
      <c r="AFZ643" s="11"/>
      <c r="AGA643" s="11"/>
      <c r="AGB643" s="11"/>
      <c r="AGC643" s="11"/>
      <c r="AGD643" s="11"/>
      <c r="AGE643" s="11"/>
      <c r="AGF643" s="11"/>
      <c r="AGG643" s="11"/>
      <c r="AGH643" s="11"/>
      <c r="AGI643" s="11"/>
      <c r="AGJ643" s="11"/>
      <c r="AGK643" s="11"/>
      <c r="AGL643" s="11"/>
      <c r="AGM643" s="11"/>
      <c r="AGN643" s="11"/>
      <c r="AGO643" s="11"/>
      <c r="AGP643" s="11"/>
      <c r="AGQ643" s="11"/>
      <c r="AGR643" s="11"/>
      <c r="AGS643" s="11"/>
      <c r="AGT643" s="11"/>
      <c r="AGU643" s="11"/>
      <c r="AGV643" s="11"/>
      <c r="AGW643" s="11"/>
      <c r="AGX643" s="11"/>
      <c r="AGY643" s="11"/>
      <c r="AGZ643" s="11"/>
      <c r="AHA643" s="11"/>
      <c r="AHB643" s="11"/>
      <c r="AHC643" s="11"/>
      <c r="AHD643" s="11"/>
      <c r="AHE643" s="11"/>
      <c r="AHF643" s="11"/>
      <c r="AHG643" s="11"/>
      <c r="AHH643" s="11"/>
      <c r="AHI643" s="11"/>
      <c r="AHJ643" s="11"/>
      <c r="AHK643" s="11"/>
      <c r="AHL643" s="11"/>
      <c r="AHM643" s="11"/>
      <c r="AHN643" s="11"/>
      <c r="AHO643" s="11"/>
      <c r="AHP643" s="11"/>
      <c r="AHQ643" s="11"/>
      <c r="AHR643" s="11"/>
      <c r="AHS643" s="11"/>
      <c r="AHT643" s="11"/>
      <c r="AHU643" s="11"/>
      <c r="AHV643" s="11"/>
      <c r="AHW643" s="11"/>
      <c r="AHX643" s="11"/>
      <c r="AHY643" s="11"/>
      <c r="AHZ643" s="11"/>
      <c r="AIA643" s="11"/>
      <c r="AIB643" s="11"/>
      <c r="AIC643" s="11"/>
      <c r="AID643" s="11"/>
      <c r="AIE643" s="11"/>
      <c r="AIF643" s="11"/>
      <c r="AIG643" s="11"/>
      <c r="AIH643" s="11"/>
      <c r="AII643" s="11"/>
      <c r="AIJ643" s="11"/>
      <c r="AIK643" s="11"/>
      <c r="AIL643" s="11"/>
      <c r="AIM643" s="11"/>
      <c r="AIN643" s="11"/>
      <c r="AIO643" s="11"/>
      <c r="AIP643" s="11"/>
      <c r="AIQ643" s="11"/>
      <c r="AIR643" s="11"/>
      <c r="AIS643" s="11"/>
      <c r="AIT643" s="11"/>
      <c r="AIU643" s="11"/>
      <c r="AIV643" s="11"/>
      <c r="AIW643" s="11"/>
      <c r="AIX643" s="11"/>
      <c r="AIY643" s="11"/>
      <c r="AIZ643" s="11"/>
      <c r="AJA643" s="11"/>
      <c r="AJB643" s="11"/>
      <c r="AJC643" s="11"/>
      <c r="AJD643" s="11"/>
      <c r="AJE643" s="11"/>
      <c r="AJF643" s="11"/>
      <c r="AJG643" s="11"/>
      <c r="AJH643" s="11"/>
      <c r="AJI643" s="11"/>
      <c r="AJJ643" s="11"/>
      <c r="AJK643" s="11"/>
      <c r="AJL643" s="11"/>
      <c r="AJM643" s="11"/>
      <c r="AJN643" s="11"/>
      <c r="AJO643" s="11"/>
      <c r="AJP643" s="11"/>
      <c r="AJQ643" s="11"/>
      <c r="AJR643" s="11"/>
      <c r="AJS643" s="11"/>
      <c r="AJT643" s="11"/>
      <c r="AJU643" s="11"/>
      <c r="AJV643" s="11"/>
      <c r="AJW643" s="11"/>
      <c r="AJX643" s="11"/>
      <c r="AJY643" s="11"/>
      <c r="AJZ643" s="11"/>
      <c r="AKA643" s="11"/>
      <c r="AKB643" s="11"/>
      <c r="AKC643" s="11"/>
      <c r="AKD643" s="11"/>
      <c r="AKE643" s="11"/>
      <c r="AKF643" s="11"/>
      <c r="AKG643" s="11"/>
      <c r="AKH643" s="11"/>
      <c r="AKI643" s="11"/>
      <c r="AKJ643" s="11"/>
      <c r="AKK643" s="11"/>
      <c r="AKL643" s="11"/>
      <c r="AKM643" s="11"/>
      <c r="AKN643" s="11"/>
      <c r="AKO643" s="11"/>
      <c r="AKP643" s="11"/>
      <c r="AKQ643" s="11"/>
      <c r="AKR643" s="11"/>
      <c r="AKS643" s="11"/>
      <c r="AKT643" s="11"/>
      <c r="AKU643" s="11"/>
      <c r="AKV643" s="11"/>
      <c r="AKW643" s="11"/>
      <c r="AKX643" s="11"/>
      <c r="AKY643" s="11"/>
      <c r="AKZ643" s="11"/>
      <c r="ALA643" s="11"/>
      <c r="ALB643" s="11"/>
      <c r="ALC643" s="11"/>
      <c r="ALD643" s="11"/>
      <c r="ALE643" s="11"/>
      <c r="ALF643" s="11"/>
      <c r="ALG643" s="11"/>
      <c r="ALH643" s="11"/>
      <c r="ALI643" s="11"/>
      <c r="ALJ643" s="11"/>
      <c r="ALK643" s="11"/>
      <c r="ALL643" s="11"/>
      <c r="ALM643" s="11"/>
      <c r="ALN643" s="11"/>
      <c r="ALO643" s="11"/>
      <c r="ALP643" s="11"/>
      <c r="ALQ643" s="11"/>
      <c r="ALR643" s="11"/>
      <c r="ALS643" s="11"/>
      <c r="ALT643" s="11"/>
      <c r="ALU643" s="11"/>
      <c r="ALV643" s="11"/>
      <c r="ALW643" s="11"/>
      <c r="ALX643" s="11"/>
      <c r="ALY643" s="11"/>
      <c r="ALZ643" s="11"/>
      <c r="AMA643" s="11"/>
    </row>
    <row r="644" spans="1:1024" ht="12.75" customHeight="1">
      <c r="A644" s="8" t="s">
        <v>612</v>
      </c>
      <c r="B644" s="8" t="s">
        <v>590</v>
      </c>
      <c r="C644" s="9" t="s">
        <v>202</v>
      </c>
      <c r="D644" s="8"/>
      <c r="E644" s="9" t="s">
        <v>16</v>
      </c>
      <c r="F644" s="8" t="s">
        <v>17</v>
      </c>
      <c r="G644" s="8" t="s">
        <v>203</v>
      </c>
      <c r="H644" s="10">
        <v>192.68</v>
      </c>
      <c r="I644" s="10">
        <v>196.4</v>
      </c>
      <c r="J644" s="10">
        <v>283</v>
      </c>
      <c r="K644" s="10">
        <v>219.84</v>
      </c>
      <c r="L644" s="7">
        <v>167</v>
      </c>
      <c r="M644" s="6">
        <v>0</v>
      </c>
      <c r="N644" s="6">
        <v>0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  <c r="NN644" s="11"/>
      <c r="NO644" s="11"/>
      <c r="NP644" s="11"/>
      <c r="NQ644" s="11"/>
      <c r="NR644" s="11"/>
      <c r="NS644" s="11"/>
      <c r="NT644" s="11"/>
      <c r="NU644" s="11"/>
      <c r="NV644" s="11"/>
      <c r="NW644" s="11"/>
      <c r="NX644" s="11"/>
      <c r="NY644" s="11"/>
      <c r="NZ644" s="11"/>
      <c r="OA644" s="11"/>
      <c r="OB644" s="11"/>
      <c r="OC644" s="11"/>
      <c r="OD644" s="11"/>
      <c r="OE644" s="11"/>
      <c r="OF644" s="11"/>
      <c r="OG644" s="11"/>
      <c r="OH644" s="11"/>
      <c r="OI644" s="11"/>
      <c r="OJ644" s="11"/>
      <c r="OK644" s="11"/>
      <c r="OL644" s="11"/>
      <c r="OM644" s="11"/>
      <c r="ON644" s="11"/>
      <c r="OO644" s="11"/>
      <c r="OP644" s="11"/>
      <c r="OQ644" s="11"/>
      <c r="OR644" s="11"/>
      <c r="OS644" s="11"/>
      <c r="OT644" s="11"/>
      <c r="OU644" s="11"/>
      <c r="OV644" s="11"/>
      <c r="OW644" s="11"/>
      <c r="OX644" s="11"/>
      <c r="OY644" s="11"/>
      <c r="OZ644" s="11"/>
      <c r="PA644" s="11"/>
      <c r="PB644" s="11"/>
      <c r="PC644" s="11"/>
      <c r="PD644" s="11"/>
      <c r="PE644" s="11"/>
      <c r="PF644" s="11"/>
      <c r="PG644" s="11"/>
      <c r="PH644" s="11"/>
      <c r="PI644" s="11"/>
      <c r="PJ644" s="11"/>
      <c r="PK644" s="11"/>
      <c r="PL644" s="11"/>
      <c r="PM644" s="11"/>
      <c r="PN644" s="11"/>
      <c r="PO644" s="11"/>
      <c r="PP644" s="11"/>
      <c r="PQ644" s="11"/>
      <c r="PR644" s="11"/>
      <c r="PS644" s="11"/>
      <c r="PT644" s="11"/>
      <c r="PU644" s="11"/>
      <c r="PV644" s="11"/>
      <c r="PW644" s="11"/>
      <c r="PX644" s="11"/>
      <c r="PY644" s="11"/>
      <c r="PZ644" s="11"/>
      <c r="QA644" s="11"/>
      <c r="QB644" s="11"/>
      <c r="QC644" s="11"/>
      <c r="QD644" s="11"/>
      <c r="QE644" s="11"/>
      <c r="QF644" s="11"/>
      <c r="QG644" s="11"/>
      <c r="QH644" s="11"/>
      <c r="QI644" s="11"/>
      <c r="QJ644" s="11"/>
      <c r="QK644" s="11"/>
      <c r="QL644" s="11"/>
      <c r="QM644" s="11"/>
      <c r="QN644" s="11"/>
      <c r="QO644" s="11"/>
      <c r="QP644" s="11"/>
      <c r="QQ644" s="11"/>
      <c r="QR644" s="11"/>
      <c r="QS644" s="11"/>
      <c r="QT644" s="11"/>
      <c r="QU644" s="11"/>
      <c r="QV644" s="11"/>
      <c r="QW644" s="11"/>
      <c r="QX644" s="11"/>
      <c r="QY644" s="11"/>
      <c r="QZ644" s="11"/>
      <c r="RA644" s="11"/>
      <c r="RB644" s="11"/>
      <c r="RC644" s="11"/>
      <c r="RD644" s="11"/>
      <c r="RE644" s="11"/>
      <c r="RF644" s="11"/>
      <c r="RG644" s="11"/>
      <c r="RH644" s="11"/>
      <c r="RI644" s="11"/>
      <c r="RJ644" s="11"/>
      <c r="RK644" s="11"/>
      <c r="RL644" s="11"/>
      <c r="RM644" s="11"/>
      <c r="RN644" s="11"/>
      <c r="RO644" s="11"/>
      <c r="RP644" s="11"/>
      <c r="RQ644" s="11"/>
      <c r="RR644" s="11"/>
      <c r="RS644" s="11"/>
      <c r="RT644" s="11"/>
      <c r="RU644" s="11"/>
      <c r="RV644" s="11"/>
      <c r="RW644" s="11"/>
      <c r="RX644" s="11"/>
      <c r="RY644" s="11"/>
      <c r="RZ644" s="11"/>
      <c r="SA644" s="11"/>
      <c r="SB644" s="11"/>
      <c r="SC644" s="11"/>
      <c r="SD644" s="11"/>
      <c r="SE644" s="11"/>
      <c r="SF644" s="11"/>
      <c r="SG644" s="11"/>
      <c r="SH644" s="11"/>
      <c r="SI644" s="11"/>
      <c r="SJ644" s="11"/>
      <c r="SK644" s="11"/>
      <c r="SL644" s="11"/>
      <c r="SM644" s="11"/>
      <c r="SN644" s="11"/>
      <c r="SO644" s="11"/>
      <c r="SP644" s="11"/>
      <c r="SQ644" s="11"/>
      <c r="SR644" s="11"/>
      <c r="SS644" s="11"/>
      <c r="ST644" s="11"/>
      <c r="SU644" s="11"/>
      <c r="SV644" s="11"/>
      <c r="SW644" s="11"/>
      <c r="SX644" s="11"/>
      <c r="SY644" s="11"/>
      <c r="SZ644" s="11"/>
      <c r="TA644" s="11"/>
      <c r="TB644" s="11"/>
      <c r="TC644" s="11"/>
      <c r="TD644" s="11"/>
      <c r="TE644" s="11"/>
      <c r="TF644" s="11"/>
      <c r="TG644" s="11"/>
      <c r="TH644" s="11"/>
      <c r="TI644" s="11"/>
      <c r="TJ644" s="11"/>
      <c r="TK644" s="11"/>
      <c r="TL644" s="11"/>
      <c r="TM644" s="11"/>
      <c r="TN644" s="11"/>
      <c r="TO644" s="11"/>
      <c r="TP644" s="11"/>
      <c r="TQ644" s="11"/>
      <c r="TR644" s="11"/>
      <c r="TS644" s="11"/>
      <c r="TT644" s="11"/>
      <c r="TU644" s="11"/>
      <c r="TV644" s="11"/>
      <c r="TW644" s="11"/>
      <c r="TX644" s="11"/>
      <c r="TY644" s="11"/>
      <c r="TZ644" s="11"/>
      <c r="UA644" s="11"/>
      <c r="UB644" s="11"/>
      <c r="UC644" s="11"/>
      <c r="UD644" s="11"/>
      <c r="UE644" s="11"/>
      <c r="UF644" s="11"/>
      <c r="UG644" s="11"/>
      <c r="UH644" s="11"/>
      <c r="UI644" s="11"/>
      <c r="UJ644" s="11"/>
      <c r="UK644" s="11"/>
      <c r="UL644" s="11"/>
      <c r="UM644" s="11"/>
      <c r="UN644" s="11"/>
      <c r="UO644" s="11"/>
      <c r="UP644" s="11"/>
      <c r="UQ644" s="11"/>
      <c r="UR644" s="11"/>
      <c r="US644" s="11"/>
      <c r="UT644" s="11"/>
      <c r="UU644" s="11"/>
      <c r="UV644" s="11"/>
      <c r="UW644" s="11"/>
      <c r="UX644" s="11"/>
      <c r="UY644" s="11"/>
      <c r="UZ644" s="11"/>
      <c r="VA644" s="11"/>
      <c r="VB644" s="11"/>
      <c r="VC644" s="11"/>
      <c r="VD644" s="11"/>
      <c r="VE644" s="11"/>
      <c r="VF644" s="11"/>
      <c r="VG644" s="11"/>
      <c r="VH644" s="11"/>
      <c r="VI644" s="11"/>
      <c r="VJ644" s="11"/>
      <c r="VK644" s="11"/>
      <c r="VL644" s="11"/>
      <c r="VM644" s="11"/>
      <c r="VN644" s="11"/>
      <c r="VO644" s="11"/>
      <c r="VP644" s="11"/>
      <c r="VQ644" s="11"/>
      <c r="VR644" s="11"/>
      <c r="VS644" s="11"/>
      <c r="VT644" s="11"/>
      <c r="VU644" s="11"/>
      <c r="VV644" s="11"/>
      <c r="VW644" s="11"/>
      <c r="VX644" s="11"/>
      <c r="VY644" s="11"/>
      <c r="VZ644" s="11"/>
      <c r="WA644" s="11"/>
      <c r="WB644" s="11"/>
      <c r="WC644" s="11"/>
      <c r="WD644" s="11"/>
      <c r="WE644" s="11"/>
      <c r="WF644" s="11"/>
      <c r="WG644" s="11"/>
      <c r="WH644" s="11"/>
      <c r="WI644" s="11"/>
      <c r="WJ644" s="11"/>
      <c r="WK644" s="11"/>
      <c r="WL644" s="11"/>
      <c r="WM644" s="11"/>
      <c r="WN644" s="11"/>
      <c r="WO644" s="11"/>
      <c r="WP644" s="11"/>
      <c r="WQ644" s="11"/>
      <c r="WR644" s="11"/>
      <c r="WS644" s="11"/>
      <c r="WT644" s="11"/>
      <c r="WU644" s="11"/>
      <c r="WV644" s="11"/>
      <c r="WW644" s="11"/>
      <c r="WX644" s="11"/>
      <c r="WY644" s="11"/>
      <c r="WZ644" s="11"/>
      <c r="XA644" s="11"/>
      <c r="XB644" s="11"/>
      <c r="XC644" s="11"/>
      <c r="XD644" s="11"/>
      <c r="XE644" s="11"/>
      <c r="XF644" s="11"/>
      <c r="XG644" s="11"/>
      <c r="XH644" s="11"/>
      <c r="XI644" s="11"/>
      <c r="XJ644" s="11"/>
      <c r="XK644" s="11"/>
      <c r="XL644" s="11"/>
      <c r="XM644" s="11"/>
      <c r="XN644" s="11"/>
      <c r="XO644" s="11"/>
      <c r="XP644" s="11"/>
      <c r="XQ644" s="11"/>
      <c r="XR644" s="11"/>
      <c r="XS644" s="11"/>
      <c r="XT644" s="11"/>
      <c r="XU644" s="11"/>
      <c r="XV644" s="11"/>
      <c r="XW644" s="11"/>
      <c r="XX644" s="11"/>
      <c r="XY644" s="11"/>
      <c r="XZ644" s="11"/>
      <c r="YA644" s="11"/>
      <c r="YB644" s="11"/>
      <c r="YC644" s="11"/>
      <c r="YD644" s="11"/>
      <c r="YE644" s="11"/>
      <c r="YF644" s="11"/>
      <c r="YG644" s="11"/>
      <c r="YH644" s="11"/>
      <c r="YI644" s="11"/>
      <c r="YJ644" s="11"/>
      <c r="YK644" s="11"/>
      <c r="YL644" s="11"/>
      <c r="YM644" s="11"/>
      <c r="YN644" s="11"/>
      <c r="YO644" s="11"/>
      <c r="YP644" s="11"/>
      <c r="YQ644" s="11"/>
      <c r="YR644" s="11"/>
      <c r="YS644" s="11"/>
      <c r="YT644" s="11"/>
      <c r="YU644" s="11"/>
      <c r="YV644" s="11"/>
      <c r="YW644" s="11"/>
      <c r="YX644" s="11"/>
      <c r="YY644" s="11"/>
      <c r="YZ644" s="11"/>
      <c r="ZA644" s="11"/>
      <c r="ZB644" s="11"/>
      <c r="ZC644" s="11"/>
      <c r="ZD644" s="11"/>
      <c r="ZE644" s="11"/>
      <c r="ZF644" s="11"/>
      <c r="ZG644" s="11"/>
      <c r="ZH644" s="11"/>
      <c r="ZI644" s="11"/>
      <c r="ZJ644" s="11"/>
      <c r="ZK644" s="11"/>
      <c r="ZL644" s="11"/>
      <c r="ZM644" s="11"/>
      <c r="ZN644" s="11"/>
      <c r="ZO644" s="11"/>
      <c r="ZP644" s="11"/>
      <c r="ZQ644" s="11"/>
      <c r="ZR644" s="11"/>
      <c r="ZS644" s="11"/>
      <c r="ZT644" s="11"/>
      <c r="ZU644" s="11"/>
      <c r="ZV644" s="11"/>
      <c r="ZW644" s="11"/>
      <c r="ZX644" s="11"/>
      <c r="ZY644" s="11"/>
      <c r="ZZ644" s="11"/>
      <c r="AAA644" s="11"/>
      <c r="AAB644" s="11"/>
      <c r="AAC644" s="11"/>
      <c r="AAD644" s="11"/>
      <c r="AAE644" s="11"/>
      <c r="AAF644" s="11"/>
      <c r="AAG644" s="11"/>
      <c r="AAH644" s="11"/>
      <c r="AAI644" s="11"/>
      <c r="AAJ644" s="11"/>
      <c r="AAK644" s="11"/>
      <c r="AAL644" s="11"/>
      <c r="AAM644" s="11"/>
      <c r="AAN644" s="11"/>
      <c r="AAO644" s="11"/>
      <c r="AAP644" s="11"/>
      <c r="AAQ644" s="11"/>
      <c r="AAR644" s="11"/>
      <c r="AAS644" s="11"/>
      <c r="AAT644" s="11"/>
      <c r="AAU644" s="11"/>
      <c r="AAV644" s="11"/>
      <c r="AAW644" s="11"/>
      <c r="AAX644" s="11"/>
      <c r="AAY644" s="11"/>
      <c r="AAZ644" s="11"/>
      <c r="ABA644" s="11"/>
      <c r="ABB644" s="11"/>
      <c r="ABC644" s="11"/>
      <c r="ABD644" s="11"/>
      <c r="ABE644" s="11"/>
      <c r="ABF644" s="11"/>
      <c r="ABG644" s="11"/>
      <c r="ABH644" s="11"/>
      <c r="ABI644" s="11"/>
      <c r="ABJ644" s="11"/>
      <c r="ABK644" s="11"/>
      <c r="ABL644" s="11"/>
      <c r="ABM644" s="11"/>
      <c r="ABN644" s="11"/>
      <c r="ABO644" s="11"/>
      <c r="ABP644" s="11"/>
      <c r="ABQ644" s="11"/>
      <c r="ABR644" s="11"/>
      <c r="ABS644" s="11"/>
      <c r="ABT644" s="11"/>
      <c r="ABU644" s="11"/>
      <c r="ABV644" s="11"/>
      <c r="ABW644" s="11"/>
      <c r="ABX644" s="11"/>
      <c r="ABY644" s="11"/>
      <c r="ABZ644" s="11"/>
      <c r="ACA644" s="11"/>
      <c r="ACB644" s="11"/>
      <c r="ACC644" s="11"/>
      <c r="ACD644" s="11"/>
      <c r="ACE644" s="11"/>
      <c r="ACF644" s="11"/>
      <c r="ACG644" s="11"/>
      <c r="ACH644" s="11"/>
      <c r="ACI644" s="11"/>
      <c r="ACJ644" s="11"/>
      <c r="ACK644" s="11"/>
      <c r="ACL644" s="11"/>
      <c r="ACM644" s="11"/>
      <c r="ACN644" s="11"/>
      <c r="ACO644" s="11"/>
      <c r="ACP644" s="11"/>
      <c r="ACQ644" s="11"/>
      <c r="ACR644" s="11"/>
      <c r="ACS644" s="11"/>
      <c r="ACT644" s="11"/>
      <c r="ACU644" s="11"/>
      <c r="ACV644" s="11"/>
      <c r="ACW644" s="11"/>
      <c r="ACX644" s="11"/>
      <c r="ACY644" s="11"/>
      <c r="ACZ644" s="11"/>
      <c r="ADA644" s="11"/>
      <c r="ADB644" s="11"/>
      <c r="ADC644" s="11"/>
      <c r="ADD644" s="11"/>
      <c r="ADE644" s="11"/>
      <c r="ADF644" s="11"/>
      <c r="ADG644" s="11"/>
      <c r="ADH644" s="11"/>
      <c r="ADI644" s="11"/>
      <c r="ADJ644" s="11"/>
      <c r="ADK644" s="11"/>
      <c r="ADL644" s="11"/>
      <c r="ADM644" s="11"/>
      <c r="ADN644" s="11"/>
      <c r="ADO644" s="11"/>
      <c r="ADP644" s="11"/>
      <c r="ADQ644" s="11"/>
      <c r="ADR644" s="11"/>
      <c r="ADS644" s="11"/>
      <c r="ADT644" s="11"/>
      <c r="ADU644" s="11"/>
      <c r="ADV644" s="11"/>
      <c r="ADW644" s="11"/>
      <c r="ADX644" s="11"/>
      <c r="ADY644" s="11"/>
      <c r="ADZ644" s="11"/>
      <c r="AEA644" s="11"/>
      <c r="AEB644" s="11"/>
      <c r="AEC644" s="11"/>
      <c r="AED644" s="11"/>
      <c r="AEE644" s="11"/>
      <c r="AEF644" s="11"/>
      <c r="AEG644" s="11"/>
      <c r="AEH644" s="11"/>
      <c r="AEI644" s="11"/>
      <c r="AEJ644" s="11"/>
      <c r="AEK644" s="11"/>
      <c r="AEL644" s="11"/>
      <c r="AEM644" s="11"/>
      <c r="AEN644" s="11"/>
      <c r="AEO644" s="11"/>
      <c r="AEP644" s="11"/>
      <c r="AEQ644" s="11"/>
      <c r="AER644" s="11"/>
      <c r="AES644" s="11"/>
      <c r="AET644" s="11"/>
      <c r="AEU644" s="11"/>
      <c r="AEV644" s="11"/>
      <c r="AEW644" s="11"/>
      <c r="AEX644" s="11"/>
      <c r="AEY644" s="11"/>
      <c r="AEZ644" s="11"/>
      <c r="AFA644" s="11"/>
      <c r="AFB644" s="11"/>
      <c r="AFC644" s="11"/>
      <c r="AFD644" s="11"/>
      <c r="AFE644" s="11"/>
      <c r="AFF644" s="11"/>
      <c r="AFG644" s="11"/>
      <c r="AFH644" s="11"/>
      <c r="AFI644" s="11"/>
      <c r="AFJ644" s="11"/>
      <c r="AFK644" s="11"/>
      <c r="AFL644" s="11"/>
      <c r="AFM644" s="11"/>
      <c r="AFN644" s="11"/>
      <c r="AFO644" s="11"/>
      <c r="AFP644" s="11"/>
      <c r="AFQ644" s="11"/>
      <c r="AFR644" s="11"/>
      <c r="AFS644" s="11"/>
      <c r="AFT644" s="11"/>
      <c r="AFU644" s="11"/>
      <c r="AFV644" s="11"/>
      <c r="AFW644" s="11"/>
      <c r="AFX644" s="11"/>
      <c r="AFY644" s="11"/>
      <c r="AFZ644" s="11"/>
      <c r="AGA644" s="11"/>
      <c r="AGB644" s="11"/>
      <c r="AGC644" s="11"/>
      <c r="AGD644" s="11"/>
      <c r="AGE644" s="11"/>
      <c r="AGF644" s="11"/>
      <c r="AGG644" s="11"/>
      <c r="AGH644" s="11"/>
      <c r="AGI644" s="11"/>
      <c r="AGJ644" s="11"/>
      <c r="AGK644" s="11"/>
      <c r="AGL644" s="11"/>
      <c r="AGM644" s="11"/>
      <c r="AGN644" s="11"/>
      <c r="AGO644" s="11"/>
      <c r="AGP644" s="11"/>
      <c r="AGQ644" s="11"/>
      <c r="AGR644" s="11"/>
      <c r="AGS644" s="11"/>
      <c r="AGT644" s="11"/>
      <c r="AGU644" s="11"/>
      <c r="AGV644" s="11"/>
      <c r="AGW644" s="11"/>
      <c r="AGX644" s="11"/>
      <c r="AGY644" s="11"/>
      <c r="AGZ644" s="11"/>
      <c r="AHA644" s="11"/>
      <c r="AHB644" s="11"/>
      <c r="AHC644" s="11"/>
      <c r="AHD644" s="11"/>
      <c r="AHE644" s="11"/>
      <c r="AHF644" s="11"/>
      <c r="AHG644" s="11"/>
      <c r="AHH644" s="11"/>
      <c r="AHI644" s="11"/>
      <c r="AHJ644" s="11"/>
      <c r="AHK644" s="11"/>
      <c r="AHL644" s="11"/>
      <c r="AHM644" s="11"/>
      <c r="AHN644" s="11"/>
      <c r="AHO644" s="11"/>
      <c r="AHP644" s="11"/>
      <c r="AHQ644" s="11"/>
      <c r="AHR644" s="11"/>
      <c r="AHS644" s="11"/>
      <c r="AHT644" s="11"/>
      <c r="AHU644" s="11"/>
      <c r="AHV644" s="11"/>
      <c r="AHW644" s="11"/>
      <c r="AHX644" s="11"/>
      <c r="AHY644" s="11"/>
      <c r="AHZ644" s="11"/>
      <c r="AIA644" s="11"/>
      <c r="AIB644" s="11"/>
      <c r="AIC644" s="11"/>
      <c r="AID644" s="11"/>
      <c r="AIE644" s="11"/>
      <c r="AIF644" s="11"/>
      <c r="AIG644" s="11"/>
      <c r="AIH644" s="11"/>
      <c r="AII644" s="11"/>
      <c r="AIJ644" s="11"/>
      <c r="AIK644" s="11"/>
      <c r="AIL644" s="11"/>
      <c r="AIM644" s="11"/>
      <c r="AIN644" s="11"/>
      <c r="AIO644" s="11"/>
      <c r="AIP644" s="11"/>
      <c r="AIQ644" s="11"/>
      <c r="AIR644" s="11"/>
      <c r="AIS644" s="11"/>
      <c r="AIT644" s="11"/>
      <c r="AIU644" s="11"/>
      <c r="AIV644" s="11"/>
      <c r="AIW644" s="11"/>
      <c r="AIX644" s="11"/>
      <c r="AIY644" s="11"/>
      <c r="AIZ644" s="11"/>
      <c r="AJA644" s="11"/>
      <c r="AJB644" s="11"/>
      <c r="AJC644" s="11"/>
      <c r="AJD644" s="11"/>
      <c r="AJE644" s="11"/>
      <c r="AJF644" s="11"/>
      <c r="AJG644" s="11"/>
      <c r="AJH644" s="11"/>
      <c r="AJI644" s="11"/>
      <c r="AJJ644" s="11"/>
      <c r="AJK644" s="11"/>
      <c r="AJL644" s="11"/>
      <c r="AJM644" s="11"/>
      <c r="AJN644" s="11"/>
      <c r="AJO644" s="11"/>
      <c r="AJP644" s="11"/>
      <c r="AJQ644" s="11"/>
      <c r="AJR644" s="11"/>
      <c r="AJS644" s="11"/>
      <c r="AJT644" s="11"/>
      <c r="AJU644" s="11"/>
      <c r="AJV644" s="11"/>
      <c r="AJW644" s="11"/>
      <c r="AJX644" s="11"/>
      <c r="AJY644" s="11"/>
      <c r="AJZ644" s="11"/>
      <c r="AKA644" s="11"/>
      <c r="AKB644" s="11"/>
      <c r="AKC644" s="11"/>
      <c r="AKD644" s="11"/>
      <c r="AKE644" s="11"/>
      <c r="AKF644" s="11"/>
      <c r="AKG644" s="11"/>
      <c r="AKH644" s="11"/>
      <c r="AKI644" s="11"/>
      <c r="AKJ644" s="11"/>
      <c r="AKK644" s="11"/>
      <c r="AKL644" s="11"/>
      <c r="AKM644" s="11"/>
      <c r="AKN644" s="11"/>
      <c r="AKO644" s="11"/>
      <c r="AKP644" s="11"/>
      <c r="AKQ644" s="11"/>
      <c r="AKR644" s="11"/>
      <c r="AKS644" s="11"/>
      <c r="AKT644" s="11"/>
      <c r="AKU644" s="11"/>
      <c r="AKV644" s="11"/>
      <c r="AKW644" s="11"/>
      <c r="AKX644" s="11"/>
      <c r="AKY644" s="11"/>
      <c r="AKZ644" s="11"/>
      <c r="ALA644" s="11"/>
      <c r="ALB644" s="11"/>
      <c r="ALC644" s="11"/>
      <c r="ALD644" s="11"/>
      <c r="ALE644" s="11"/>
      <c r="ALF644" s="11"/>
      <c r="ALG644" s="11"/>
      <c r="ALH644" s="11"/>
      <c r="ALI644" s="11"/>
      <c r="ALJ644" s="11"/>
      <c r="ALK644" s="11"/>
      <c r="ALL644" s="11"/>
      <c r="ALM644" s="11"/>
      <c r="ALN644" s="11"/>
      <c r="ALO644" s="11"/>
      <c r="ALP644" s="11"/>
      <c r="ALQ644" s="11"/>
      <c r="ALR644" s="11"/>
      <c r="ALS644" s="11"/>
      <c r="ALT644" s="11"/>
      <c r="ALU644" s="11"/>
      <c r="ALV644" s="11"/>
      <c r="ALW644" s="11"/>
      <c r="ALX644" s="11"/>
      <c r="ALY644" s="11"/>
      <c r="ALZ644" s="11"/>
      <c r="AMA644" s="11"/>
    </row>
    <row r="645" spans="1:1024" ht="12.75" customHeight="1">
      <c r="A645" s="8" t="s">
        <v>612</v>
      </c>
      <c r="B645" s="8" t="s">
        <v>590</v>
      </c>
      <c r="C645" s="9" t="s">
        <v>220</v>
      </c>
      <c r="D645" s="8"/>
      <c r="E645" s="9" t="s">
        <v>16</v>
      </c>
      <c r="F645" s="8" t="s">
        <v>17</v>
      </c>
      <c r="G645" s="8" t="s">
        <v>221</v>
      </c>
      <c r="H645" s="10">
        <v>423.66</v>
      </c>
      <c r="I645" s="10">
        <v>251.33</v>
      </c>
      <c r="J645" s="10">
        <v>0</v>
      </c>
      <c r="K645" s="10">
        <v>253.82</v>
      </c>
      <c r="L645" s="7">
        <v>0</v>
      </c>
      <c r="M645" s="6">
        <v>0</v>
      </c>
      <c r="N645" s="6">
        <v>0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  <c r="NN645" s="11"/>
      <c r="NO645" s="11"/>
      <c r="NP645" s="11"/>
      <c r="NQ645" s="11"/>
      <c r="NR645" s="11"/>
      <c r="NS645" s="11"/>
      <c r="NT645" s="11"/>
      <c r="NU645" s="11"/>
      <c r="NV645" s="11"/>
      <c r="NW645" s="11"/>
      <c r="NX645" s="11"/>
      <c r="NY645" s="11"/>
      <c r="NZ645" s="11"/>
      <c r="OA645" s="11"/>
      <c r="OB645" s="11"/>
      <c r="OC645" s="11"/>
      <c r="OD645" s="11"/>
      <c r="OE645" s="11"/>
      <c r="OF645" s="11"/>
      <c r="OG645" s="11"/>
      <c r="OH645" s="11"/>
      <c r="OI645" s="11"/>
      <c r="OJ645" s="11"/>
      <c r="OK645" s="11"/>
      <c r="OL645" s="11"/>
      <c r="OM645" s="11"/>
      <c r="ON645" s="11"/>
      <c r="OO645" s="11"/>
      <c r="OP645" s="11"/>
      <c r="OQ645" s="11"/>
      <c r="OR645" s="11"/>
      <c r="OS645" s="11"/>
      <c r="OT645" s="11"/>
      <c r="OU645" s="11"/>
      <c r="OV645" s="11"/>
      <c r="OW645" s="11"/>
      <c r="OX645" s="11"/>
      <c r="OY645" s="11"/>
      <c r="OZ645" s="11"/>
      <c r="PA645" s="11"/>
      <c r="PB645" s="11"/>
      <c r="PC645" s="11"/>
      <c r="PD645" s="11"/>
      <c r="PE645" s="11"/>
      <c r="PF645" s="11"/>
      <c r="PG645" s="11"/>
      <c r="PH645" s="11"/>
      <c r="PI645" s="11"/>
      <c r="PJ645" s="11"/>
      <c r="PK645" s="11"/>
      <c r="PL645" s="11"/>
      <c r="PM645" s="11"/>
      <c r="PN645" s="11"/>
      <c r="PO645" s="11"/>
      <c r="PP645" s="11"/>
      <c r="PQ645" s="11"/>
      <c r="PR645" s="11"/>
      <c r="PS645" s="11"/>
      <c r="PT645" s="11"/>
      <c r="PU645" s="11"/>
      <c r="PV645" s="11"/>
      <c r="PW645" s="11"/>
      <c r="PX645" s="11"/>
      <c r="PY645" s="11"/>
      <c r="PZ645" s="11"/>
      <c r="QA645" s="11"/>
      <c r="QB645" s="11"/>
      <c r="QC645" s="11"/>
      <c r="QD645" s="11"/>
      <c r="QE645" s="11"/>
      <c r="QF645" s="11"/>
      <c r="QG645" s="11"/>
      <c r="QH645" s="11"/>
      <c r="QI645" s="11"/>
      <c r="QJ645" s="11"/>
      <c r="QK645" s="11"/>
      <c r="QL645" s="11"/>
      <c r="QM645" s="11"/>
      <c r="QN645" s="11"/>
      <c r="QO645" s="11"/>
      <c r="QP645" s="11"/>
      <c r="QQ645" s="11"/>
      <c r="QR645" s="11"/>
      <c r="QS645" s="11"/>
      <c r="QT645" s="11"/>
      <c r="QU645" s="11"/>
      <c r="QV645" s="11"/>
      <c r="QW645" s="11"/>
      <c r="QX645" s="11"/>
      <c r="QY645" s="11"/>
      <c r="QZ645" s="11"/>
      <c r="RA645" s="11"/>
      <c r="RB645" s="11"/>
      <c r="RC645" s="11"/>
      <c r="RD645" s="11"/>
      <c r="RE645" s="11"/>
      <c r="RF645" s="11"/>
      <c r="RG645" s="11"/>
      <c r="RH645" s="11"/>
      <c r="RI645" s="11"/>
      <c r="RJ645" s="11"/>
      <c r="RK645" s="11"/>
      <c r="RL645" s="11"/>
      <c r="RM645" s="11"/>
      <c r="RN645" s="11"/>
      <c r="RO645" s="11"/>
      <c r="RP645" s="11"/>
      <c r="RQ645" s="11"/>
      <c r="RR645" s="11"/>
      <c r="RS645" s="11"/>
      <c r="RT645" s="11"/>
      <c r="RU645" s="11"/>
      <c r="RV645" s="11"/>
      <c r="RW645" s="11"/>
      <c r="RX645" s="11"/>
      <c r="RY645" s="11"/>
      <c r="RZ645" s="11"/>
      <c r="SA645" s="11"/>
      <c r="SB645" s="11"/>
      <c r="SC645" s="11"/>
      <c r="SD645" s="11"/>
      <c r="SE645" s="11"/>
      <c r="SF645" s="11"/>
      <c r="SG645" s="11"/>
      <c r="SH645" s="11"/>
      <c r="SI645" s="11"/>
      <c r="SJ645" s="11"/>
      <c r="SK645" s="11"/>
      <c r="SL645" s="11"/>
      <c r="SM645" s="11"/>
      <c r="SN645" s="11"/>
      <c r="SO645" s="11"/>
      <c r="SP645" s="11"/>
      <c r="SQ645" s="11"/>
      <c r="SR645" s="11"/>
      <c r="SS645" s="11"/>
      <c r="ST645" s="11"/>
      <c r="SU645" s="11"/>
      <c r="SV645" s="11"/>
      <c r="SW645" s="11"/>
      <c r="SX645" s="11"/>
      <c r="SY645" s="11"/>
      <c r="SZ645" s="11"/>
      <c r="TA645" s="11"/>
      <c r="TB645" s="11"/>
      <c r="TC645" s="11"/>
      <c r="TD645" s="11"/>
      <c r="TE645" s="11"/>
      <c r="TF645" s="11"/>
      <c r="TG645" s="11"/>
      <c r="TH645" s="11"/>
      <c r="TI645" s="11"/>
      <c r="TJ645" s="11"/>
      <c r="TK645" s="11"/>
      <c r="TL645" s="11"/>
      <c r="TM645" s="11"/>
      <c r="TN645" s="11"/>
      <c r="TO645" s="11"/>
      <c r="TP645" s="11"/>
      <c r="TQ645" s="11"/>
      <c r="TR645" s="11"/>
      <c r="TS645" s="11"/>
      <c r="TT645" s="11"/>
      <c r="TU645" s="11"/>
      <c r="TV645" s="11"/>
      <c r="TW645" s="11"/>
      <c r="TX645" s="11"/>
      <c r="TY645" s="11"/>
      <c r="TZ645" s="11"/>
      <c r="UA645" s="11"/>
      <c r="UB645" s="11"/>
      <c r="UC645" s="11"/>
      <c r="UD645" s="11"/>
      <c r="UE645" s="11"/>
      <c r="UF645" s="11"/>
      <c r="UG645" s="11"/>
      <c r="UH645" s="11"/>
      <c r="UI645" s="11"/>
      <c r="UJ645" s="11"/>
      <c r="UK645" s="11"/>
      <c r="UL645" s="11"/>
      <c r="UM645" s="11"/>
      <c r="UN645" s="11"/>
      <c r="UO645" s="11"/>
      <c r="UP645" s="11"/>
      <c r="UQ645" s="11"/>
      <c r="UR645" s="11"/>
      <c r="US645" s="11"/>
      <c r="UT645" s="11"/>
      <c r="UU645" s="11"/>
      <c r="UV645" s="11"/>
      <c r="UW645" s="11"/>
      <c r="UX645" s="11"/>
      <c r="UY645" s="11"/>
      <c r="UZ645" s="11"/>
      <c r="VA645" s="11"/>
      <c r="VB645" s="11"/>
      <c r="VC645" s="11"/>
      <c r="VD645" s="11"/>
      <c r="VE645" s="11"/>
      <c r="VF645" s="11"/>
      <c r="VG645" s="11"/>
      <c r="VH645" s="11"/>
      <c r="VI645" s="11"/>
      <c r="VJ645" s="11"/>
      <c r="VK645" s="11"/>
      <c r="VL645" s="11"/>
      <c r="VM645" s="11"/>
      <c r="VN645" s="11"/>
      <c r="VO645" s="11"/>
      <c r="VP645" s="11"/>
      <c r="VQ645" s="11"/>
      <c r="VR645" s="11"/>
      <c r="VS645" s="11"/>
      <c r="VT645" s="11"/>
      <c r="VU645" s="11"/>
      <c r="VV645" s="11"/>
      <c r="VW645" s="11"/>
      <c r="VX645" s="11"/>
      <c r="VY645" s="11"/>
      <c r="VZ645" s="11"/>
      <c r="WA645" s="11"/>
      <c r="WB645" s="11"/>
      <c r="WC645" s="11"/>
      <c r="WD645" s="11"/>
      <c r="WE645" s="11"/>
      <c r="WF645" s="11"/>
      <c r="WG645" s="11"/>
      <c r="WH645" s="11"/>
      <c r="WI645" s="11"/>
      <c r="WJ645" s="11"/>
      <c r="WK645" s="11"/>
      <c r="WL645" s="11"/>
      <c r="WM645" s="11"/>
      <c r="WN645" s="11"/>
      <c r="WO645" s="11"/>
      <c r="WP645" s="11"/>
      <c r="WQ645" s="11"/>
      <c r="WR645" s="11"/>
      <c r="WS645" s="11"/>
      <c r="WT645" s="11"/>
      <c r="WU645" s="11"/>
      <c r="WV645" s="11"/>
      <c r="WW645" s="11"/>
      <c r="WX645" s="11"/>
      <c r="WY645" s="11"/>
      <c r="WZ645" s="11"/>
      <c r="XA645" s="11"/>
      <c r="XB645" s="11"/>
      <c r="XC645" s="11"/>
      <c r="XD645" s="11"/>
      <c r="XE645" s="11"/>
      <c r="XF645" s="11"/>
      <c r="XG645" s="11"/>
      <c r="XH645" s="11"/>
      <c r="XI645" s="11"/>
      <c r="XJ645" s="11"/>
      <c r="XK645" s="11"/>
      <c r="XL645" s="11"/>
      <c r="XM645" s="11"/>
      <c r="XN645" s="11"/>
      <c r="XO645" s="11"/>
      <c r="XP645" s="11"/>
      <c r="XQ645" s="11"/>
      <c r="XR645" s="11"/>
      <c r="XS645" s="11"/>
      <c r="XT645" s="11"/>
      <c r="XU645" s="11"/>
      <c r="XV645" s="11"/>
      <c r="XW645" s="11"/>
      <c r="XX645" s="11"/>
      <c r="XY645" s="11"/>
      <c r="XZ645" s="11"/>
      <c r="YA645" s="11"/>
      <c r="YB645" s="11"/>
      <c r="YC645" s="11"/>
      <c r="YD645" s="11"/>
      <c r="YE645" s="11"/>
      <c r="YF645" s="11"/>
      <c r="YG645" s="11"/>
      <c r="YH645" s="11"/>
      <c r="YI645" s="11"/>
      <c r="YJ645" s="11"/>
      <c r="YK645" s="11"/>
      <c r="YL645" s="11"/>
      <c r="YM645" s="11"/>
      <c r="YN645" s="11"/>
      <c r="YO645" s="11"/>
      <c r="YP645" s="11"/>
      <c r="YQ645" s="11"/>
      <c r="YR645" s="11"/>
      <c r="YS645" s="11"/>
      <c r="YT645" s="11"/>
      <c r="YU645" s="11"/>
      <c r="YV645" s="11"/>
      <c r="YW645" s="11"/>
      <c r="YX645" s="11"/>
      <c r="YY645" s="11"/>
      <c r="YZ645" s="11"/>
      <c r="ZA645" s="11"/>
      <c r="ZB645" s="11"/>
      <c r="ZC645" s="11"/>
      <c r="ZD645" s="11"/>
      <c r="ZE645" s="11"/>
      <c r="ZF645" s="11"/>
      <c r="ZG645" s="11"/>
      <c r="ZH645" s="11"/>
      <c r="ZI645" s="11"/>
      <c r="ZJ645" s="11"/>
      <c r="ZK645" s="11"/>
      <c r="ZL645" s="11"/>
      <c r="ZM645" s="11"/>
      <c r="ZN645" s="11"/>
      <c r="ZO645" s="11"/>
      <c r="ZP645" s="11"/>
      <c r="ZQ645" s="11"/>
      <c r="ZR645" s="11"/>
      <c r="ZS645" s="11"/>
      <c r="ZT645" s="11"/>
      <c r="ZU645" s="11"/>
      <c r="ZV645" s="11"/>
      <c r="ZW645" s="11"/>
      <c r="ZX645" s="11"/>
      <c r="ZY645" s="11"/>
      <c r="ZZ645" s="11"/>
      <c r="AAA645" s="11"/>
      <c r="AAB645" s="11"/>
      <c r="AAC645" s="11"/>
      <c r="AAD645" s="11"/>
      <c r="AAE645" s="11"/>
      <c r="AAF645" s="11"/>
      <c r="AAG645" s="11"/>
      <c r="AAH645" s="11"/>
      <c r="AAI645" s="11"/>
      <c r="AAJ645" s="11"/>
      <c r="AAK645" s="11"/>
      <c r="AAL645" s="11"/>
      <c r="AAM645" s="11"/>
      <c r="AAN645" s="11"/>
      <c r="AAO645" s="11"/>
      <c r="AAP645" s="11"/>
      <c r="AAQ645" s="11"/>
      <c r="AAR645" s="11"/>
      <c r="AAS645" s="11"/>
      <c r="AAT645" s="11"/>
      <c r="AAU645" s="11"/>
      <c r="AAV645" s="11"/>
      <c r="AAW645" s="11"/>
      <c r="AAX645" s="11"/>
      <c r="AAY645" s="11"/>
      <c r="AAZ645" s="11"/>
      <c r="ABA645" s="11"/>
      <c r="ABB645" s="11"/>
      <c r="ABC645" s="11"/>
      <c r="ABD645" s="11"/>
      <c r="ABE645" s="11"/>
      <c r="ABF645" s="11"/>
      <c r="ABG645" s="11"/>
      <c r="ABH645" s="11"/>
      <c r="ABI645" s="11"/>
      <c r="ABJ645" s="11"/>
      <c r="ABK645" s="11"/>
      <c r="ABL645" s="11"/>
      <c r="ABM645" s="11"/>
      <c r="ABN645" s="11"/>
      <c r="ABO645" s="11"/>
      <c r="ABP645" s="11"/>
      <c r="ABQ645" s="11"/>
      <c r="ABR645" s="11"/>
      <c r="ABS645" s="11"/>
      <c r="ABT645" s="11"/>
      <c r="ABU645" s="11"/>
      <c r="ABV645" s="11"/>
      <c r="ABW645" s="11"/>
      <c r="ABX645" s="11"/>
      <c r="ABY645" s="11"/>
      <c r="ABZ645" s="11"/>
      <c r="ACA645" s="11"/>
      <c r="ACB645" s="11"/>
      <c r="ACC645" s="11"/>
      <c r="ACD645" s="11"/>
      <c r="ACE645" s="11"/>
      <c r="ACF645" s="11"/>
      <c r="ACG645" s="11"/>
      <c r="ACH645" s="11"/>
      <c r="ACI645" s="11"/>
      <c r="ACJ645" s="11"/>
      <c r="ACK645" s="11"/>
      <c r="ACL645" s="11"/>
      <c r="ACM645" s="11"/>
      <c r="ACN645" s="11"/>
      <c r="ACO645" s="11"/>
      <c r="ACP645" s="11"/>
      <c r="ACQ645" s="11"/>
      <c r="ACR645" s="11"/>
      <c r="ACS645" s="11"/>
      <c r="ACT645" s="11"/>
      <c r="ACU645" s="11"/>
      <c r="ACV645" s="11"/>
      <c r="ACW645" s="11"/>
      <c r="ACX645" s="11"/>
      <c r="ACY645" s="11"/>
      <c r="ACZ645" s="11"/>
      <c r="ADA645" s="11"/>
      <c r="ADB645" s="11"/>
      <c r="ADC645" s="11"/>
      <c r="ADD645" s="11"/>
      <c r="ADE645" s="11"/>
      <c r="ADF645" s="11"/>
      <c r="ADG645" s="11"/>
      <c r="ADH645" s="11"/>
      <c r="ADI645" s="11"/>
      <c r="ADJ645" s="11"/>
      <c r="ADK645" s="11"/>
      <c r="ADL645" s="11"/>
      <c r="ADM645" s="11"/>
      <c r="ADN645" s="11"/>
      <c r="ADO645" s="11"/>
      <c r="ADP645" s="11"/>
      <c r="ADQ645" s="11"/>
      <c r="ADR645" s="11"/>
      <c r="ADS645" s="11"/>
      <c r="ADT645" s="11"/>
      <c r="ADU645" s="11"/>
      <c r="ADV645" s="11"/>
      <c r="ADW645" s="11"/>
      <c r="ADX645" s="11"/>
      <c r="ADY645" s="11"/>
      <c r="ADZ645" s="11"/>
      <c r="AEA645" s="11"/>
      <c r="AEB645" s="11"/>
      <c r="AEC645" s="11"/>
      <c r="AED645" s="11"/>
      <c r="AEE645" s="11"/>
      <c r="AEF645" s="11"/>
      <c r="AEG645" s="11"/>
      <c r="AEH645" s="11"/>
      <c r="AEI645" s="11"/>
      <c r="AEJ645" s="11"/>
      <c r="AEK645" s="11"/>
      <c r="AEL645" s="11"/>
      <c r="AEM645" s="11"/>
      <c r="AEN645" s="11"/>
      <c r="AEO645" s="11"/>
      <c r="AEP645" s="11"/>
      <c r="AEQ645" s="11"/>
      <c r="AER645" s="11"/>
      <c r="AES645" s="11"/>
      <c r="AET645" s="11"/>
      <c r="AEU645" s="11"/>
      <c r="AEV645" s="11"/>
      <c r="AEW645" s="11"/>
      <c r="AEX645" s="11"/>
      <c r="AEY645" s="11"/>
      <c r="AEZ645" s="11"/>
      <c r="AFA645" s="11"/>
      <c r="AFB645" s="11"/>
      <c r="AFC645" s="11"/>
      <c r="AFD645" s="11"/>
      <c r="AFE645" s="11"/>
      <c r="AFF645" s="11"/>
      <c r="AFG645" s="11"/>
      <c r="AFH645" s="11"/>
      <c r="AFI645" s="11"/>
      <c r="AFJ645" s="11"/>
      <c r="AFK645" s="11"/>
      <c r="AFL645" s="11"/>
      <c r="AFM645" s="11"/>
      <c r="AFN645" s="11"/>
      <c r="AFO645" s="11"/>
      <c r="AFP645" s="11"/>
      <c r="AFQ645" s="11"/>
      <c r="AFR645" s="11"/>
      <c r="AFS645" s="11"/>
      <c r="AFT645" s="11"/>
      <c r="AFU645" s="11"/>
      <c r="AFV645" s="11"/>
      <c r="AFW645" s="11"/>
      <c r="AFX645" s="11"/>
      <c r="AFY645" s="11"/>
      <c r="AFZ645" s="11"/>
      <c r="AGA645" s="11"/>
      <c r="AGB645" s="11"/>
      <c r="AGC645" s="11"/>
      <c r="AGD645" s="11"/>
      <c r="AGE645" s="11"/>
      <c r="AGF645" s="11"/>
      <c r="AGG645" s="11"/>
      <c r="AGH645" s="11"/>
      <c r="AGI645" s="11"/>
      <c r="AGJ645" s="11"/>
      <c r="AGK645" s="11"/>
      <c r="AGL645" s="11"/>
      <c r="AGM645" s="11"/>
      <c r="AGN645" s="11"/>
      <c r="AGO645" s="11"/>
      <c r="AGP645" s="11"/>
      <c r="AGQ645" s="11"/>
      <c r="AGR645" s="11"/>
      <c r="AGS645" s="11"/>
      <c r="AGT645" s="11"/>
      <c r="AGU645" s="11"/>
      <c r="AGV645" s="11"/>
      <c r="AGW645" s="11"/>
      <c r="AGX645" s="11"/>
      <c r="AGY645" s="11"/>
      <c r="AGZ645" s="11"/>
      <c r="AHA645" s="11"/>
      <c r="AHB645" s="11"/>
      <c r="AHC645" s="11"/>
      <c r="AHD645" s="11"/>
      <c r="AHE645" s="11"/>
      <c r="AHF645" s="11"/>
      <c r="AHG645" s="11"/>
      <c r="AHH645" s="11"/>
      <c r="AHI645" s="11"/>
      <c r="AHJ645" s="11"/>
      <c r="AHK645" s="11"/>
      <c r="AHL645" s="11"/>
      <c r="AHM645" s="11"/>
      <c r="AHN645" s="11"/>
      <c r="AHO645" s="11"/>
      <c r="AHP645" s="11"/>
      <c r="AHQ645" s="11"/>
      <c r="AHR645" s="11"/>
      <c r="AHS645" s="11"/>
      <c r="AHT645" s="11"/>
      <c r="AHU645" s="11"/>
      <c r="AHV645" s="11"/>
      <c r="AHW645" s="11"/>
      <c r="AHX645" s="11"/>
      <c r="AHY645" s="11"/>
      <c r="AHZ645" s="11"/>
      <c r="AIA645" s="11"/>
      <c r="AIB645" s="11"/>
      <c r="AIC645" s="11"/>
      <c r="AID645" s="11"/>
      <c r="AIE645" s="11"/>
      <c r="AIF645" s="11"/>
      <c r="AIG645" s="11"/>
      <c r="AIH645" s="11"/>
      <c r="AII645" s="11"/>
      <c r="AIJ645" s="11"/>
      <c r="AIK645" s="11"/>
      <c r="AIL645" s="11"/>
      <c r="AIM645" s="11"/>
      <c r="AIN645" s="11"/>
      <c r="AIO645" s="11"/>
      <c r="AIP645" s="11"/>
      <c r="AIQ645" s="11"/>
      <c r="AIR645" s="11"/>
      <c r="AIS645" s="11"/>
      <c r="AIT645" s="11"/>
      <c r="AIU645" s="11"/>
      <c r="AIV645" s="11"/>
      <c r="AIW645" s="11"/>
      <c r="AIX645" s="11"/>
      <c r="AIY645" s="11"/>
      <c r="AIZ645" s="11"/>
      <c r="AJA645" s="11"/>
      <c r="AJB645" s="11"/>
      <c r="AJC645" s="11"/>
      <c r="AJD645" s="11"/>
      <c r="AJE645" s="11"/>
      <c r="AJF645" s="11"/>
      <c r="AJG645" s="11"/>
      <c r="AJH645" s="11"/>
      <c r="AJI645" s="11"/>
      <c r="AJJ645" s="11"/>
      <c r="AJK645" s="11"/>
      <c r="AJL645" s="11"/>
      <c r="AJM645" s="11"/>
      <c r="AJN645" s="11"/>
      <c r="AJO645" s="11"/>
      <c r="AJP645" s="11"/>
      <c r="AJQ645" s="11"/>
      <c r="AJR645" s="11"/>
      <c r="AJS645" s="11"/>
      <c r="AJT645" s="11"/>
      <c r="AJU645" s="11"/>
      <c r="AJV645" s="11"/>
      <c r="AJW645" s="11"/>
      <c r="AJX645" s="11"/>
      <c r="AJY645" s="11"/>
      <c r="AJZ645" s="11"/>
      <c r="AKA645" s="11"/>
      <c r="AKB645" s="11"/>
      <c r="AKC645" s="11"/>
      <c r="AKD645" s="11"/>
      <c r="AKE645" s="11"/>
      <c r="AKF645" s="11"/>
      <c r="AKG645" s="11"/>
      <c r="AKH645" s="11"/>
      <c r="AKI645" s="11"/>
      <c r="AKJ645" s="11"/>
      <c r="AKK645" s="11"/>
      <c r="AKL645" s="11"/>
      <c r="AKM645" s="11"/>
      <c r="AKN645" s="11"/>
      <c r="AKO645" s="11"/>
      <c r="AKP645" s="11"/>
      <c r="AKQ645" s="11"/>
      <c r="AKR645" s="11"/>
      <c r="AKS645" s="11"/>
      <c r="AKT645" s="11"/>
      <c r="AKU645" s="11"/>
      <c r="AKV645" s="11"/>
      <c r="AKW645" s="11"/>
      <c r="AKX645" s="11"/>
      <c r="AKY645" s="11"/>
      <c r="AKZ645" s="11"/>
      <c r="ALA645" s="11"/>
      <c r="ALB645" s="11"/>
      <c r="ALC645" s="11"/>
      <c r="ALD645" s="11"/>
      <c r="ALE645" s="11"/>
      <c r="ALF645" s="11"/>
      <c r="ALG645" s="11"/>
      <c r="ALH645" s="11"/>
      <c r="ALI645" s="11"/>
      <c r="ALJ645" s="11"/>
      <c r="ALK645" s="11"/>
      <c r="ALL645" s="11"/>
      <c r="ALM645" s="11"/>
      <c r="ALN645" s="11"/>
      <c r="ALO645" s="11"/>
      <c r="ALP645" s="11"/>
      <c r="ALQ645" s="11"/>
      <c r="ALR645" s="11"/>
      <c r="ALS645" s="11"/>
      <c r="ALT645" s="11"/>
      <c r="ALU645" s="11"/>
      <c r="ALV645" s="11"/>
      <c r="ALW645" s="11"/>
      <c r="ALX645" s="11"/>
      <c r="ALY645" s="11"/>
      <c r="ALZ645" s="11"/>
      <c r="AMA645" s="11"/>
    </row>
    <row r="646" spans="1:1024" ht="12.75" customHeight="1">
      <c r="A646" s="12" t="s">
        <v>626</v>
      </c>
      <c r="B646" s="12"/>
      <c r="C646" s="12"/>
      <c r="D646" s="12"/>
      <c r="E646" s="13" t="s">
        <v>31</v>
      </c>
      <c r="F646" s="13"/>
      <c r="G646" s="12" t="s">
        <v>134</v>
      </c>
      <c r="H646" s="14">
        <f t="shared" ref="H646:N646" si="99">H641+H642+SUM(H643:H645)</f>
        <v>24026.350000000002</v>
      </c>
      <c r="I646" s="14">
        <f t="shared" si="99"/>
        <v>25509.14</v>
      </c>
      <c r="J646" s="14">
        <f t="shared" si="99"/>
        <v>34642</v>
      </c>
      <c r="K646" s="14">
        <f t="shared" si="99"/>
        <v>28557.33</v>
      </c>
      <c r="L646" s="3">
        <f t="shared" si="99"/>
        <v>20499</v>
      </c>
      <c r="M646" s="14">
        <f t="shared" si="99"/>
        <v>0</v>
      </c>
      <c r="N646" s="14">
        <f t="shared" si="99"/>
        <v>0</v>
      </c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  <c r="JO646" s="15"/>
      <c r="JP646" s="15"/>
      <c r="JQ646" s="15"/>
      <c r="JR646" s="15"/>
      <c r="JS646" s="15"/>
      <c r="JT646" s="15"/>
      <c r="JU646" s="15"/>
      <c r="JV646" s="15"/>
      <c r="JW646" s="15"/>
      <c r="JX646" s="15"/>
      <c r="JY646" s="15"/>
      <c r="JZ646" s="15"/>
      <c r="KA646" s="15"/>
      <c r="KB646" s="15"/>
      <c r="KC646" s="15"/>
      <c r="KD646" s="15"/>
      <c r="KE646" s="15"/>
      <c r="KF646" s="15"/>
      <c r="KG646" s="15"/>
      <c r="KH646" s="15"/>
      <c r="KI646" s="15"/>
      <c r="KJ646" s="15"/>
      <c r="KK646" s="15"/>
      <c r="KL646" s="15"/>
      <c r="KM646" s="15"/>
      <c r="KN646" s="15"/>
      <c r="KO646" s="15"/>
      <c r="KP646" s="15"/>
      <c r="KQ646" s="15"/>
      <c r="KR646" s="15"/>
      <c r="KS646" s="15"/>
      <c r="KT646" s="15"/>
      <c r="KU646" s="15"/>
      <c r="KV646" s="15"/>
      <c r="KW646" s="15"/>
      <c r="KX646" s="15"/>
      <c r="KY646" s="15"/>
      <c r="KZ646" s="15"/>
      <c r="LA646" s="15"/>
      <c r="LB646" s="15"/>
      <c r="LC646" s="15"/>
      <c r="LD646" s="15"/>
      <c r="LE646" s="15"/>
      <c r="LF646" s="15"/>
      <c r="LG646" s="15"/>
      <c r="LH646" s="15"/>
      <c r="LI646" s="15"/>
      <c r="LJ646" s="15"/>
      <c r="LK646" s="15"/>
      <c r="LL646" s="15"/>
      <c r="LM646" s="15"/>
      <c r="LN646" s="15"/>
      <c r="LO646" s="15"/>
      <c r="LP646" s="15"/>
      <c r="LQ646" s="15"/>
      <c r="LR646" s="15"/>
      <c r="LS646" s="15"/>
      <c r="LT646" s="15"/>
      <c r="LU646" s="15"/>
      <c r="LV646" s="15"/>
      <c r="LW646" s="15"/>
      <c r="LX646" s="15"/>
      <c r="LY646" s="15"/>
      <c r="LZ646" s="15"/>
      <c r="MA646" s="15"/>
      <c r="MB646" s="15"/>
      <c r="MC646" s="15"/>
      <c r="MD646" s="15"/>
      <c r="ME646" s="15"/>
      <c r="MF646" s="15"/>
      <c r="MG646" s="15"/>
      <c r="MH646" s="15"/>
      <c r="MI646" s="15"/>
      <c r="MJ646" s="15"/>
      <c r="MK646" s="15"/>
      <c r="ML646" s="15"/>
      <c r="MM646" s="15"/>
      <c r="MN646" s="15"/>
      <c r="MO646" s="15"/>
      <c r="MP646" s="15"/>
      <c r="MQ646" s="15"/>
      <c r="MR646" s="15"/>
      <c r="MS646" s="15"/>
      <c r="MT646" s="15"/>
      <c r="MU646" s="15"/>
      <c r="MV646" s="15"/>
      <c r="MW646" s="15"/>
      <c r="MX646" s="15"/>
      <c r="MY646" s="15"/>
      <c r="MZ646" s="15"/>
      <c r="NA646" s="15"/>
      <c r="NB646" s="15"/>
      <c r="NC646" s="15"/>
      <c r="ND646" s="15"/>
      <c r="NE646" s="15"/>
      <c r="NF646" s="15"/>
      <c r="NG646" s="15"/>
      <c r="NH646" s="15"/>
      <c r="NI646" s="15"/>
      <c r="NJ646" s="15"/>
      <c r="NK646" s="15"/>
      <c r="NL646" s="15"/>
      <c r="NM646" s="15"/>
      <c r="NN646" s="15"/>
      <c r="NO646" s="15"/>
      <c r="NP646" s="15"/>
      <c r="NQ646" s="15"/>
      <c r="NR646" s="15"/>
      <c r="NS646" s="15"/>
      <c r="NT646" s="15"/>
      <c r="NU646" s="15"/>
      <c r="NV646" s="15"/>
      <c r="NW646" s="15"/>
      <c r="NX646" s="15"/>
      <c r="NY646" s="15"/>
      <c r="NZ646" s="15"/>
      <c r="OA646" s="15"/>
      <c r="OB646" s="15"/>
      <c r="OC646" s="15"/>
      <c r="OD646" s="15"/>
      <c r="OE646" s="15"/>
      <c r="OF646" s="15"/>
      <c r="OG646" s="15"/>
      <c r="OH646" s="15"/>
      <c r="OI646" s="15"/>
      <c r="OJ646" s="15"/>
      <c r="OK646" s="15"/>
      <c r="OL646" s="15"/>
      <c r="OM646" s="15"/>
      <c r="ON646" s="15"/>
      <c r="OO646" s="15"/>
      <c r="OP646" s="15"/>
      <c r="OQ646" s="15"/>
      <c r="OR646" s="15"/>
      <c r="OS646" s="15"/>
      <c r="OT646" s="15"/>
      <c r="OU646" s="15"/>
      <c r="OV646" s="15"/>
      <c r="OW646" s="15"/>
      <c r="OX646" s="15"/>
      <c r="OY646" s="15"/>
      <c r="OZ646" s="15"/>
      <c r="PA646" s="15"/>
      <c r="PB646" s="15"/>
      <c r="PC646" s="15"/>
      <c r="PD646" s="15"/>
      <c r="PE646" s="15"/>
      <c r="PF646" s="15"/>
      <c r="PG646" s="15"/>
      <c r="PH646" s="15"/>
      <c r="PI646" s="15"/>
      <c r="PJ646" s="15"/>
      <c r="PK646" s="15"/>
      <c r="PL646" s="15"/>
      <c r="PM646" s="15"/>
      <c r="PN646" s="15"/>
      <c r="PO646" s="15"/>
      <c r="PP646" s="15"/>
      <c r="PQ646" s="15"/>
      <c r="PR646" s="15"/>
      <c r="PS646" s="15"/>
      <c r="PT646" s="15"/>
      <c r="PU646" s="15"/>
      <c r="PV646" s="15"/>
      <c r="PW646" s="15"/>
      <c r="PX646" s="15"/>
      <c r="PY646" s="15"/>
      <c r="PZ646" s="15"/>
      <c r="QA646" s="15"/>
      <c r="QB646" s="15"/>
      <c r="QC646" s="15"/>
      <c r="QD646" s="15"/>
      <c r="QE646" s="15"/>
      <c r="QF646" s="15"/>
      <c r="QG646" s="15"/>
      <c r="QH646" s="15"/>
      <c r="QI646" s="15"/>
      <c r="QJ646" s="15"/>
      <c r="QK646" s="15"/>
      <c r="QL646" s="15"/>
      <c r="QM646" s="15"/>
      <c r="QN646" s="15"/>
      <c r="QO646" s="15"/>
      <c r="QP646" s="15"/>
      <c r="QQ646" s="15"/>
      <c r="QR646" s="15"/>
      <c r="QS646" s="15"/>
      <c r="QT646" s="15"/>
      <c r="QU646" s="15"/>
      <c r="QV646" s="15"/>
      <c r="QW646" s="15"/>
      <c r="QX646" s="15"/>
      <c r="QY646" s="15"/>
      <c r="QZ646" s="15"/>
      <c r="RA646" s="15"/>
      <c r="RB646" s="15"/>
      <c r="RC646" s="15"/>
      <c r="RD646" s="15"/>
      <c r="RE646" s="15"/>
      <c r="RF646" s="15"/>
      <c r="RG646" s="15"/>
      <c r="RH646" s="15"/>
      <c r="RI646" s="15"/>
      <c r="RJ646" s="15"/>
      <c r="RK646" s="15"/>
      <c r="RL646" s="15"/>
      <c r="RM646" s="15"/>
      <c r="RN646" s="15"/>
      <c r="RO646" s="15"/>
      <c r="RP646" s="15"/>
      <c r="RQ646" s="15"/>
      <c r="RR646" s="15"/>
      <c r="RS646" s="15"/>
      <c r="RT646" s="15"/>
      <c r="RU646" s="15"/>
      <c r="RV646" s="15"/>
      <c r="RW646" s="15"/>
      <c r="RX646" s="15"/>
      <c r="RY646" s="15"/>
      <c r="RZ646" s="15"/>
      <c r="SA646" s="15"/>
      <c r="SB646" s="15"/>
      <c r="SC646" s="15"/>
      <c r="SD646" s="15"/>
      <c r="SE646" s="15"/>
      <c r="SF646" s="15"/>
      <c r="SG646" s="15"/>
      <c r="SH646" s="15"/>
      <c r="SI646" s="15"/>
      <c r="SJ646" s="15"/>
      <c r="SK646" s="15"/>
      <c r="SL646" s="15"/>
      <c r="SM646" s="15"/>
      <c r="SN646" s="15"/>
      <c r="SO646" s="15"/>
      <c r="SP646" s="15"/>
      <c r="SQ646" s="15"/>
      <c r="SR646" s="15"/>
      <c r="SS646" s="15"/>
      <c r="ST646" s="15"/>
      <c r="SU646" s="15"/>
      <c r="SV646" s="15"/>
      <c r="SW646" s="15"/>
      <c r="SX646" s="15"/>
      <c r="SY646" s="15"/>
      <c r="SZ646" s="15"/>
      <c r="TA646" s="15"/>
      <c r="TB646" s="15"/>
      <c r="TC646" s="15"/>
      <c r="TD646" s="15"/>
      <c r="TE646" s="15"/>
      <c r="TF646" s="15"/>
      <c r="TG646" s="15"/>
      <c r="TH646" s="15"/>
      <c r="TI646" s="15"/>
      <c r="TJ646" s="15"/>
      <c r="TK646" s="15"/>
      <c r="TL646" s="15"/>
      <c r="TM646" s="15"/>
      <c r="TN646" s="15"/>
      <c r="TO646" s="15"/>
      <c r="TP646" s="15"/>
      <c r="TQ646" s="15"/>
      <c r="TR646" s="15"/>
      <c r="TS646" s="15"/>
      <c r="TT646" s="15"/>
      <c r="TU646" s="15"/>
      <c r="TV646" s="15"/>
      <c r="TW646" s="15"/>
      <c r="TX646" s="15"/>
      <c r="TY646" s="15"/>
      <c r="TZ646" s="15"/>
      <c r="UA646" s="15"/>
      <c r="UB646" s="15"/>
      <c r="UC646" s="15"/>
      <c r="UD646" s="15"/>
      <c r="UE646" s="15"/>
      <c r="UF646" s="15"/>
      <c r="UG646" s="15"/>
      <c r="UH646" s="15"/>
      <c r="UI646" s="15"/>
      <c r="UJ646" s="15"/>
      <c r="UK646" s="15"/>
      <c r="UL646" s="15"/>
      <c r="UM646" s="15"/>
      <c r="UN646" s="15"/>
      <c r="UO646" s="15"/>
      <c r="UP646" s="15"/>
      <c r="UQ646" s="15"/>
      <c r="UR646" s="15"/>
      <c r="US646" s="15"/>
      <c r="UT646" s="15"/>
      <c r="UU646" s="15"/>
      <c r="UV646" s="15"/>
      <c r="UW646" s="15"/>
      <c r="UX646" s="15"/>
      <c r="UY646" s="15"/>
      <c r="UZ646" s="15"/>
      <c r="VA646" s="15"/>
      <c r="VB646" s="15"/>
      <c r="VC646" s="15"/>
      <c r="VD646" s="15"/>
      <c r="VE646" s="15"/>
      <c r="VF646" s="15"/>
      <c r="VG646" s="15"/>
      <c r="VH646" s="15"/>
      <c r="VI646" s="15"/>
      <c r="VJ646" s="15"/>
      <c r="VK646" s="15"/>
      <c r="VL646" s="15"/>
      <c r="VM646" s="15"/>
      <c r="VN646" s="15"/>
      <c r="VO646" s="15"/>
      <c r="VP646" s="15"/>
      <c r="VQ646" s="15"/>
      <c r="VR646" s="15"/>
      <c r="VS646" s="15"/>
      <c r="VT646" s="15"/>
      <c r="VU646" s="15"/>
      <c r="VV646" s="15"/>
      <c r="VW646" s="15"/>
      <c r="VX646" s="15"/>
      <c r="VY646" s="15"/>
      <c r="VZ646" s="15"/>
      <c r="WA646" s="15"/>
      <c r="WB646" s="15"/>
      <c r="WC646" s="15"/>
      <c r="WD646" s="15"/>
      <c r="WE646" s="15"/>
      <c r="WF646" s="15"/>
      <c r="WG646" s="15"/>
      <c r="WH646" s="15"/>
      <c r="WI646" s="15"/>
      <c r="WJ646" s="15"/>
      <c r="WK646" s="15"/>
      <c r="WL646" s="15"/>
      <c r="WM646" s="15"/>
      <c r="WN646" s="15"/>
      <c r="WO646" s="15"/>
      <c r="WP646" s="15"/>
      <c r="WQ646" s="15"/>
      <c r="WR646" s="15"/>
      <c r="WS646" s="15"/>
      <c r="WT646" s="15"/>
      <c r="WU646" s="15"/>
      <c r="WV646" s="15"/>
      <c r="WW646" s="15"/>
      <c r="WX646" s="15"/>
      <c r="WY646" s="15"/>
      <c r="WZ646" s="15"/>
      <c r="XA646" s="15"/>
      <c r="XB646" s="15"/>
      <c r="XC646" s="15"/>
      <c r="XD646" s="15"/>
      <c r="XE646" s="15"/>
      <c r="XF646" s="15"/>
      <c r="XG646" s="15"/>
      <c r="XH646" s="15"/>
      <c r="XI646" s="15"/>
      <c r="XJ646" s="15"/>
      <c r="XK646" s="15"/>
      <c r="XL646" s="15"/>
      <c r="XM646" s="15"/>
      <c r="XN646" s="15"/>
      <c r="XO646" s="15"/>
      <c r="XP646" s="15"/>
      <c r="XQ646" s="15"/>
      <c r="XR646" s="15"/>
      <c r="XS646" s="15"/>
      <c r="XT646" s="15"/>
      <c r="XU646" s="15"/>
      <c r="XV646" s="15"/>
      <c r="XW646" s="15"/>
      <c r="XX646" s="15"/>
      <c r="XY646" s="15"/>
      <c r="XZ646" s="15"/>
      <c r="YA646" s="15"/>
      <c r="YB646" s="15"/>
      <c r="YC646" s="15"/>
      <c r="YD646" s="15"/>
      <c r="YE646" s="15"/>
      <c r="YF646" s="15"/>
      <c r="YG646" s="15"/>
      <c r="YH646" s="15"/>
      <c r="YI646" s="15"/>
      <c r="YJ646" s="15"/>
      <c r="YK646" s="15"/>
      <c r="YL646" s="15"/>
      <c r="YM646" s="15"/>
      <c r="YN646" s="15"/>
      <c r="YO646" s="15"/>
      <c r="YP646" s="15"/>
      <c r="YQ646" s="15"/>
      <c r="YR646" s="15"/>
      <c r="YS646" s="15"/>
      <c r="YT646" s="15"/>
      <c r="YU646" s="15"/>
      <c r="YV646" s="15"/>
      <c r="YW646" s="15"/>
      <c r="YX646" s="15"/>
      <c r="YY646" s="15"/>
      <c r="YZ646" s="15"/>
      <c r="ZA646" s="15"/>
      <c r="ZB646" s="15"/>
      <c r="ZC646" s="15"/>
      <c r="ZD646" s="15"/>
      <c r="ZE646" s="15"/>
      <c r="ZF646" s="15"/>
      <c r="ZG646" s="15"/>
      <c r="ZH646" s="15"/>
      <c r="ZI646" s="15"/>
      <c r="ZJ646" s="15"/>
      <c r="ZK646" s="15"/>
      <c r="ZL646" s="15"/>
      <c r="ZM646" s="15"/>
      <c r="ZN646" s="15"/>
      <c r="ZO646" s="15"/>
      <c r="ZP646" s="15"/>
      <c r="ZQ646" s="15"/>
      <c r="ZR646" s="15"/>
      <c r="ZS646" s="15"/>
      <c r="ZT646" s="15"/>
      <c r="ZU646" s="15"/>
      <c r="ZV646" s="15"/>
      <c r="ZW646" s="15"/>
      <c r="ZX646" s="15"/>
      <c r="ZY646" s="15"/>
      <c r="ZZ646" s="15"/>
      <c r="AAA646" s="15"/>
      <c r="AAB646" s="15"/>
      <c r="AAC646" s="15"/>
      <c r="AAD646" s="15"/>
      <c r="AAE646" s="15"/>
      <c r="AAF646" s="15"/>
      <c r="AAG646" s="15"/>
      <c r="AAH646" s="15"/>
      <c r="AAI646" s="15"/>
      <c r="AAJ646" s="15"/>
      <c r="AAK646" s="15"/>
      <c r="AAL646" s="15"/>
      <c r="AAM646" s="15"/>
      <c r="AAN646" s="15"/>
      <c r="AAO646" s="15"/>
      <c r="AAP646" s="15"/>
      <c r="AAQ646" s="15"/>
      <c r="AAR646" s="15"/>
      <c r="AAS646" s="15"/>
      <c r="AAT646" s="15"/>
      <c r="AAU646" s="15"/>
      <c r="AAV646" s="15"/>
      <c r="AAW646" s="15"/>
      <c r="AAX646" s="15"/>
      <c r="AAY646" s="15"/>
      <c r="AAZ646" s="15"/>
      <c r="ABA646" s="15"/>
      <c r="ABB646" s="15"/>
      <c r="ABC646" s="15"/>
      <c r="ABD646" s="15"/>
      <c r="ABE646" s="15"/>
      <c r="ABF646" s="15"/>
      <c r="ABG646" s="15"/>
      <c r="ABH646" s="15"/>
      <c r="ABI646" s="15"/>
      <c r="ABJ646" s="15"/>
      <c r="ABK646" s="15"/>
      <c r="ABL646" s="15"/>
      <c r="ABM646" s="15"/>
      <c r="ABN646" s="15"/>
      <c r="ABO646" s="15"/>
      <c r="ABP646" s="15"/>
      <c r="ABQ646" s="15"/>
      <c r="ABR646" s="15"/>
      <c r="ABS646" s="15"/>
      <c r="ABT646" s="15"/>
      <c r="ABU646" s="15"/>
      <c r="ABV646" s="15"/>
      <c r="ABW646" s="15"/>
      <c r="ABX646" s="15"/>
      <c r="ABY646" s="15"/>
      <c r="ABZ646" s="15"/>
      <c r="ACA646" s="15"/>
      <c r="ACB646" s="15"/>
      <c r="ACC646" s="15"/>
      <c r="ACD646" s="15"/>
      <c r="ACE646" s="15"/>
      <c r="ACF646" s="15"/>
      <c r="ACG646" s="15"/>
      <c r="ACH646" s="15"/>
      <c r="ACI646" s="15"/>
      <c r="ACJ646" s="15"/>
      <c r="ACK646" s="15"/>
      <c r="ACL646" s="15"/>
      <c r="ACM646" s="15"/>
      <c r="ACN646" s="15"/>
      <c r="ACO646" s="15"/>
      <c r="ACP646" s="15"/>
      <c r="ACQ646" s="15"/>
      <c r="ACR646" s="15"/>
      <c r="ACS646" s="15"/>
      <c r="ACT646" s="15"/>
      <c r="ACU646" s="15"/>
      <c r="ACV646" s="15"/>
      <c r="ACW646" s="15"/>
      <c r="ACX646" s="15"/>
      <c r="ACY646" s="15"/>
      <c r="ACZ646" s="15"/>
      <c r="ADA646" s="15"/>
      <c r="ADB646" s="15"/>
      <c r="ADC646" s="15"/>
      <c r="ADD646" s="15"/>
      <c r="ADE646" s="15"/>
      <c r="ADF646" s="15"/>
      <c r="ADG646" s="15"/>
      <c r="ADH646" s="15"/>
      <c r="ADI646" s="15"/>
      <c r="ADJ646" s="15"/>
      <c r="ADK646" s="15"/>
      <c r="ADL646" s="15"/>
      <c r="ADM646" s="15"/>
      <c r="ADN646" s="15"/>
      <c r="ADO646" s="15"/>
      <c r="ADP646" s="15"/>
      <c r="ADQ646" s="15"/>
      <c r="ADR646" s="15"/>
      <c r="ADS646" s="15"/>
      <c r="ADT646" s="15"/>
      <c r="ADU646" s="15"/>
      <c r="ADV646" s="15"/>
      <c r="ADW646" s="15"/>
      <c r="ADX646" s="15"/>
      <c r="ADY646" s="15"/>
      <c r="ADZ646" s="15"/>
      <c r="AEA646" s="15"/>
      <c r="AEB646" s="15"/>
      <c r="AEC646" s="15"/>
      <c r="AED646" s="15"/>
      <c r="AEE646" s="15"/>
      <c r="AEF646" s="15"/>
      <c r="AEG646" s="15"/>
      <c r="AEH646" s="15"/>
      <c r="AEI646" s="15"/>
      <c r="AEJ646" s="15"/>
      <c r="AEK646" s="15"/>
      <c r="AEL646" s="15"/>
      <c r="AEM646" s="15"/>
      <c r="AEN646" s="15"/>
      <c r="AEO646" s="15"/>
      <c r="AEP646" s="15"/>
      <c r="AEQ646" s="15"/>
      <c r="AER646" s="15"/>
      <c r="AES646" s="15"/>
      <c r="AET646" s="15"/>
      <c r="AEU646" s="15"/>
      <c r="AEV646" s="15"/>
      <c r="AEW646" s="15"/>
      <c r="AEX646" s="15"/>
      <c r="AEY646" s="15"/>
      <c r="AEZ646" s="15"/>
      <c r="AFA646" s="15"/>
      <c r="AFB646" s="15"/>
      <c r="AFC646" s="15"/>
      <c r="AFD646" s="15"/>
      <c r="AFE646" s="15"/>
      <c r="AFF646" s="15"/>
      <c r="AFG646" s="15"/>
      <c r="AFH646" s="15"/>
      <c r="AFI646" s="15"/>
      <c r="AFJ646" s="15"/>
      <c r="AFK646" s="15"/>
      <c r="AFL646" s="15"/>
      <c r="AFM646" s="15"/>
      <c r="AFN646" s="15"/>
      <c r="AFO646" s="15"/>
      <c r="AFP646" s="15"/>
      <c r="AFQ646" s="15"/>
      <c r="AFR646" s="15"/>
      <c r="AFS646" s="15"/>
      <c r="AFT646" s="15"/>
      <c r="AFU646" s="15"/>
      <c r="AFV646" s="15"/>
      <c r="AFW646" s="15"/>
      <c r="AFX646" s="15"/>
      <c r="AFY646" s="15"/>
      <c r="AFZ646" s="15"/>
      <c r="AGA646" s="15"/>
      <c r="AGB646" s="15"/>
      <c r="AGC646" s="15"/>
      <c r="AGD646" s="15"/>
      <c r="AGE646" s="15"/>
      <c r="AGF646" s="15"/>
      <c r="AGG646" s="15"/>
      <c r="AGH646" s="15"/>
      <c r="AGI646" s="15"/>
      <c r="AGJ646" s="15"/>
      <c r="AGK646" s="15"/>
      <c r="AGL646" s="15"/>
      <c r="AGM646" s="15"/>
      <c r="AGN646" s="15"/>
      <c r="AGO646" s="15"/>
      <c r="AGP646" s="15"/>
      <c r="AGQ646" s="15"/>
      <c r="AGR646" s="15"/>
      <c r="AGS646" s="15"/>
      <c r="AGT646" s="15"/>
      <c r="AGU646" s="15"/>
      <c r="AGV646" s="15"/>
      <c r="AGW646" s="15"/>
      <c r="AGX646" s="15"/>
      <c r="AGY646" s="15"/>
      <c r="AGZ646" s="15"/>
      <c r="AHA646" s="15"/>
      <c r="AHB646" s="15"/>
      <c r="AHC646" s="15"/>
      <c r="AHD646" s="15"/>
      <c r="AHE646" s="15"/>
      <c r="AHF646" s="15"/>
      <c r="AHG646" s="15"/>
      <c r="AHH646" s="15"/>
      <c r="AHI646" s="15"/>
      <c r="AHJ646" s="15"/>
      <c r="AHK646" s="15"/>
      <c r="AHL646" s="15"/>
      <c r="AHM646" s="15"/>
      <c r="AHN646" s="15"/>
      <c r="AHO646" s="15"/>
      <c r="AHP646" s="15"/>
      <c r="AHQ646" s="15"/>
      <c r="AHR646" s="15"/>
      <c r="AHS646" s="15"/>
      <c r="AHT646" s="15"/>
      <c r="AHU646" s="15"/>
      <c r="AHV646" s="15"/>
      <c r="AHW646" s="15"/>
      <c r="AHX646" s="15"/>
      <c r="AHY646" s="15"/>
      <c r="AHZ646" s="15"/>
      <c r="AIA646" s="15"/>
      <c r="AIB646" s="15"/>
      <c r="AIC646" s="15"/>
      <c r="AID646" s="15"/>
      <c r="AIE646" s="15"/>
      <c r="AIF646" s="15"/>
      <c r="AIG646" s="15"/>
      <c r="AIH646" s="15"/>
      <c r="AII646" s="15"/>
      <c r="AIJ646" s="15"/>
      <c r="AIK646" s="15"/>
      <c r="AIL646" s="15"/>
      <c r="AIM646" s="15"/>
      <c r="AIN646" s="15"/>
      <c r="AIO646" s="15"/>
      <c r="AIP646" s="15"/>
      <c r="AIQ646" s="15"/>
      <c r="AIR646" s="15"/>
      <c r="AIS646" s="15"/>
      <c r="AIT646" s="15"/>
      <c r="AIU646" s="15"/>
      <c r="AIV646" s="15"/>
      <c r="AIW646" s="15"/>
      <c r="AIX646" s="15"/>
      <c r="AIY646" s="15"/>
      <c r="AIZ646" s="15"/>
      <c r="AJA646" s="15"/>
      <c r="AJB646" s="15"/>
      <c r="AJC646" s="15"/>
      <c r="AJD646" s="15"/>
      <c r="AJE646" s="15"/>
      <c r="AJF646" s="15"/>
      <c r="AJG646" s="15"/>
      <c r="AJH646" s="15"/>
      <c r="AJI646" s="15"/>
      <c r="AJJ646" s="15"/>
      <c r="AJK646" s="15"/>
      <c r="AJL646" s="15"/>
      <c r="AJM646" s="15"/>
      <c r="AJN646" s="15"/>
      <c r="AJO646" s="15"/>
      <c r="AJP646" s="15"/>
      <c r="AJQ646" s="15"/>
      <c r="AJR646" s="15"/>
      <c r="AJS646" s="15"/>
      <c r="AJT646" s="15"/>
      <c r="AJU646" s="15"/>
      <c r="AJV646" s="15"/>
      <c r="AJW646" s="15"/>
      <c r="AJX646" s="15"/>
      <c r="AJY646" s="15"/>
      <c r="AJZ646" s="15"/>
      <c r="AKA646" s="15"/>
      <c r="AKB646" s="15"/>
      <c r="AKC646" s="15"/>
      <c r="AKD646" s="15"/>
      <c r="AKE646" s="15"/>
      <c r="AKF646" s="15"/>
      <c r="AKG646" s="15"/>
      <c r="AKH646" s="15"/>
      <c r="AKI646" s="15"/>
      <c r="AKJ646" s="15"/>
      <c r="AKK646" s="15"/>
      <c r="AKL646" s="15"/>
      <c r="AKM646" s="15"/>
      <c r="AKN646" s="15"/>
      <c r="AKO646" s="15"/>
      <c r="AKP646" s="15"/>
      <c r="AKQ646" s="15"/>
      <c r="AKR646" s="15"/>
      <c r="AKS646" s="15"/>
      <c r="AKT646" s="15"/>
      <c r="AKU646" s="15"/>
      <c r="AKV646" s="15"/>
      <c r="AKW646" s="15"/>
      <c r="AKX646" s="15"/>
      <c r="AKY646" s="15"/>
      <c r="AKZ646" s="15"/>
      <c r="ALA646" s="15"/>
      <c r="ALB646" s="15"/>
      <c r="ALC646" s="15"/>
      <c r="ALD646" s="15"/>
      <c r="ALE646" s="15"/>
      <c r="ALF646" s="15"/>
      <c r="ALG646" s="15"/>
      <c r="ALH646" s="15"/>
      <c r="ALI646" s="15"/>
      <c r="ALJ646" s="15"/>
      <c r="ALK646" s="15"/>
      <c r="ALL646" s="15"/>
      <c r="ALM646" s="15"/>
      <c r="ALN646" s="15"/>
      <c r="ALO646" s="15"/>
      <c r="ALP646" s="15"/>
      <c r="ALQ646" s="15"/>
      <c r="ALR646" s="15"/>
      <c r="ALS646" s="15"/>
      <c r="ALT646" s="15"/>
      <c r="ALU646" s="15"/>
      <c r="ALV646" s="15"/>
      <c r="ALW646" s="15"/>
      <c r="ALX646" s="11"/>
      <c r="ALY646" s="11"/>
      <c r="ALZ646" s="11"/>
      <c r="AMA646" s="11"/>
    </row>
    <row r="647" spans="1:1024" ht="12.75" customHeight="1">
      <c r="A647" s="12" t="s">
        <v>627</v>
      </c>
      <c r="B647" s="12"/>
      <c r="C647" s="12"/>
      <c r="D647" s="12"/>
      <c r="E647" s="13" t="s">
        <v>31</v>
      </c>
      <c r="F647" s="13"/>
      <c r="G647" s="12" t="s">
        <v>628</v>
      </c>
      <c r="H647" s="14">
        <f t="shared" ref="H647:N647" si="100">H640+H646</f>
        <v>85733.1</v>
      </c>
      <c r="I647" s="14">
        <f t="shared" si="100"/>
        <v>95747.31</v>
      </c>
      <c r="J647" s="14">
        <f t="shared" si="100"/>
        <v>92614</v>
      </c>
      <c r="K647" s="14">
        <f t="shared" si="100"/>
        <v>88515.209999999992</v>
      </c>
      <c r="L647" s="3">
        <f t="shared" si="100"/>
        <v>92534</v>
      </c>
      <c r="M647" s="14">
        <f t="shared" si="100"/>
        <v>75789</v>
      </c>
      <c r="N647" s="14">
        <f t="shared" si="100"/>
        <v>69853</v>
      </c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  <c r="JO647" s="15"/>
      <c r="JP647" s="15"/>
      <c r="JQ647" s="15"/>
      <c r="JR647" s="15"/>
      <c r="JS647" s="15"/>
      <c r="JT647" s="15"/>
      <c r="JU647" s="15"/>
      <c r="JV647" s="15"/>
      <c r="JW647" s="15"/>
      <c r="JX647" s="15"/>
      <c r="JY647" s="15"/>
      <c r="JZ647" s="15"/>
      <c r="KA647" s="15"/>
      <c r="KB647" s="15"/>
      <c r="KC647" s="15"/>
      <c r="KD647" s="15"/>
      <c r="KE647" s="15"/>
      <c r="KF647" s="15"/>
      <c r="KG647" s="15"/>
      <c r="KH647" s="15"/>
      <c r="KI647" s="15"/>
      <c r="KJ647" s="15"/>
      <c r="KK647" s="15"/>
      <c r="KL647" s="15"/>
      <c r="KM647" s="15"/>
      <c r="KN647" s="15"/>
      <c r="KO647" s="15"/>
      <c r="KP647" s="15"/>
      <c r="KQ647" s="15"/>
      <c r="KR647" s="15"/>
      <c r="KS647" s="15"/>
      <c r="KT647" s="15"/>
      <c r="KU647" s="15"/>
      <c r="KV647" s="15"/>
      <c r="KW647" s="15"/>
      <c r="KX647" s="15"/>
      <c r="KY647" s="15"/>
      <c r="KZ647" s="15"/>
      <c r="LA647" s="15"/>
      <c r="LB647" s="15"/>
      <c r="LC647" s="15"/>
      <c r="LD647" s="15"/>
      <c r="LE647" s="15"/>
      <c r="LF647" s="15"/>
      <c r="LG647" s="15"/>
      <c r="LH647" s="15"/>
      <c r="LI647" s="15"/>
      <c r="LJ647" s="15"/>
      <c r="LK647" s="15"/>
      <c r="LL647" s="15"/>
      <c r="LM647" s="15"/>
      <c r="LN647" s="15"/>
      <c r="LO647" s="15"/>
      <c r="LP647" s="15"/>
      <c r="LQ647" s="15"/>
      <c r="LR647" s="15"/>
      <c r="LS647" s="15"/>
      <c r="LT647" s="15"/>
      <c r="LU647" s="15"/>
      <c r="LV647" s="15"/>
      <c r="LW647" s="15"/>
      <c r="LX647" s="15"/>
      <c r="LY647" s="15"/>
      <c r="LZ647" s="15"/>
      <c r="MA647" s="15"/>
      <c r="MB647" s="15"/>
      <c r="MC647" s="15"/>
      <c r="MD647" s="15"/>
      <c r="ME647" s="15"/>
      <c r="MF647" s="15"/>
      <c r="MG647" s="15"/>
      <c r="MH647" s="15"/>
      <c r="MI647" s="15"/>
      <c r="MJ647" s="15"/>
      <c r="MK647" s="15"/>
      <c r="ML647" s="15"/>
      <c r="MM647" s="15"/>
      <c r="MN647" s="15"/>
      <c r="MO647" s="15"/>
      <c r="MP647" s="15"/>
      <c r="MQ647" s="15"/>
      <c r="MR647" s="15"/>
      <c r="MS647" s="15"/>
      <c r="MT647" s="15"/>
      <c r="MU647" s="15"/>
      <c r="MV647" s="15"/>
      <c r="MW647" s="15"/>
      <c r="MX647" s="15"/>
      <c r="MY647" s="15"/>
      <c r="MZ647" s="15"/>
      <c r="NA647" s="15"/>
      <c r="NB647" s="15"/>
      <c r="NC647" s="15"/>
      <c r="ND647" s="15"/>
      <c r="NE647" s="15"/>
      <c r="NF647" s="15"/>
      <c r="NG647" s="15"/>
      <c r="NH647" s="15"/>
      <c r="NI647" s="15"/>
      <c r="NJ647" s="15"/>
      <c r="NK647" s="15"/>
      <c r="NL647" s="15"/>
      <c r="NM647" s="15"/>
      <c r="NN647" s="15"/>
      <c r="NO647" s="15"/>
      <c r="NP647" s="15"/>
      <c r="NQ647" s="15"/>
      <c r="NR647" s="15"/>
      <c r="NS647" s="15"/>
      <c r="NT647" s="15"/>
      <c r="NU647" s="15"/>
      <c r="NV647" s="15"/>
      <c r="NW647" s="15"/>
      <c r="NX647" s="15"/>
      <c r="NY647" s="15"/>
      <c r="NZ647" s="15"/>
      <c r="OA647" s="15"/>
      <c r="OB647" s="15"/>
      <c r="OC647" s="15"/>
      <c r="OD647" s="15"/>
      <c r="OE647" s="15"/>
      <c r="OF647" s="15"/>
      <c r="OG647" s="15"/>
      <c r="OH647" s="15"/>
      <c r="OI647" s="15"/>
      <c r="OJ647" s="15"/>
      <c r="OK647" s="15"/>
      <c r="OL647" s="15"/>
      <c r="OM647" s="15"/>
      <c r="ON647" s="15"/>
      <c r="OO647" s="15"/>
      <c r="OP647" s="15"/>
      <c r="OQ647" s="15"/>
      <c r="OR647" s="15"/>
      <c r="OS647" s="15"/>
      <c r="OT647" s="15"/>
      <c r="OU647" s="15"/>
      <c r="OV647" s="15"/>
      <c r="OW647" s="15"/>
      <c r="OX647" s="15"/>
      <c r="OY647" s="15"/>
      <c r="OZ647" s="15"/>
      <c r="PA647" s="15"/>
      <c r="PB647" s="15"/>
      <c r="PC647" s="15"/>
      <c r="PD647" s="15"/>
      <c r="PE647" s="15"/>
      <c r="PF647" s="15"/>
      <c r="PG647" s="15"/>
      <c r="PH647" s="15"/>
      <c r="PI647" s="15"/>
      <c r="PJ647" s="15"/>
      <c r="PK647" s="15"/>
      <c r="PL647" s="15"/>
      <c r="PM647" s="15"/>
      <c r="PN647" s="15"/>
      <c r="PO647" s="15"/>
      <c r="PP647" s="15"/>
      <c r="PQ647" s="15"/>
      <c r="PR647" s="15"/>
      <c r="PS647" s="15"/>
      <c r="PT647" s="15"/>
      <c r="PU647" s="15"/>
      <c r="PV647" s="15"/>
      <c r="PW647" s="15"/>
      <c r="PX647" s="15"/>
      <c r="PY647" s="15"/>
      <c r="PZ647" s="15"/>
      <c r="QA647" s="15"/>
      <c r="QB647" s="15"/>
      <c r="QC647" s="15"/>
      <c r="QD647" s="15"/>
      <c r="QE647" s="15"/>
      <c r="QF647" s="15"/>
      <c r="QG647" s="15"/>
      <c r="QH647" s="15"/>
      <c r="QI647" s="15"/>
      <c r="QJ647" s="15"/>
      <c r="QK647" s="15"/>
      <c r="QL647" s="15"/>
      <c r="QM647" s="15"/>
      <c r="QN647" s="15"/>
      <c r="QO647" s="15"/>
      <c r="QP647" s="15"/>
      <c r="QQ647" s="15"/>
      <c r="QR647" s="15"/>
      <c r="QS647" s="15"/>
      <c r="QT647" s="15"/>
      <c r="QU647" s="15"/>
      <c r="QV647" s="15"/>
      <c r="QW647" s="15"/>
      <c r="QX647" s="15"/>
      <c r="QY647" s="15"/>
      <c r="QZ647" s="15"/>
      <c r="RA647" s="15"/>
      <c r="RB647" s="15"/>
      <c r="RC647" s="15"/>
      <c r="RD647" s="15"/>
      <c r="RE647" s="15"/>
      <c r="RF647" s="15"/>
      <c r="RG647" s="15"/>
      <c r="RH647" s="15"/>
      <c r="RI647" s="15"/>
      <c r="RJ647" s="15"/>
      <c r="RK647" s="15"/>
      <c r="RL647" s="15"/>
      <c r="RM647" s="15"/>
      <c r="RN647" s="15"/>
      <c r="RO647" s="15"/>
      <c r="RP647" s="15"/>
      <c r="RQ647" s="15"/>
      <c r="RR647" s="15"/>
      <c r="RS647" s="15"/>
      <c r="RT647" s="15"/>
      <c r="RU647" s="15"/>
      <c r="RV647" s="15"/>
      <c r="RW647" s="15"/>
      <c r="RX647" s="15"/>
      <c r="RY647" s="15"/>
      <c r="RZ647" s="15"/>
      <c r="SA647" s="15"/>
      <c r="SB647" s="15"/>
      <c r="SC647" s="15"/>
      <c r="SD647" s="15"/>
      <c r="SE647" s="15"/>
      <c r="SF647" s="15"/>
      <c r="SG647" s="15"/>
      <c r="SH647" s="15"/>
      <c r="SI647" s="15"/>
      <c r="SJ647" s="15"/>
      <c r="SK647" s="15"/>
      <c r="SL647" s="15"/>
      <c r="SM647" s="15"/>
      <c r="SN647" s="15"/>
      <c r="SO647" s="15"/>
      <c r="SP647" s="15"/>
      <c r="SQ647" s="15"/>
      <c r="SR647" s="15"/>
      <c r="SS647" s="15"/>
      <c r="ST647" s="15"/>
      <c r="SU647" s="15"/>
      <c r="SV647" s="15"/>
      <c r="SW647" s="15"/>
      <c r="SX647" s="15"/>
      <c r="SY647" s="15"/>
      <c r="SZ647" s="15"/>
      <c r="TA647" s="15"/>
      <c r="TB647" s="15"/>
      <c r="TC647" s="15"/>
      <c r="TD647" s="15"/>
      <c r="TE647" s="15"/>
      <c r="TF647" s="15"/>
      <c r="TG647" s="15"/>
      <c r="TH647" s="15"/>
      <c r="TI647" s="15"/>
      <c r="TJ647" s="15"/>
      <c r="TK647" s="15"/>
      <c r="TL647" s="15"/>
      <c r="TM647" s="15"/>
      <c r="TN647" s="15"/>
      <c r="TO647" s="15"/>
      <c r="TP647" s="15"/>
      <c r="TQ647" s="15"/>
      <c r="TR647" s="15"/>
      <c r="TS647" s="15"/>
      <c r="TT647" s="15"/>
      <c r="TU647" s="15"/>
      <c r="TV647" s="15"/>
      <c r="TW647" s="15"/>
      <c r="TX647" s="15"/>
      <c r="TY647" s="15"/>
      <c r="TZ647" s="15"/>
      <c r="UA647" s="15"/>
      <c r="UB647" s="15"/>
      <c r="UC647" s="15"/>
      <c r="UD647" s="15"/>
      <c r="UE647" s="15"/>
      <c r="UF647" s="15"/>
      <c r="UG647" s="15"/>
      <c r="UH647" s="15"/>
      <c r="UI647" s="15"/>
      <c r="UJ647" s="15"/>
      <c r="UK647" s="15"/>
      <c r="UL647" s="15"/>
      <c r="UM647" s="15"/>
      <c r="UN647" s="15"/>
      <c r="UO647" s="15"/>
      <c r="UP647" s="15"/>
      <c r="UQ647" s="15"/>
      <c r="UR647" s="15"/>
      <c r="US647" s="15"/>
      <c r="UT647" s="15"/>
      <c r="UU647" s="15"/>
      <c r="UV647" s="15"/>
      <c r="UW647" s="15"/>
      <c r="UX647" s="15"/>
      <c r="UY647" s="15"/>
      <c r="UZ647" s="15"/>
      <c r="VA647" s="15"/>
      <c r="VB647" s="15"/>
      <c r="VC647" s="15"/>
      <c r="VD647" s="15"/>
      <c r="VE647" s="15"/>
      <c r="VF647" s="15"/>
      <c r="VG647" s="15"/>
      <c r="VH647" s="15"/>
      <c r="VI647" s="15"/>
      <c r="VJ647" s="15"/>
      <c r="VK647" s="15"/>
      <c r="VL647" s="15"/>
      <c r="VM647" s="15"/>
      <c r="VN647" s="15"/>
      <c r="VO647" s="15"/>
      <c r="VP647" s="15"/>
      <c r="VQ647" s="15"/>
      <c r="VR647" s="15"/>
      <c r="VS647" s="15"/>
      <c r="VT647" s="15"/>
      <c r="VU647" s="15"/>
      <c r="VV647" s="15"/>
      <c r="VW647" s="15"/>
      <c r="VX647" s="15"/>
      <c r="VY647" s="15"/>
      <c r="VZ647" s="15"/>
      <c r="WA647" s="15"/>
      <c r="WB647" s="15"/>
      <c r="WC647" s="15"/>
      <c r="WD647" s="15"/>
      <c r="WE647" s="15"/>
      <c r="WF647" s="15"/>
      <c r="WG647" s="15"/>
      <c r="WH647" s="15"/>
      <c r="WI647" s="15"/>
      <c r="WJ647" s="15"/>
      <c r="WK647" s="15"/>
      <c r="WL647" s="15"/>
      <c r="WM647" s="15"/>
      <c r="WN647" s="15"/>
      <c r="WO647" s="15"/>
      <c r="WP647" s="15"/>
      <c r="WQ647" s="15"/>
      <c r="WR647" s="15"/>
      <c r="WS647" s="15"/>
      <c r="WT647" s="15"/>
      <c r="WU647" s="15"/>
      <c r="WV647" s="15"/>
      <c r="WW647" s="15"/>
      <c r="WX647" s="15"/>
      <c r="WY647" s="15"/>
      <c r="WZ647" s="15"/>
      <c r="XA647" s="15"/>
      <c r="XB647" s="15"/>
      <c r="XC647" s="15"/>
      <c r="XD647" s="15"/>
      <c r="XE647" s="15"/>
      <c r="XF647" s="15"/>
      <c r="XG647" s="15"/>
      <c r="XH647" s="15"/>
      <c r="XI647" s="15"/>
      <c r="XJ647" s="15"/>
      <c r="XK647" s="15"/>
      <c r="XL647" s="15"/>
      <c r="XM647" s="15"/>
      <c r="XN647" s="15"/>
      <c r="XO647" s="15"/>
      <c r="XP647" s="15"/>
      <c r="XQ647" s="15"/>
      <c r="XR647" s="15"/>
      <c r="XS647" s="15"/>
      <c r="XT647" s="15"/>
      <c r="XU647" s="15"/>
      <c r="XV647" s="15"/>
      <c r="XW647" s="15"/>
      <c r="XX647" s="15"/>
      <c r="XY647" s="15"/>
      <c r="XZ647" s="15"/>
      <c r="YA647" s="15"/>
      <c r="YB647" s="15"/>
      <c r="YC647" s="15"/>
      <c r="YD647" s="15"/>
      <c r="YE647" s="15"/>
      <c r="YF647" s="15"/>
      <c r="YG647" s="15"/>
      <c r="YH647" s="15"/>
      <c r="YI647" s="15"/>
      <c r="YJ647" s="15"/>
      <c r="YK647" s="15"/>
      <c r="YL647" s="15"/>
      <c r="YM647" s="15"/>
      <c r="YN647" s="15"/>
      <c r="YO647" s="15"/>
      <c r="YP647" s="15"/>
      <c r="YQ647" s="15"/>
      <c r="YR647" s="15"/>
      <c r="YS647" s="15"/>
      <c r="YT647" s="15"/>
      <c r="YU647" s="15"/>
      <c r="YV647" s="15"/>
      <c r="YW647" s="15"/>
      <c r="YX647" s="15"/>
      <c r="YY647" s="15"/>
      <c r="YZ647" s="15"/>
      <c r="ZA647" s="15"/>
      <c r="ZB647" s="15"/>
      <c r="ZC647" s="15"/>
      <c r="ZD647" s="15"/>
      <c r="ZE647" s="15"/>
      <c r="ZF647" s="15"/>
      <c r="ZG647" s="15"/>
      <c r="ZH647" s="15"/>
      <c r="ZI647" s="15"/>
      <c r="ZJ647" s="15"/>
      <c r="ZK647" s="15"/>
      <c r="ZL647" s="15"/>
      <c r="ZM647" s="15"/>
      <c r="ZN647" s="15"/>
      <c r="ZO647" s="15"/>
      <c r="ZP647" s="15"/>
      <c r="ZQ647" s="15"/>
      <c r="ZR647" s="15"/>
      <c r="ZS647" s="15"/>
      <c r="ZT647" s="15"/>
      <c r="ZU647" s="15"/>
      <c r="ZV647" s="15"/>
      <c r="ZW647" s="15"/>
      <c r="ZX647" s="15"/>
      <c r="ZY647" s="15"/>
      <c r="ZZ647" s="15"/>
      <c r="AAA647" s="15"/>
      <c r="AAB647" s="15"/>
      <c r="AAC647" s="15"/>
      <c r="AAD647" s="15"/>
      <c r="AAE647" s="15"/>
      <c r="AAF647" s="15"/>
      <c r="AAG647" s="15"/>
      <c r="AAH647" s="15"/>
      <c r="AAI647" s="15"/>
      <c r="AAJ647" s="15"/>
      <c r="AAK647" s="15"/>
      <c r="AAL647" s="15"/>
      <c r="AAM647" s="15"/>
      <c r="AAN647" s="15"/>
      <c r="AAO647" s="15"/>
      <c r="AAP647" s="15"/>
      <c r="AAQ647" s="15"/>
      <c r="AAR647" s="15"/>
      <c r="AAS647" s="15"/>
      <c r="AAT647" s="15"/>
      <c r="AAU647" s="15"/>
      <c r="AAV647" s="15"/>
      <c r="AAW647" s="15"/>
      <c r="AAX647" s="15"/>
      <c r="AAY647" s="15"/>
      <c r="AAZ647" s="15"/>
      <c r="ABA647" s="15"/>
      <c r="ABB647" s="15"/>
      <c r="ABC647" s="15"/>
      <c r="ABD647" s="15"/>
      <c r="ABE647" s="15"/>
      <c r="ABF647" s="15"/>
      <c r="ABG647" s="15"/>
      <c r="ABH647" s="15"/>
      <c r="ABI647" s="15"/>
      <c r="ABJ647" s="15"/>
      <c r="ABK647" s="15"/>
      <c r="ABL647" s="15"/>
      <c r="ABM647" s="15"/>
      <c r="ABN647" s="15"/>
      <c r="ABO647" s="15"/>
      <c r="ABP647" s="15"/>
      <c r="ABQ647" s="15"/>
      <c r="ABR647" s="15"/>
      <c r="ABS647" s="15"/>
      <c r="ABT647" s="15"/>
      <c r="ABU647" s="15"/>
      <c r="ABV647" s="15"/>
      <c r="ABW647" s="15"/>
      <c r="ABX647" s="15"/>
      <c r="ABY647" s="15"/>
      <c r="ABZ647" s="15"/>
      <c r="ACA647" s="15"/>
      <c r="ACB647" s="15"/>
      <c r="ACC647" s="15"/>
      <c r="ACD647" s="15"/>
      <c r="ACE647" s="15"/>
      <c r="ACF647" s="15"/>
      <c r="ACG647" s="15"/>
      <c r="ACH647" s="15"/>
      <c r="ACI647" s="15"/>
      <c r="ACJ647" s="15"/>
      <c r="ACK647" s="15"/>
      <c r="ACL647" s="15"/>
      <c r="ACM647" s="15"/>
      <c r="ACN647" s="15"/>
      <c r="ACO647" s="15"/>
      <c r="ACP647" s="15"/>
      <c r="ACQ647" s="15"/>
      <c r="ACR647" s="15"/>
      <c r="ACS647" s="15"/>
      <c r="ACT647" s="15"/>
      <c r="ACU647" s="15"/>
      <c r="ACV647" s="15"/>
      <c r="ACW647" s="15"/>
      <c r="ACX647" s="15"/>
      <c r="ACY647" s="15"/>
      <c r="ACZ647" s="15"/>
      <c r="ADA647" s="15"/>
      <c r="ADB647" s="15"/>
      <c r="ADC647" s="15"/>
      <c r="ADD647" s="15"/>
      <c r="ADE647" s="15"/>
      <c r="ADF647" s="15"/>
      <c r="ADG647" s="15"/>
      <c r="ADH647" s="15"/>
      <c r="ADI647" s="15"/>
      <c r="ADJ647" s="15"/>
      <c r="ADK647" s="15"/>
      <c r="ADL647" s="15"/>
      <c r="ADM647" s="15"/>
      <c r="ADN647" s="15"/>
      <c r="ADO647" s="15"/>
      <c r="ADP647" s="15"/>
      <c r="ADQ647" s="15"/>
      <c r="ADR647" s="15"/>
      <c r="ADS647" s="15"/>
      <c r="ADT647" s="15"/>
      <c r="ADU647" s="15"/>
      <c r="ADV647" s="15"/>
      <c r="ADW647" s="15"/>
      <c r="ADX647" s="15"/>
      <c r="ADY647" s="15"/>
      <c r="ADZ647" s="15"/>
      <c r="AEA647" s="15"/>
      <c r="AEB647" s="15"/>
      <c r="AEC647" s="15"/>
      <c r="AED647" s="15"/>
      <c r="AEE647" s="15"/>
      <c r="AEF647" s="15"/>
      <c r="AEG647" s="15"/>
      <c r="AEH647" s="15"/>
      <c r="AEI647" s="15"/>
      <c r="AEJ647" s="15"/>
      <c r="AEK647" s="15"/>
      <c r="AEL647" s="15"/>
      <c r="AEM647" s="15"/>
      <c r="AEN647" s="15"/>
      <c r="AEO647" s="15"/>
      <c r="AEP647" s="15"/>
      <c r="AEQ647" s="15"/>
      <c r="AER647" s="15"/>
      <c r="AES647" s="15"/>
      <c r="AET647" s="15"/>
      <c r="AEU647" s="15"/>
      <c r="AEV647" s="15"/>
      <c r="AEW647" s="15"/>
      <c r="AEX647" s="15"/>
      <c r="AEY647" s="15"/>
      <c r="AEZ647" s="15"/>
      <c r="AFA647" s="15"/>
      <c r="AFB647" s="15"/>
      <c r="AFC647" s="15"/>
      <c r="AFD647" s="15"/>
      <c r="AFE647" s="15"/>
      <c r="AFF647" s="15"/>
      <c r="AFG647" s="15"/>
      <c r="AFH647" s="15"/>
      <c r="AFI647" s="15"/>
      <c r="AFJ647" s="15"/>
      <c r="AFK647" s="15"/>
      <c r="AFL647" s="15"/>
      <c r="AFM647" s="15"/>
      <c r="AFN647" s="15"/>
      <c r="AFO647" s="15"/>
      <c r="AFP647" s="15"/>
      <c r="AFQ647" s="15"/>
      <c r="AFR647" s="15"/>
      <c r="AFS647" s="15"/>
      <c r="AFT647" s="15"/>
      <c r="AFU647" s="15"/>
      <c r="AFV647" s="15"/>
      <c r="AFW647" s="15"/>
      <c r="AFX647" s="15"/>
      <c r="AFY647" s="15"/>
      <c r="AFZ647" s="15"/>
      <c r="AGA647" s="15"/>
      <c r="AGB647" s="15"/>
      <c r="AGC647" s="15"/>
      <c r="AGD647" s="15"/>
      <c r="AGE647" s="15"/>
      <c r="AGF647" s="15"/>
      <c r="AGG647" s="15"/>
      <c r="AGH647" s="15"/>
      <c r="AGI647" s="15"/>
      <c r="AGJ647" s="15"/>
      <c r="AGK647" s="15"/>
      <c r="AGL647" s="15"/>
      <c r="AGM647" s="15"/>
      <c r="AGN647" s="15"/>
      <c r="AGO647" s="15"/>
      <c r="AGP647" s="15"/>
      <c r="AGQ647" s="15"/>
      <c r="AGR647" s="15"/>
      <c r="AGS647" s="15"/>
      <c r="AGT647" s="15"/>
      <c r="AGU647" s="15"/>
      <c r="AGV647" s="15"/>
      <c r="AGW647" s="15"/>
      <c r="AGX647" s="15"/>
      <c r="AGY647" s="15"/>
      <c r="AGZ647" s="15"/>
      <c r="AHA647" s="15"/>
      <c r="AHB647" s="15"/>
      <c r="AHC647" s="15"/>
      <c r="AHD647" s="15"/>
      <c r="AHE647" s="15"/>
      <c r="AHF647" s="15"/>
      <c r="AHG647" s="15"/>
      <c r="AHH647" s="15"/>
      <c r="AHI647" s="15"/>
      <c r="AHJ647" s="15"/>
      <c r="AHK647" s="15"/>
      <c r="AHL647" s="15"/>
      <c r="AHM647" s="15"/>
      <c r="AHN647" s="15"/>
      <c r="AHO647" s="15"/>
      <c r="AHP647" s="15"/>
      <c r="AHQ647" s="15"/>
      <c r="AHR647" s="15"/>
      <c r="AHS647" s="15"/>
      <c r="AHT647" s="15"/>
      <c r="AHU647" s="15"/>
      <c r="AHV647" s="15"/>
      <c r="AHW647" s="15"/>
      <c r="AHX647" s="15"/>
      <c r="AHY647" s="15"/>
      <c r="AHZ647" s="15"/>
      <c r="AIA647" s="15"/>
      <c r="AIB647" s="15"/>
      <c r="AIC647" s="15"/>
      <c r="AID647" s="15"/>
      <c r="AIE647" s="15"/>
      <c r="AIF647" s="15"/>
      <c r="AIG647" s="15"/>
      <c r="AIH647" s="15"/>
      <c r="AII647" s="15"/>
      <c r="AIJ647" s="15"/>
      <c r="AIK647" s="15"/>
      <c r="AIL647" s="15"/>
      <c r="AIM647" s="15"/>
      <c r="AIN647" s="15"/>
      <c r="AIO647" s="15"/>
      <c r="AIP647" s="15"/>
      <c r="AIQ647" s="15"/>
      <c r="AIR647" s="15"/>
      <c r="AIS647" s="15"/>
      <c r="AIT647" s="15"/>
      <c r="AIU647" s="15"/>
      <c r="AIV647" s="15"/>
      <c r="AIW647" s="15"/>
      <c r="AIX647" s="15"/>
      <c r="AIY647" s="15"/>
      <c r="AIZ647" s="15"/>
      <c r="AJA647" s="15"/>
      <c r="AJB647" s="15"/>
      <c r="AJC647" s="15"/>
      <c r="AJD647" s="15"/>
      <c r="AJE647" s="15"/>
      <c r="AJF647" s="15"/>
      <c r="AJG647" s="15"/>
      <c r="AJH647" s="15"/>
      <c r="AJI647" s="15"/>
      <c r="AJJ647" s="15"/>
      <c r="AJK647" s="15"/>
      <c r="AJL647" s="15"/>
      <c r="AJM647" s="15"/>
      <c r="AJN647" s="15"/>
      <c r="AJO647" s="15"/>
      <c r="AJP647" s="15"/>
      <c r="AJQ647" s="15"/>
      <c r="AJR647" s="15"/>
      <c r="AJS647" s="15"/>
      <c r="AJT647" s="15"/>
      <c r="AJU647" s="15"/>
      <c r="AJV647" s="15"/>
      <c r="AJW647" s="15"/>
      <c r="AJX647" s="15"/>
      <c r="AJY647" s="15"/>
      <c r="AJZ647" s="15"/>
      <c r="AKA647" s="15"/>
      <c r="AKB647" s="15"/>
      <c r="AKC647" s="15"/>
      <c r="AKD647" s="15"/>
      <c r="AKE647" s="15"/>
      <c r="AKF647" s="15"/>
      <c r="AKG647" s="15"/>
      <c r="AKH647" s="15"/>
      <c r="AKI647" s="15"/>
      <c r="AKJ647" s="15"/>
      <c r="AKK647" s="15"/>
      <c r="AKL647" s="15"/>
      <c r="AKM647" s="15"/>
      <c r="AKN647" s="15"/>
      <c r="AKO647" s="15"/>
      <c r="AKP647" s="15"/>
      <c r="AKQ647" s="15"/>
      <c r="AKR647" s="15"/>
      <c r="AKS647" s="15"/>
      <c r="AKT647" s="15"/>
      <c r="AKU647" s="15"/>
      <c r="AKV647" s="15"/>
      <c r="AKW647" s="15"/>
      <c r="AKX647" s="15"/>
      <c r="AKY647" s="15"/>
      <c r="AKZ647" s="15"/>
      <c r="ALA647" s="15"/>
      <c r="ALB647" s="15"/>
      <c r="ALC647" s="15"/>
      <c r="ALD647" s="15"/>
      <c r="ALE647" s="15"/>
      <c r="ALF647" s="15"/>
      <c r="ALG647" s="15"/>
      <c r="ALH647" s="15"/>
      <c r="ALI647" s="15"/>
      <c r="ALJ647" s="15"/>
      <c r="ALK647" s="15"/>
      <c r="ALL647" s="15"/>
      <c r="ALM647" s="15"/>
      <c r="ALN647" s="15"/>
      <c r="ALO647" s="15"/>
      <c r="ALP647" s="15"/>
      <c r="ALQ647" s="15"/>
      <c r="ALR647" s="15"/>
      <c r="ALS647" s="15"/>
      <c r="ALT647" s="15"/>
      <c r="ALU647" s="15"/>
      <c r="ALV647" s="15"/>
      <c r="ALW647" s="15"/>
      <c r="ALX647" s="11"/>
      <c r="ALY647" s="11"/>
      <c r="ALZ647" s="11"/>
      <c r="AMA647" s="11"/>
    </row>
    <row r="648" spans="1:1024" ht="12.75" customHeight="1">
      <c r="A648" s="12" t="s">
        <v>629</v>
      </c>
      <c r="B648" s="12"/>
      <c r="C648" s="12"/>
      <c r="D648" s="12"/>
      <c r="E648" s="13" t="s">
        <v>31</v>
      </c>
      <c r="F648" s="13"/>
      <c r="G648" s="12" t="s">
        <v>630</v>
      </c>
      <c r="H648" s="14">
        <v>12846</v>
      </c>
      <c r="I648" s="14">
        <v>0</v>
      </c>
      <c r="J648" s="14">
        <v>0</v>
      </c>
      <c r="K648" s="14">
        <v>0</v>
      </c>
      <c r="L648" s="3">
        <v>0</v>
      </c>
      <c r="M648" s="14">
        <v>0</v>
      </c>
      <c r="N648" s="14">
        <v>0</v>
      </c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  <c r="JO648" s="15"/>
      <c r="JP648" s="15"/>
      <c r="JQ648" s="15"/>
      <c r="JR648" s="15"/>
      <c r="JS648" s="15"/>
      <c r="JT648" s="15"/>
      <c r="JU648" s="15"/>
      <c r="JV648" s="15"/>
      <c r="JW648" s="15"/>
      <c r="JX648" s="15"/>
      <c r="JY648" s="15"/>
      <c r="JZ648" s="15"/>
      <c r="KA648" s="15"/>
      <c r="KB648" s="15"/>
      <c r="KC648" s="15"/>
      <c r="KD648" s="15"/>
      <c r="KE648" s="15"/>
      <c r="KF648" s="15"/>
      <c r="KG648" s="15"/>
      <c r="KH648" s="15"/>
      <c r="KI648" s="15"/>
      <c r="KJ648" s="15"/>
      <c r="KK648" s="15"/>
      <c r="KL648" s="15"/>
      <c r="KM648" s="15"/>
      <c r="KN648" s="15"/>
      <c r="KO648" s="15"/>
      <c r="KP648" s="15"/>
      <c r="KQ648" s="15"/>
      <c r="KR648" s="15"/>
      <c r="KS648" s="15"/>
      <c r="KT648" s="15"/>
      <c r="KU648" s="15"/>
      <c r="KV648" s="15"/>
      <c r="KW648" s="15"/>
      <c r="KX648" s="15"/>
      <c r="KY648" s="15"/>
      <c r="KZ648" s="15"/>
      <c r="LA648" s="15"/>
      <c r="LB648" s="15"/>
      <c r="LC648" s="15"/>
      <c r="LD648" s="15"/>
      <c r="LE648" s="15"/>
      <c r="LF648" s="15"/>
      <c r="LG648" s="15"/>
      <c r="LH648" s="15"/>
      <c r="LI648" s="15"/>
      <c r="LJ648" s="15"/>
      <c r="LK648" s="15"/>
      <c r="LL648" s="15"/>
      <c r="LM648" s="15"/>
      <c r="LN648" s="15"/>
      <c r="LO648" s="15"/>
      <c r="LP648" s="15"/>
      <c r="LQ648" s="15"/>
      <c r="LR648" s="15"/>
      <c r="LS648" s="15"/>
      <c r="LT648" s="15"/>
      <c r="LU648" s="15"/>
      <c r="LV648" s="15"/>
      <c r="LW648" s="15"/>
      <c r="LX648" s="15"/>
      <c r="LY648" s="15"/>
      <c r="LZ648" s="15"/>
      <c r="MA648" s="15"/>
      <c r="MB648" s="15"/>
      <c r="MC648" s="15"/>
      <c r="MD648" s="15"/>
      <c r="ME648" s="15"/>
      <c r="MF648" s="15"/>
      <c r="MG648" s="15"/>
      <c r="MH648" s="15"/>
      <c r="MI648" s="15"/>
      <c r="MJ648" s="15"/>
      <c r="MK648" s="15"/>
      <c r="ML648" s="15"/>
      <c r="MM648" s="15"/>
      <c r="MN648" s="15"/>
      <c r="MO648" s="15"/>
      <c r="MP648" s="15"/>
      <c r="MQ648" s="15"/>
      <c r="MR648" s="15"/>
      <c r="MS648" s="15"/>
      <c r="MT648" s="15"/>
      <c r="MU648" s="15"/>
      <c r="MV648" s="15"/>
      <c r="MW648" s="15"/>
      <c r="MX648" s="15"/>
      <c r="MY648" s="15"/>
      <c r="MZ648" s="15"/>
      <c r="NA648" s="15"/>
      <c r="NB648" s="15"/>
      <c r="NC648" s="15"/>
      <c r="ND648" s="15"/>
      <c r="NE648" s="15"/>
      <c r="NF648" s="15"/>
      <c r="NG648" s="15"/>
      <c r="NH648" s="15"/>
      <c r="NI648" s="15"/>
      <c r="NJ648" s="15"/>
      <c r="NK648" s="15"/>
      <c r="NL648" s="15"/>
      <c r="NM648" s="15"/>
      <c r="NN648" s="15"/>
      <c r="NO648" s="15"/>
      <c r="NP648" s="15"/>
      <c r="NQ648" s="15"/>
      <c r="NR648" s="15"/>
      <c r="NS648" s="15"/>
      <c r="NT648" s="15"/>
      <c r="NU648" s="15"/>
      <c r="NV648" s="15"/>
      <c r="NW648" s="15"/>
      <c r="NX648" s="15"/>
      <c r="NY648" s="15"/>
      <c r="NZ648" s="15"/>
      <c r="OA648" s="15"/>
      <c r="OB648" s="15"/>
      <c r="OC648" s="15"/>
      <c r="OD648" s="15"/>
      <c r="OE648" s="15"/>
      <c r="OF648" s="15"/>
      <c r="OG648" s="15"/>
      <c r="OH648" s="15"/>
      <c r="OI648" s="15"/>
      <c r="OJ648" s="15"/>
      <c r="OK648" s="15"/>
      <c r="OL648" s="15"/>
      <c r="OM648" s="15"/>
      <c r="ON648" s="15"/>
      <c r="OO648" s="15"/>
      <c r="OP648" s="15"/>
      <c r="OQ648" s="15"/>
      <c r="OR648" s="15"/>
      <c r="OS648" s="15"/>
      <c r="OT648" s="15"/>
      <c r="OU648" s="15"/>
      <c r="OV648" s="15"/>
      <c r="OW648" s="15"/>
      <c r="OX648" s="15"/>
      <c r="OY648" s="15"/>
      <c r="OZ648" s="15"/>
      <c r="PA648" s="15"/>
      <c r="PB648" s="15"/>
      <c r="PC648" s="15"/>
      <c r="PD648" s="15"/>
      <c r="PE648" s="15"/>
      <c r="PF648" s="15"/>
      <c r="PG648" s="15"/>
      <c r="PH648" s="15"/>
      <c r="PI648" s="15"/>
      <c r="PJ648" s="15"/>
      <c r="PK648" s="15"/>
      <c r="PL648" s="15"/>
      <c r="PM648" s="15"/>
      <c r="PN648" s="15"/>
      <c r="PO648" s="15"/>
      <c r="PP648" s="15"/>
      <c r="PQ648" s="15"/>
      <c r="PR648" s="15"/>
      <c r="PS648" s="15"/>
      <c r="PT648" s="15"/>
      <c r="PU648" s="15"/>
      <c r="PV648" s="15"/>
      <c r="PW648" s="15"/>
      <c r="PX648" s="15"/>
      <c r="PY648" s="15"/>
      <c r="PZ648" s="15"/>
      <c r="QA648" s="15"/>
      <c r="QB648" s="15"/>
      <c r="QC648" s="15"/>
      <c r="QD648" s="15"/>
      <c r="QE648" s="15"/>
      <c r="QF648" s="15"/>
      <c r="QG648" s="15"/>
      <c r="QH648" s="15"/>
      <c r="QI648" s="15"/>
      <c r="QJ648" s="15"/>
      <c r="QK648" s="15"/>
      <c r="QL648" s="15"/>
      <c r="QM648" s="15"/>
      <c r="QN648" s="15"/>
      <c r="QO648" s="15"/>
      <c r="QP648" s="15"/>
      <c r="QQ648" s="15"/>
      <c r="QR648" s="15"/>
      <c r="QS648" s="15"/>
      <c r="QT648" s="15"/>
      <c r="QU648" s="15"/>
      <c r="QV648" s="15"/>
      <c r="QW648" s="15"/>
      <c r="QX648" s="15"/>
      <c r="QY648" s="15"/>
      <c r="QZ648" s="15"/>
      <c r="RA648" s="15"/>
      <c r="RB648" s="15"/>
      <c r="RC648" s="15"/>
      <c r="RD648" s="15"/>
      <c r="RE648" s="15"/>
      <c r="RF648" s="15"/>
      <c r="RG648" s="15"/>
      <c r="RH648" s="15"/>
      <c r="RI648" s="15"/>
      <c r="RJ648" s="15"/>
      <c r="RK648" s="15"/>
      <c r="RL648" s="15"/>
      <c r="RM648" s="15"/>
      <c r="RN648" s="15"/>
      <c r="RO648" s="15"/>
      <c r="RP648" s="15"/>
      <c r="RQ648" s="15"/>
      <c r="RR648" s="15"/>
      <c r="RS648" s="15"/>
      <c r="RT648" s="15"/>
      <c r="RU648" s="15"/>
      <c r="RV648" s="15"/>
      <c r="RW648" s="15"/>
      <c r="RX648" s="15"/>
      <c r="RY648" s="15"/>
      <c r="RZ648" s="15"/>
      <c r="SA648" s="15"/>
      <c r="SB648" s="15"/>
      <c r="SC648" s="15"/>
      <c r="SD648" s="15"/>
      <c r="SE648" s="15"/>
      <c r="SF648" s="15"/>
      <c r="SG648" s="15"/>
      <c r="SH648" s="15"/>
      <c r="SI648" s="15"/>
      <c r="SJ648" s="15"/>
      <c r="SK648" s="15"/>
      <c r="SL648" s="15"/>
      <c r="SM648" s="15"/>
      <c r="SN648" s="15"/>
      <c r="SO648" s="15"/>
      <c r="SP648" s="15"/>
      <c r="SQ648" s="15"/>
      <c r="SR648" s="15"/>
      <c r="SS648" s="15"/>
      <c r="ST648" s="15"/>
      <c r="SU648" s="15"/>
      <c r="SV648" s="15"/>
      <c r="SW648" s="15"/>
      <c r="SX648" s="15"/>
      <c r="SY648" s="15"/>
      <c r="SZ648" s="15"/>
      <c r="TA648" s="15"/>
      <c r="TB648" s="15"/>
      <c r="TC648" s="15"/>
      <c r="TD648" s="15"/>
      <c r="TE648" s="15"/>
      <c r="TF648" s="15"/>
      <c r="TG648" s="15"/>
      <c r="TH648" s="15"/>
      <c r="TI648" s="15"/>
      <c r="TJ648" s="15"/>
      <c r="TK648" s="15"/>
      <c r="TL648" s="15"/>
      <c r="TM648" s="15"/>
      <c r="TN648" s="15"/>
      <c r="TO648" s="15"/>
      <c r="TP648" s="15"/>
      <c r="TQ648" s="15"/>
      <c r="TR648" s="15"/>
      <c r="TS648" s="15"/>
      <c r="TT648" s="15"/>
      <c r="TU648" s="15"/>
      <c r="TV648" s="15"/>
      <c r="TW648" s="15"/>
      <c r="TX648" s="15"/>
      <c r="TY648" s="15"/>
      <c r="TZ648" s="15"/>
      <c r="UA648" s="15"/>
      <c r="UB648" s="15"/>
      <c r="UC648" s="15"/>
      <c r="UD648" s="15"/>
      <c r="UE648" s="15"/>
      <c r="UF648" s="15"/>
      <c r="UG648" s="15"/>
      <c r="UH648" s="15"/>
      <c r="UI648" s="15"/>
      <c r="UJ648" s="15"/>
      <c r="UK648" s="15"/>
      <c r="UL648" s="15"/>
      <c r="UM648" s="15"/>
      <c r="UN648" s="15"/>
      <c r="UO648" s="15"/>
      <c r="UP648" s="15"/>
      <c r="UQ648" s="15"/>
      <c r="UR648" s="15"/>
      <c r="US648" s="15"/>
      <c r="UT648" s="15"/>
      <c r="UU648" s="15"/>
      <c r="UV648" s="15"/>
      <c r="UW648" s="15"/>
      <c r="UX648" s="15"/>
      <c r="UY648" s="15"/>
      <c r="UZ648" s="15"/>
      <c r="VA648" s="15"/>
      <c r="VB648" s="15"/>
      <c r="VC648" s="15"/>
      <c r="VD648" s="15"/>
      <c r="VE648" s="15"/>
      <c r="VF648" s="15"/>
      <c r="VG648" s="15"/>
      <c r="VH648" s="15"/>
      <c r="VI648" s="15"/>
      <c r="VJ648" s="15"/>
      <c r="VK648" s="15"/>
      <c r="VL648" s="15"/>
      <c r="VM648" s="15"/>
      <c r="VN648" s="15"/>
      <c r="VO648" s="15"/>
      <c r="VP648" s="15"/>
      <c r="VQ648" s="15"/>
      <c r="VR648" s="15"/>
      <c r="VS648" s="15"/>
      <c r="VT648" s="15"/>
      <c r="VU648" s="15"/>
      <c r="VV648" s="15"/>
      <c r="VW648" s="15"/>
      <c r="VX648" s="15"/>
      <c r="VY648" s="15"/>
      <c r="VZ648" s="15"/>
      <c r="WA648" s="15"/>
      <c r="WB648" s="15"/>
      <c r="WC648" s="15"/>
      <c r="WD648" s="15"/>
      <c r="WE648" s="15"/>
      <c r="WF648" s="15"/>
      <c r="WG648" s="15"/>
      <c r="WH648" s="15"/>
      <c r="WI648" s="15"/>
      <c r="WJ648" s="15"/>
      <c r="WK648" s="15"/>
      <c r="WL648" s="15"/>
      <c r="WM648" s="15"/>
      <c r="WN648" s="15"/>
      <c r="WO648" s="15"/>
      <c r="WP648" s="15"/>
      <c r="WQ648" s="15"/>
      <c r="WR648" s="15"/>
      <c r="WS648" s="15"/>
      <c r="WT648" s="15"/>
      <c r="WU648" s="15"/>
      <c r="WV648" s="15"/>
      <c r="WW648" s="15"/>
      <c r="WX648" s="15"/>
      <c r="WY648" s="15"/>
      <c r="WZ648" s="15"/>
      <c r="XA648" s="15"/>
      <c r="XB648" s="15"/>
      <c r="XC648" s="15"/>
      <c r="XD648" s="15"/>
      <c r="XE648" s="15"/>
      <c r="XF648" s="15"/>
      <c r="XG648" s="15"/>
      <c r="XH648" s="15"/>
      <c r="XI648" s="15"/>
      <c r="XJ648" s="15"/>
      <c r="XK648" s="15"/>
      <c r="XL648" s="15"/>
      <c r="XM648" s="15"/>
      <c r="XN648" s="15"/>
      <c r="XO648" s="15"/>
      <c r="XP648" s="15"/>
      <c r="XQ648" s="15"/>
      <c r="XR648" s="15"/>
      <c r="XS648" s="15"/>
      <c r="XT648" s="15"/>
      <c r="XU648" s="15"/>
      <c r="XV648" s="15"/>
      <c r="XW648" s="15"/>
      <c r="XX648" s="15"/>
      <c r="XY648" s="15"/>
      <c r="XZ648" s="15"/>
      <c r="YA648" s="15"/>
      <c r="YB648" s="15"/>
      <c r="YC648" s="15"/>
      <c r="YD648" s="15"/>
      <c r="YE648" s="15"/>
      <c r="YF648" s="15"/>
      <c r="YG648" s="15"/>
      <c r="YH648" s="15"/>
      <c r="YI648" s="15"/>
      <c r="YJ648" s="15"/>
      <c r="YK648" s="15"/>
      <c r="YL648" s="15"/>
      <c r="YM648" s="15"/>
      <c r="YN648" s="15"/>
      <c r="YO648" s="15"/>
      <c r="YP648" s="15"/>
      <c r="YQ648" s="15"/>
      <c r="YR648" s="15"/>
      <c r="YS648" s="15"/>
      <c r="YT648" s="15"/>
      <c r="YU648" s="15"/>
      <c r="YV648" s="15"/>
      <c r="YW648" s="15"/>
      <c r="YX648" s="15"/>
      <c r="YY648" s="15"/>
      <c r="YZ648" s="15"/>
      <c r="ZA648" s="15"/>
      <c r="ZB648" s="15"/>
      <c r="ZC648" s="15"/>
      <c r="ZD648" s="15"/>
      <c r="ZE648" s="15"/>
      <c r="ZF648" s="15"/>
      <c r="ZG648" s="15"/>
      <c r="ZH648" s="15"/>
      <c r="ZI648" s="15"/>
      <c r="ZJ648" s="15"/>
      <c r="ZK648" s="15"/>
      <c r="ZL648" s="15"/>
      <c r="ZM648" s="15"/>
      <c r="ZN648" s="15"/>
      <c r="ZO648" s="15"/>
      <c r="ZP648" s="15"/>
      <c r="ZQ648" s="15"/>
      <c r="ZR648" s="15"/>
      <c r="ZS648" s="15"/>
      <c r="ZT648" s="15"/>
      <c r="ZU648" s="15"/>
      <c r="ZV648" s="15"/>
      <c r="ZW648" s="15"/>
      <c r="ZX648" s="15"/>
      <c r="ZY648" s="15"/>
      <c r="ZZ648" s="15"/>
      <c r="AAA648" s="15"/>
      <c r="AAB648" s="15"/>
      <c r="AAC648" s="15"/>
      <c r="AAD648" s="15"/>
      <c r="AAE648" s="15"/>
      <c r="AAF648" s="15"/>
      <c r="AAG648" s="15"/>
      <c r="AAH648" s="15"/>
      <c r="AAI648" s="15"/>
      <c r="AAJ648" s="15"/>
      <c r="AAK648" s="15"/>
      <c r="AAL648" s="15"/>
      <c r="AAM648" s="15"/>
      <c r="AAN648" s="15"/>
      <c r="AAO648" s="15"/>
      <c r="AAP648" s="15"/>
      <c r="AAQ648" s="15"/>
      <c r="AAR648" s="15"/>
      <c r="AAS648" s="15"/>
      <c r="AAT648" s="15"/>
      <c r="AAU648" s="15"/>
      <c r="AAV648" s="15"/>
      <c r="AAW648" s="15"/>
      <c r="AAX648" s="15"/>
      <c r="AAY648" s="15"/>
      <c r="AAZ648" s="15"/>
      <c r="ABA648" s="15"/>
      <c r="ABB648" s="15"/>
      <c r="ABC648" s="15"/>
      <c r="ABD648" s="15"/>
      <c r="ABE648" s="15"/>
      <c r="ABF648" s="15"/>
      <c r="ABG648" s="15"/>
      <c r="ABH648" s="15"/>
      <c r="ABI648" s="15"/>
      <c r="ABJ648" s="15"/>
      <c r="ABK648" s="15"/>
      <c r="ABL648" s="15"/>
      <c r="ABM648" s="15"/>
      <c r="ABN648" s="15"/>
      <c r="ABO648" s="15"/>
      <c r="ABP648" s="15"/>
      <c r="ABQ648" s="15"/>
      <c r="ABR648" s="15"/>
      <c r="ABS648" s="15"/>
      <c r="ABT648" s="15"/>
      <c r="ABU648" s="15"/>
      <c r="ABV648" s="15"/>
      <c r="ABW648" s="15"/>
      <c r="ABX648" s="15"/>
      <c r="ABY648" s="15"/>
      <c r="ABZ648" s="15"/>
      <c r="ACA648" s="15"/>
      <c r="ACB648" s="15"/>
      <c r="ACC648" s="15"/>
      <c r="ACD648" s="15"/>
      <c r="ACE648" s="15"/>
      <c r="ACF648" s="15"/>
      <c r="ACG648" s="15"/>
      <c r="ACH648" s="15"/>
      <c r="ACI648" s="15"/>
      <c r="ACJ648" s="15"/>
      <c r="ACK648" s="15"/>
      <c r="ACL648" s="15"/>
      <c r="ACM648" s="15"/>
      <c r="ACN648" s="15"/>
      <c r="ACO648" s="15"/>
      <c r="ACP648" s="15"/>
      <c r="ACQ648" s="15"/>
      <c r="ACR648" s="15"/>
      <c r="ACS648" s="15"/>
      <c r="ACT648" s="15"/>
      <c r="ACU648" s="15"/>
      <c r="ACV648" s="15"/>
      <c r="ACW648" s="15"/>
      <c r="ACX648" s="15"/>
      <c r="ACY648" s="15"/>
      <c r="ACZ648" s="15"/>
      <c r="ADA648" s="15"/>
      <c r="ADB648" s="15"/>
      <c r="ADC648" s="15"/>
      <c r="ADD648" s="15"/>
      <c r="ADE648" s="15"/>
      <c r="ADF648" s="15"/>
      <c r="ADG648" s="15"/>
      <c r="ADH648" s="15"/>
      <c r="ADI648" s="15"/>
      <c r="ADJ648" s="15"/>
      <c r="ADK648" s="15"/>
      <c r="ADL648" s="15"/>
      <c r="ADM648" s="15"/>
      <c r="ADN648" s="15"/>
      <c r="ADO648" s="15"/>
      <c r="ADP648" s="15"/>
      <c r="ADQ648" s="15"/>
      <c r="ADR648" s="15"/>
      <c r="ADS648" s="15"/>
      <c r="ADT648" s="15"/>
      <c r="ADU648" s="15"/>
      <c r="ADV648" s="15"/>
      <c r="ADW648" s="15"/>
      <c r="ADX648" s="15"/>
      <c r="ADY648" s="15"/>
      <c r="ADZ648" s="15"/>
      <c r="AEA648" s="15"/>
      <c r="AEB648" s="15"/>
      <c r="AEC648" s="15"/>
      <c r="AED648" s="15"/>
      <c r="AEE648" s="15"/>
      <c r="AEF648" s="15"/>
      <c r="AEG648" s="15"/>
      <c r="AEH648" s="15"/>
      <c r="AEI648" s="15"/>
      <c r="AEJ648" s="15"/>
      <c r="AEK648" s="15"/>
      <c r="AEL648" s="15"/>
      <c r="AEM648" s="15"/>
      <c r="AEN648" s="15"/>
      <c r="AEO648" s="15"/>
      <c r="AEP648" s="15"/>
      <c r="AEQ648" s="15"/>
      <c r="AER648" s="15"/>
      <c r="AES648" s="15"/>
      <c r="AET648" s="15"/>
      <c r="AEU648" s="15"/>
      <c r="AEV648" s="15"/>
      <c r="AEW648" s="15"/>
      <c r="AEX648" s="15"/>
      <c r="AEY648" s="15"/>
      <c r="AEZ648" s="15"/>
      <c r="AFA648" s="15"/>
      <c r="AFB648" s="15"/>
      <c r="AFC648" s="15"/>
      <c r="AFD648" s="15"/>
      <c r="AFE648" s="15"/>
      <c r="AFF648" s="15"/>
      <c r="AFG648" s="15"/>
      <c r="AFH648" s="15"/>
      <c r="AFI648" s="15"/>
      <c r="AFJ648" s="15"/>
      <c r="AFK648" s="15"/>
      <c r="AFL648" s="15"/>
      <c r="AFM648" s="15"/>
      <c r="AFN648" s="15"/>
      <c r="AFO648" s="15"/>
      <c r="AFP648" s="15"/>
      <c r="AFQ648" s="15"/>
      <c r="AFR648" s="15"/>
      <c r="AFS648" s="15"/>
      <c r="AFT648" s="15"/>
      <c r="AFU648" s="15"/>
      <c r="AFV648" s="15"/>
      <c r="AFW648" s="15"/>
      <c r="AFX648" s="15"/>
      <c r="AFY648" s="15"/>
      <c r="AFZ648" s="15"/>
      <c r="AGA648" s="15"/>
      <c r="AGB648" s="15"/>
      <c r="AGC648" s="15"/>
      <c r="AGD648" s="15"/>
      <c r="AGE648" s="15"/>
      <c r="AGF648" s="15"/>
      <c r="AGG648" s="15"/>
      <c r="AGH648" s="15"/>
      <c r="AGI648" s="15"/>
      <c r="AGJ648" s="15"/>
      <c r="AGK648" s="15"/>
      <c r="AGL648" s="15"/>
      <c r="AGM648" s="15"/>
      <c r="AGN648" s="15"/>
      <c r="AGO648" s="15"/>
      <c r="AGP648" s="15"/>
      <c r="AGQ648" s="15"/>
      <c r="AGR648" s="15"/>
      <c r="AGS648" s="15"/>
      <c r="AGT648" s="15"/>
      <c r="AGU648" s="15"/>
      <c r="AGV648" s="15"/>
      <c r="AGW648" s="15"/>
      <c r="AGX648" s="15"/>
      <c r="AGY648" s="15"/>
      <c r="AGZ648" s="15"/>
      <c r="AHA648" s="15"/>
      <c r="AHB648" s="15"/>
      <c r="AHC648" s="15"/>
      <c r="AHD648" s="15"/>
      <c r="AHE648" s="15"/>
      <c r="AHF648" s="15"/>
      <c r="AHG648" s="15"/>
      <c r="AHH648" s="15"/>
      <c r="AHI648" s="15"/>
      <c r="AHJ648" s="15"/>
      <c r="AHK648" s="15"/>
      <c r="AHL648" s="15"/>
      <c r="AHM648" s="15"/>
      <c r="AHN648" s="15"/>
      <c r="AHO648" s="15"/>
      <c r="AHP648" s="15"/>
      <c r="AHQ648" s="15"/>
      <c r="AHR648" s="15"/>
      <c r="AHS648" s="15"/>
      <c r="AHT648" s="15"/>
      <c r="AHU648" s="15"/>
      <c r="AHV648" s="15"/>
      <c r="AHW648" s="15"/>
      <c r="AHX648" s="15"/>
      <c r="AHY648" s="15"/>
      <c r="AHZ648" s="15"/>
      <c r="AIA648" s="15"/>
      <c r="AIB648" s="15"/>
      <c r="AIC648" s="15"/>
      <c r="AID648" s="15"/>
      <c r="AIE648" s="15"/>
      <c r="AIF648" s="15"/>
      <c r="AIG648" s="15"/>
      <c r="AIH648" s="15"/>
      <c r="AII648" s="15"/>
      <c r="AIJ648" s="15"/>
      <c r="AIK648" s="15"/>
      <c r="AIL648" s="15"/>
      <c r="AIM648" s="15"/>
      <c r="AIN648" s="15"/>
      <c r="AIO648" s="15"/>
      <c r="AIP648" s="15"/>
      <c r="AIQ648" s="15"/>
      <c r="AIR648" s="15"/>
      <c r="AIS648" s="15"/>
      <c r="AIT648" s="15"/>
      <c r="AIU648" s="15"/>
      <c r="AIV648" s="15"/>
      <c r="AIW648" s="15"/>
      <c r="AIX648" s="15"/>
      <c r="AIY648" s="15"/>
      <c r="AIZ648" s="15"/>
      <c r="AJA648" s="15"/>
      <c r="AJB648" s="15"/>
      <c r="AJC648" s="15"/>
      <c r="AJD648" s="15"/>
      <c r="AJE648" s="15"/>
      <c r="AJF648" s="15"/>
      <c r="AJG648" s="15"/>
      <c r="AJH648" s="15"/>
      <c r="AJI648" s="15"/>
      <c r="AJJ648" s="15"/>
      <c r="AJK648" s="15"/>
      <c r="AJL648" s="15"/>
      <c r="AJM648" s="15"/>
      <c r="AJN648" s="15"/>
      <c r="AJO648" s="15"/>
      <c r="AJP648" s="15"/>
      <c r="AJQ648" s="15"/>
      <c r="AJR648" s="15"/>
      <c r="AJS648" s="15"/>
      <c r="AJT648" s="15"/>
      <c r="AJU648" s="15"/>
      <c r="AJV648" s="15"/>
      <c r="AJW648" s="15"/>
      <c r="AJX648" s="15"/>
      <c r="AJY648" s="15"/>
      <c r="AJZ648" s="15"/>
      <c r="AKA648" s="15"/>
      <c r="AKB648" s="15"/>
      <c r="AKC648" s="15"/>
      <c r="AKD648" s="15"/>
      <c r="AKE648" s="15"/>
      <c r="AKF648" s="15"/>
      <c r="AKG648" s="15"/>
      <c r="AKH648" s="15"/>
      <c r="AKI648" s="15"/>
      <c r="AKJ648" s="15"/>
      <c r="AKK648" s="15"/>
      <c r="AKL648" s="15"/>
      <c r="AKM648" s="15"/>
      <c r="AKN648" s="15"/>
      <c r="AKO648" s="15"/>
      <c r="AKP648" s="15"/>
      <c r="AKQ648" s="15"/>
      <c r="AKR648" s="15"/>
      <c r="AKS648" s="15"/>
      <c r="AKT648" s="15"/>
      <c r="AKU648" s="15"/>
      <c r="AKV648" s="15"/>
      <c r="AKW648" s="15"/>
      <c r="AKX648" s="15"/>
      <c r="AKY648" s="15"/>
      <c r="AKZ648" s="15"/>
      <c r="ALA648" s="15"/>
      <c r="ALB648" s="15"/>
      <c r="ALC648" s="15"/>
      <c r="ALD648" s="15"/>
      <c r="ALE648" s="15"/>
      <c r="ALF648" s="15"/>
      <c r="ALG648" s="15"/>
      <c r="ALH648" s="15"/>
      <c r="ALI648" s="15"/>
      <c r="ALJ648" s="15"/>
      <c r="ALK648" s="15"/>
      <c r="ALL648" s="15"/>
      <c r="ALM648" s="15"/>
      <c r="ALN648" s="15"/>
      <c r="ALO648" s="15"/>
      <c r="ALP648" s="15"/>
      <c r="ALQ648" s="15"/>
      <c r="ALR648" s="15"/>
      <c r="ALS648" s="15"/>
      <c r="ALT648" s="15"/>
      <c r="ALU648" s="15"/>
      <c r="ALV648" s="15"/>
      <c r="ALW648" s="15"/>
      <c r="ALX648" s="11"/>
      <c r="ALY648" s="11"/>
      <c r="ALZ648" s="11"/>
      <c r="AMA648" s="11"/>
    </row>
    <row r="649" spans="1:1024" ht="12.75" customHeight="1">
      <c r="A649" s="12" t="s">
        <v>631</v>
      </c>
      <c r="B649" s="12"/>
      <c r="C649" s="12"/>
      <c r="D649" s="12"/>
      <c r="E649" s="13"/>
      <c r="F649" s="13"/>
      <c r="G649" s="12" t="s">
        <v>234</v>
      </c>
      <c r="H649" s="14">
        <f t="shared" ref="H649:N649" si="101">H598+H602+H606+H609+H613+H647+H648</f>
        <v>140879.67999999999</v>
      </c>
      <c r="I649" s="14">
        <f t="shared" si="101"/>
        <v>136253.71</v>
      </c>
      <c r="J649" s="14">
        <f t="shared" si="101"/>
        <v>128229</v>
      </c>
      <c r="K649" s="14">
        <f t="shared" si="101"/>
        <v>125184.37</v>
      </c>
      <c r="L649" s="3">
        <f t="shared" si="101"/>
        <v>120678</v>
      </c>
      <c r="M649" s="14">
        <f t="shared" si="101"/>
        <v>109346</v>
      </c>
      <c r="N649" s="14">
        <f t="shared" si="101"/>
        <v>104844</v>
      </c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  <c r="JO649" s="15"/>
      <c r="JP649" s="15"/>
      <c r="JQ649" s="15"/>
      <c r="JR649" s="15"/>
      <c r="JS649" s="15"/>
      <c r="JT649" s="15"/>
      <c r="JU649" s="15"/>
      <c r="JV649" s="15"/>
      <c r="JW649" s="15"/>
      <c r="JX649" s="15"/>
      <c r="JY649" s="15"/>
      <c r="JZ649" s="15"/>
      <c r="KA649" s="15"/>
      <c r="KB649" s="15"/>
      <c r="KC649" s="15"/>
      <c r="KD649" s="15"/>
      <c r="KE649" s="15"/>
      <c r="KF649" s="15"/>
      <c r="KG649" s="15"/>
      <c r="KH649" s="15"/>
      <c r="KI649" s="15"/>
      <c r="KJ649" s="15"/>
      <c r="KK649" s="15"/>
      <c r="KL649" s="15"/>
      <c r="KM649" s="15"/>
      <c r="KN649" s="15"/>
      <c r="KO649" s="15"/>
      <c r="KP649" s="15"/>
      <c r="KQ649" s="15"/>
      <c r="KR649" s="15"/>
      <c r="KS649" s="15"/>
      <c r="KT649" s="15"/>
      <c r="KU649" s="15"/>
      <c r="KV649" s="15"/>
      <c r="KW649" s="15"/>
      <c r="KX649" s="15"/>
      <c r="KY649" s="15"/>
      <c r="KZ649" s="15"/>
      <c r="LA649" s="15"/>
      <c r="LB649" s="15"/>
      <c r="LC649" s="15"/>
      <c r="LD649" s="15"/>
      <c r="LE649" s="15"/>
      <c r="LF649" s="15"/>
      <c r="LG649" s="15"/>
      <c r="LH649" s="15"/>
      <c r="LI649" s="15"/>
      <c r="LJ649" s="15"/>
      <c r="LK649" s="15"/>
      <c r="LL649" s="15"/>
      <c r="LM649" s="15"/>
      <c r="LN649" s="15"/>
      <c r="LO649" s="15"/>
      <c r="LP649" s="15"/>
      <c r="LQ649" s="15"/>
      <c r="LR649" s="15"/>
      <c r="LS649" s="15"/>
      <c r="LT649" s="15"/>
      <c r="LU649" s="15"/>
      <c r="LV649" s="15"/>
      <c r="LW649" s="15"/>
      <c r="LX649" s="15"/>
      <c r="LY649" s="15"/>
      <c r="LZ649" s="15"/>
      <c r="MA649" s="15"/>
      <c r="MB649" s="15"/>
      <c r="MC649" s="15"/>
      <c r="MD649" s="15"/>
      <c r="ME649" s="15"/>
      <c r="MF649" s="15"/>
      <c r="MG649" s="15"/>
      <c r="MH649" s="15"/>
      <c r="MI649" s="15"/>
      <c r="MJ649" s="15"/>
      <c r="MK649" s="15"/>
      <c r="ML649" s="15"/>
      <c r="MM649" s="15"/>
      <c r="MN649" s="15"/>
      <c r="MO649" s="15"/>
      <c r="MP649" s="15"/>
      <c r="MQ649" s="15"/>
      <c r="MR649" s="15"/>
      <c r="MS649" s="15"/>
      <c r="MT649" s="15"/>
      <c r="MU649" s="15"/>
      <c r="MV649" s="15"/>
      <c r="MW649" s="15"/>
      <c r="MX649" s="15"/>
      <c r="MY649" s="15"/>
      <c r="MZ649" s="15"/>
      <c r="NA649" s="15"/>
      <c r="NB649" s="15"/>
      <c r="NC649" s="15"/>
      <c r="ND649" s="15"/>
      <c r="NE649" s="15"/>
      <c r="NF649" s="15"/>
      <c r="NG649" s="15"/>
      <c r="NH649" s="15"/>
      <c r="NI649" s="15"/>
      <c r="NJ649" s="15"/>
      <c r="NK649" s="15"/>
      <c r="NL649" s="15"/>
      <c r="NM649" s="15"/>
      <c r="NN649" s="15"/>
      <c r="NO649" s="15"/>
      <c r="NP649" s="15"/>
      <c r="NQ649" s="15"/>
      <c r="NR649" s="15"/>
      <c r="NS649" s="15"/>
      <c r="NT649" s="15"/>
      <c r="NU649" s="15"/>
      <c r="NV649" s="15"/>
      <c r="NW649" s="15"/>
      <c r="NX649" s="15"/>
      <c r="NY649" s="15"/>
      <c r="NZ649" s="15"/>
      <c r="OA649" s="15"/>
      <c r="OB649" s="15"/>
      <c r="OC649" s="15"/>
      <c r="OD649" s="15"/>
      <c r="OE649" s="15"/>
      <c r="OF649" s="15"/>
      <c r="OG649" s="15"/>
      <c r="OH649" s="15"/>
      <c r="OI649" s="15"/>
      <c r="OJ649" s="15"/>
      <c r="OK649" s="15"/>
      <c r="OL649" s="15"/>
      <c r="OM649" s="15"/>
      <c r="ON649" s="15"/>
      <c r="OO649" s="15"/>
      <c r="OP649" s="15"/>
      <c r="OQ649" s="15"/>
      <c r="OR649" s="15"/>
      <c r="OS649" s="15"/>
      <c r="OT649" s="15"/>
      <c r="OU649" s="15"/>
      <c r="OV649" s="15"/>
      <c r="OW649" s="15"/>
      <c r="OX649" s="15"/>
      <c r="OY649" s="15"/>
      <c r="OZ649" s="15"/>
      <c r="PA649" s="15"/>
      <c r="PB649" s="15"/>
      <c r="PC649" s="15"/>
      <c r="PD649" s="15"/>
      <c r="PE649" s="15"/>
      <c r="PF649" s="15"/>
      <c r="PG649" s="15"/>
      <c r="PH649" s="15"/>
      <c r="PI649" s="15"/>
      <c r="PJ649" s="15"/>
      <c r="PK649" s="15"/>
      <c r="PL649" s="15"/>
      <c r="PM649" s="15"/>
      <c r="PN649" s="15"/>
      <c r="PO649" s="15"/>
      <c r="PP649" s="15"/>
      <c r="PQ649" s="15"/>
      <c r="PR649" s="15"/>
      <c r="PS649" s="15"/>
      <c r="PT649" s="15"/>
      <c r="PU649" s="15"/>
      <c r="PV649" s="15"/>
      <c r="PW649" s="15"/>
      <c r="PX649" s="15"/>
      <c r="PY649" s="15"/>
      <c r="PZ649" s="15"/>
      <c r="QA649" s="15"/>
      <c r="QB649" s="15"/>
      <c r="QC649" s="15"/>
      <c r="QD649" s="15"/>
      <c r="QE649" s="15"/>
      <c r="QF649" s="15"/>
      <c r="QG649" s="15"/>
      <c r="QH649" s="15"/>
      <c r="QI649" s="15"/>
      <c r="QJ649" s="15"/>
      <c r="QK649" s="15"/>
      <c r="QL649" s="15"/>
      <c r="QM649" s="15"/>
      <c r="QN649" s="15"/>
      <c r="QO649" s="15"/>
      <c r="QP649" s="15"/>
      <c r="QQ649" s="15"/>
      <c r="QR649" s="15"/>
      <c r="QS649" s="15"/>
      <c r="QT649" s="15"/>
      <c r="QU649" s="15"/>
      <c r="QV649" s="15"/>
      <c r="QW649" s="15"/>
      <c r="QX649" s="15"/>
      <c r="QY649" s="15"/>
      <c r="QZ649" s="15"/>
      <c r="RA649" s="15"/>
      <c r="RB649" s="15"/>
      <c r="RC649" s="15"/>
      <c r="RD649" s="15"/>
      <c r="RE649" s="15"/>
      <c r="RF649" s="15"/>
      <c r="RG649" s="15"/>
      <c r="RH649" s="15"/>
      <c r="RI649" s="15"/>
      <c r="RJ649" s="15"/>
      <c r="RK649" s="15"/>
      <c r="RL649" s="15"/>
      <c r="RM649" s="15"/>
      <c r="RN649" s="15"/>
      <c r="RO649" s="15"/>
      <c r="RP649" s="15"/>
      <c r="RQ649" s="15"/>
      <c r="RR649" s="15"/>
      <c r="RS649" s="15"/>
      <c r="RT649" s="15"/>
      <c r="RU649" s="15"/>
      <c r="RV649" s="15"/>
      <c r="RW649" s="15"/>
      <c r="RX649" s="15"/>
      <c r="RY649" s="15"/>
      <c r="RZ649" s="15"/>
      <c r="SA649" s="15"/>
      <c r="SB649" s="15"/>
      <c r="SC649" s="15"/>
      <c r="SD649" s="15"/>
      <c r="SE649" s="15"/>
      <c r="SF649" s="15"/>
      <c r="SG649" s="15"/>
      <c r="SH649" s="15"/>
      <c r="SI649" s="15"/>
      <c r="SJ649" s="15"/>
      <c r="SK649" s="15"/>
      <c r="SL649" s="15"/>
      <c r="SM649" s="15"/>
      <c r="SN649" s="15"/>
      <c r="SO649" s="15"/>
      <c r="SP649" s="15"/>
      <c r="SQ649" s="15"/>
      <c r="SR649" s="15"/>
      <c r="SS649" s="15"/>
      <c r="ST649" s="15"/>
      <c r="SU649" s="15"/>
      <c r="SV649" s="15"/>
      <c r="SW649" s="15"/>
      <c r="SX649" s="15"/>
      <c r="SY649" s="15"/>
      <c r="SZ649" s="15"/>
      <c r="TA649" s="15"/>
      <c r="TB649" s="15"/>
      <c r="TC649" s="15"/>
      <c r="TD649" s="15"/>
      <c r="TE649" s="15"/>
      <c r="TF649" s="15"/>
      <c r="TG649" s="15"/>
      <c r="TH649" s="15"/>
      <c r="TI649" s="15"/>
      <c r="TJ649" s="15"/>
      <c r="TK649" s="15"/>
      <c r="TL649" s="15"/>
      <c r="TM649" s="15"/>
      <c r="TN649" s="15"/>
      <c r="TO649" s="15"/>
      <c r="TP649" s="15"/>
      <c r="TQ649" s="15"/>
      <c r="TR649" s="15"/>
      <c r="TS649" s="15"/>
      <c r="TT649" s="15"/>
      <c r="TU649" s="15"/>
      <c r="TV649" s="15"/>
      <c r="TW649" s="15"/>
      <c r="TX649" s="15"/>
      <c r="TY649" s="15"/>
      <c r="TZ649" s="15"/>
      <c r="UA649" s="15"/>
      <c r="UB649" s="15"/>
      <c r="UC649" s="15"/>
      <c r="UD649" s="15"/>
      <c r="UE649" s="15"/>
      <c r="UF649" s="15"/>
      <c r="UG649" s="15"/>
      <c r="UH649" s="15"/>
      <c r="UI649" s="15"/>
      <c r="UJ649" s="15"/>
      <c r="UK649" s="15"/>
      <c r="UL649" s="15"/>
      <c r="UM649" s="15"/>
      <c r="UN649" s="15"/>
      <c r="UO649" s="15"/>
      <c r="UP649" s="15"/>
      <c r="UQ649" s="15"/>
      <c r="UR649" s="15"/>
      <c r="US649" s="15"/>
      <c r="UT649" s="15"/>
      <c r="UU649" s="15"/>
      <c r="UV649" s="15"/>
      <c r="UW649" s="15"/>
      <c r="UX649" s="15"/>
      <c r="UY649" s="15"/>
      <c r="UZ649" s="15"/>
      <c r="VA649" s="15"/>
      <c r="VB649" s="15"/>
      <c r="VC649" s="15"/>
      <c r="VD649" s="15"/>
      <c r="VE649" s="15"/>
      <c r="VF649" s="15"/>
      <c r="VG649" s="15"/>
      <c r="VH649" s="15"/>
      <c r="VI649" s="15"/>
      <c r="VJ649" s="15"/>
      <c r="VK649" s="15"/>
      <c r="VL649" s="15"/>
      <c r="VM649" s="15"/>
      <c r="VN649" s="15"/>
      <c r="VO649" s="15"/>
      <c r="VP649" s="15"/>
      <c r="VQ649" s="15"/>
      <c r="VR649" s="15"/>
      <c r="VS649" s="15"/>
      <c r="VT649" s="15"/>
      <c r="VU649" s="15"/>
      <c r="VV649" s="15"/>
      <c r="VW649" s="15"/>
      <c r="VX649" s="15"/>
      <c r="VY649" s="15"/>
      <c r="VZ649" s="15"/>
      <c r="WA649" s="15"/>
      <c r="WB649" s="15"/>
      <c r="WC649" s="15"/>
      <c r="WD649" s="15"/>
      <c r="WE649" s="15"/>
      <c r="WF649" s="15"/>
      <c r="WG649" s="15"/>
      <c r="WH649" s="15"/>
      <c r="WI649" s="15"/>
      <c r="WJ649" s="15"/>
      <c r="WK649" s="15"/>
      <c r="WL649" s="15"/>
      <c r="WM649" s="15"/>
      <c r="WN649" s="15"/>
      <c r="WO649" s="15"/>
      <c r="WP649" s="15"/>
      <c r="WQ649" s="15"/>
      <c r="WR649" s="15"/>
      <c r="WS649" s="15"/>
      <c r="WT649" s="15"/>
      <c r="WU649" s="15"/>
      <c r="WV649" s="15"/>
      <c r="WW649" s="15"/>
      <c r="WX649" s="15"/>
      <c r="WY649" s="15"/>
      <c r="WZ649" s="15"/>
      <c r="XA649" s="15"/>
      <c r="XB649" s="15"/>
      <c r="XC649" s="15"/>
      <c r="XD649" s="15"/>
      <c r="XE649" s="15"/>
      <c r="XF649" s="15"/>
      <c r="XG649" s="15"/>
      <c r="XH649" s="15"/>
      <c r="XI649" s="15"/>
      <c r="XJ649" s="15"/>
      <c r="XK649" s="15"/>
      <c r="XL649" s="15"/>
      <c r="XM649" s="15"/>
      <c r="XN649" s="15"/>
      <c r="XO649" s="15"/>
      <c r="XP649" s="15"/>
      <c r="XQ649" s="15"/>
      <c r="XR649" s="15"/>
      <c r="XS649" s="15"/>
      <c r="XT649" s="15"/>
      <c r="XU649" s="15"/>
      <c r="XV649" s="15"/>
      <c r="XW649" s="15"/>
      <c r="XX649" s="15"/>
      <c r="XY649" s="15"/>
      <c r="XZ649" s="15"/>
      <c r="YA649" s="15"/>
      <c r="YB649" s="15"/>
      <c r="YC649" s="15"/>
      <c r="YD649" s="15"/>
      <c r="YE649" s="15"/>
      <c r="YF649" s="15"/>
      <c r="YG649" s="15"/>
      <c r="YH649" s="15"/>
      <c r="YI649" s="15"/>
      <c r="YJ649" s="15"/>
      <c r="YK649" s="15"/>
      <c r="YL649" s="15"/>
      <c r="YM649" s="15"/>
      <c r="YN649" s="15"/>
      <c r="YO649" s="15"/>
      <c r="YP649" s="15"/>
      <c r="YQ649" s="15"/>
      <c r="YR649" s="15"/>
      <c r="YS649" s="15"/>
      <c r="YT649" s="15"/>
      <c r="YU649" s="15"/>
      <c r="YV649" s="15"/>
      <c r="YW649" s="15"/>
      <c r="YX649" s="15"/>
      <c r="YY649" s="15"/>
      <c r="YZ649" s="15"/>
      <c r="ZA649" s="15"/>
      <c r="ZB649" s="15"/>
      <c r="ZC649" s="15"/>
      <c r="ZD649" s="15"/>
      <c r="ZE649" s="15"/>
      <c r="ZF649" s="15"/>
      <c r="ZG649" s="15"/>
      <c r="ZH649" s="15"/>
      <c r="ZI649" s="15"/>
      <c r="ZJ649" s="15"/>
      <c r="ZK649" s="15"/>
      <c r="ZL649" s="15"/>
      <c r="ZM649" s="15"/>
      <c r="ZN649" s="15"/>
      <c r="ZO649" s="15"/>
      <c r="ZP649" s="15"/>
      <c r="ZQ649" s="15"/>
      <c r="ZR649" s="15"/>
      <c r="ZS649" s="15"/>
      <c r="ZT649" s="15"/>
      <c r="ZU649" s="15"/>
      <c r="ZV649" s="15"/>
      <c r="ZW649" s="15"/>
      <c r="ZX649" s="15"/>
      <c r="ZY649" s="15"/>
      <c r="ZZ649" s="15"/>
      <c r="AAA649" s="15"/>
      <c r="AAB649" s="15"/>
      <c r="AAC649" s="15"/>
      <c r="AAD649" s="15"/>
      <c r="AAE649" s="15"/>
      <c r="AAF649" s="15"/>
      <c r="AAG649" s="15"/>
      <c r="AAH649" s="15"/>
      <c r="AAI649" s="15"/>
      <c r="AAJ649" s="15"/>
      <c r="AAK649" s="15"/>
      <c r="AAL649" s="15"/>
      <c r="AAM649" s="15"/>
      <c r="AAN649" s="15"/>
      <c r="AAO649" s="15"/>
      <c r="AAP649" s="15"/>
      <c r="AAQ649" s="15"/>
      <c r="AAR649" s="15"/>
      <c r="AAS649" s="15"/>
      <c r="AAT649" s="15"/>
      <c r="AAU649" s="15"/>
      <c r="AAV649" s="15"/>
      <c r="AAW649" s="15"/>
      <c r="AAX649" s="15"/>
      <c r="AAY649" s="15"/>
      <c r="AAZ649" s="15"/>
      <c r="ABA649" s="15"/>
      <c r="ABB649" s="15"/>
      <c r="ABC649" s="15"/>
      <c r="ABD649" s="15"/>
      <c r="ABE649" s="15"/>
      <c r="ABF649" s="15"/>
      <c r="ABG649" s="15"/>
      <c r="ABH649" s="15"/>
      <c r="ABI649" s="15"/>
      <c r="ABJ649" s="15"/>
      <c r="ABK649" s="15"/>
      <c r="ABL649" s="15"/>
      <c r="ABM649" s="15"/>
      <c r="ABN649" s="15"/>
      <c r="ABO649" s="15"/>
      <c r="ABP649" s="15"/>
      <c r="ABQ649" s="15"/>
      <c r="ABR649" s="15"/>
      <c r="ABS649" s="15"/>
      <c r="ABT649" s="15"/>
      <c r="ABU649" s="15"/>
      <c r="ABV649" s="15"/>
      <c r="ABW649" s="15"/>
      <c r="ABX649" s="15"/>
      <c r="ABY649" s="15"/>
      <c r="ABZ649" s="15"/>
      <c r="ACA649" s="15"/>
      <c r="ACB649" s="15"/>
      <c r="ACC649" s="15"/>
      <c r="ACD649" s="15"/>
      <c r="ACE649" s="15"/>
      <c r="ACF649" s="15"/>
      <c r="ACG649" s="15"/>
      <c r="ACH649" s="15"/>
      <c r="ACI649" s="15"/>
      <c r="ACJ649" s="15"/>
      <c r="ACK649" s="15"/>
      <c r="ACL649" s="15"/>
      <c r="ACM649" s="15"/>
      <c r="ACN649" s="15"/>
      <c r="ACO649" s="15"/>
      <c r="ACP649" s="15"/>
      <c r="ACQ649" s="15"/>
      <c r="ACR649" s="15"/>
      <c r="ACS649" s="15"/>
      <c r="ACT649" s="15"/>
      <c r="ACU649" s="15"/>
      <c r="ACV649" s="15"/>
      <c r="ACW649" s="15"/>
      <c r="ACX649" s="15"/>
      <c r="ACY649" s="15"/>
      <c r="ACZ649" s="15"/>
      <c r="ADA649" s="15"/>
      <c r="ADB649" s="15"/>
      <c r="ADC649" s="15"/>
      <c r="ADD649" s="15"/>
      <c r="ADE649" s="15"/>
      <c r="ADF649" s="15"/>
      <c r="ADG649" s="15"/>
      <c r="ADH649" s="15"/>
      <c r="ADI649" s="15"/>
      <c r="ADJ649" s="15"/>
      <c r="ADK649" s="15"/>
      <c r="ADL649" s="15"/>
      <c r="ADM649" s="15"/>
      <c r="ADN649" s="15"/>
      <c r="ADO649" s="15"/>
      <c r="ADP649" s="15"/>
      <c r="ADQ649" s="15"/>
      <c r="ADR649" s="15"/>
      <c r="ADS649" s="15"/>
      <c r="ADT649" s="15"/>
      <c r="ADU649" s="15"/>
      <c r="ADV649" s="15"/>
      <c r="ADW649" s="15"/>
      <c r="ADX649" s="15"/>
      <c r="ADY649" s="15"/>
      <c r="ADZ649" s="15"/>
      <c r="AEA649" s="15"/>
      <c r="AEB649" s="15"/>
      <c r="AEC649" s="15"/>
      <c r="AED649" s="15"/>
      <c r="AEE649" s="15"/>
      <c r="AEF649" s="15"/>
      <c r="AEG649" s="15"/>
      <c r="AEH649" s="15"/>
      <c r="AEI649" s="15"/>
      <c r="AEJ649" s="15"/>
      <c r="AEK649" s="15"/>
      <c r="AEL649" s="15"/>
      <c r="AEM649" s="15"/>
      <c r="AEN649" s="15"/>
      <c r="AEO649" s="15"/>
      <c r="AEP649" s="15"/>
      <c r="AEQ649" s="15"/>
      <c r="AER649" s="15"/>
      <c r="AES649" s="15"/>
      <c r="AET649" s="15"/>
      <c r="AEU649" s="15"/>
      <c r="AEV649" s="15"/>
      <c r="AEW649" s="15"/>
      <c r="AEX649" s="15"/>
      <c r="AEY649" s="15"/>
      <c r="AEZ649" s="15"/>
      <c r="AFA649" s="15"/>
      <c r="AFB649" s="15"/>
      <c r="AFC649" s="15"/>
      <c r="AFD649" s="15"/>
      <c r="AFE649" s="15"/>
      <c r="AFF649" s="15"/>
      <c r="AFG649" s="15"/>
      <c r="AFH649" s="15"/>
      <c r="AFI649" s="15"/>
      <c r="AFJ649" s="15"/>
      <c r="AFK649" s="15"/>
      <c r="AFL649" s="15"/>
      <c r="AFM649" s="15"/>
      <c r="AFN649" s="15"/>
      <c r="AFO649" s="15"/>
      <c r="AFP649" s="15"/>
      <c r="AFQ649" s="15"/>
      <c r="AFR649" s="15"/>
      <c r="AFS649" s="15"/>
      <c r="AFT649" s="15"/>
      <c r="AFU649" s="15"/>
      <c r="AFV649" s="15"/>
      <c r="AFW649" s="15"/>
      <c r="AFX649" s="15"/>
      <c r="AFY649" s="15"/>
      <c r="AFZ649" s="15"/>
      <c r="AGA649" s="15"/>
      <c r="AGB649" s="15"/>
      <c r="AGC649" s="15"/>
      <c r="AGD649" s="15"/>
      <c r="AGE649" s="15"/>
      <c r="AGF649" s="15"/>
      <c r="AGG649" s="15"/>
      <c r="AGH649" s="15"/>
      <c r="AGI649" s="15"/>
      <c r="AGJ649" s="15"/>
      <c r="AGK649" s="15"/>
      <c r="AGL649" s="15"/>
      <c r="AGM649" s="15"/>
      <c r="AGN649" s="15"/>
      <c r="AGO649" s="15"/>
      <c r="AGP649" s="15"/>
      <c r="AGQ649" s="15"/>
      <c r="AGR649" s="15"/>
      <c r="AGS649" s="15"/>
      <c r="AGT649" s="15"/>
      <c r="AGU649" s="15"/>
      <c r="AGV649" s="15"/>
      <c r="AGW649" s="15"/>
      <c r="AGX649" s="15"/>
      <c r="AGY649" s="15"/>
      <c r="AGZ649" s="15"/>
      <c r="AHA649" s="15"/>
      <c r="AHB649" s="15"/>
      <c r="AHC649" s="15"/>
      <c r="AHD649" s="15"/>
      <c r="AHE649" s="15"/>
      <c r="AHF649" s="15"/>
      <c r="AHG649" s="15"/>
      <c r="AHH649" s="15"/>
      <c r="AHI649" s="15"/>
      <c r="AHJ649" s="15"/>
      <c r="AHK649" s="15"/>
      <c r="AHL649" s="15"/>
      <c r="AHM649" s="15"/>
      <c r="AHN649" s="15"/>
      <c r="AHO649" s="15"/>
      <c r="AHP649" s="15"/>
      <c r="AHQ649" s="15"/>
      <c r="AHR649" s="15"/>
      <c r="AHS649" s="15"/>
      <c r="AHT649" s="15"/>
      <c r="AHU649" s="15"/>
      <c r="AHV649" s="15"/>
      <c r="AHW649" s="15"/>
      <c r="AHX649" s="15"/>
      <c r="AHY649" s="15"/>
      <c r="AHZ649" s="15"/>
      <c r="AIA649" s="15"/>
      <c r="AIB649" s="15"/>
      <c r="AIC649" s="15"/>
      <c r="AID649" s="15"/>
      <c r="AIE649" s="15"/>
      <c r="AIF649" s="15"/>
      <c r="AIG649" s="15"/>
      <c r="AIH649" s="15"/>
      <c r="AII649" s="15"/>
      <c r="AIJ649" s="15"/>
      <c r="AIK649" s="15"/>
      <c r="AIL649" s="15"/>
      <c r="AIM649" s="15"/>
      <c r="AIN649" s="15"/>
      <c r="AIO649" s="15"/>
      <c r="AIP649" s="15"/>
      <c r="AIQ649" s="15"/>
      <c r="AIR649" s="15"/>
      <c r="AIS649" s="15"/>
      <c r="AIT649" s="15"/>
      <c r="AIU649" s="15"/>
      <c r="AIV649" s="15"/>
      <c r="AIW649" s="15"/>
      <c r="AIX649" s="15"/>
      <c r="AIY649" s="15"/>
      <c r="AIZ649" s="15"/>
      <c r="AJA649" s="15"/>
      <c r="AJB649" s="15"/>
      <c r="AJC649" s="15"/>
      <c r="AJD649" s="15"/>
      <c r="AJE649" s="15"/>
      <c r="AJF649" s="15"/>
      <c r="AJG649" s="15"/>
      <c r="AJH649" s="15"/>
      <c r="AJI649" s="15"/>
      <c r="AJJ649" s="15"/>
      <c r="AJK649" s="15"/>
      <c r="AJL649" s="15"/>
      <c r="AJM649" s="15"/>
      <c r="AJN649" s="15"/>
      <c r="AJO649" s="15"/>
      <c r="AJP649" s="15"/>
      <c r="AJQ649" s="15"/>
      <c r="AJR649" s="15"/>
      <c r="AJS649" s="15"/>
      <c r="AJT649" s="15"/>
      <c r="AJU649" s="15"/>
      <c r="AJV649" s="15"/>
      <c r="AJW649" s="15"/>
      <c r="AJX649" s="15"/>
      <c r="AJY649" s="15"/>
      <c r="AJZ649" s="15"/>
      <c r="AKA649" s="15"/>
      <c r="AKB649" s="15"/>
      <c r="AKC649" s="15"/>
      <c r="AKD649" s="15"/>
      <c r="AKE649" s="15"/>
      <c r="AKF649" s="15"/>
      <c r="AKG649" s="15"/>
      <c r="AKH649" s="15"/>
      <c r="AKI649" s="15"/>
      <c r="AKJ649" s="15"/>
      <c r="AKK649" s="15"/>
      <c r="AKL649" s="15"/>
      <c r="AKM649" s="15"/>
      <c r="AKN649" s="15"/>
      <c r="AKO649" s="15"/>
      <c r="AKP649" s="15"/>
      <c r="AKQ649" s="15"/>
      <c r="AKR649" s="15"/>
      <c r="AKS649" s="15"/>
      <c r="AKT649" s="15"/>
      <c r="AKU649" s="15"/>
      <c r="AKV649" s="15"/>
      <c r="AKW649" s="15"/>
      <c r="AKX649" s="15"/>
      <c r="AKY649" s="15"/>
      <c r="AKZ649" s="15"/>
      <c r="ALA649" s="15"/>
      <c r="ALB649" s="15"/>
      <c r="ALC649" s="15"/>
      <c r="ALD649" s="15"/>
      <c r="ALE649" s="15"/>
      <c r="ALF649" s="15"/>
      <c r="ALG649" s="15"/>
      <c r="ALH649" s="15"/>
      <c r="ALI649" s="15"/>
      <c r="ALJ649" s="15"/>
      <c r="ALK649" s="15"/>
      <c r="ALL649" s="15"/>
      <c r="ALM649" s="15"/>
      <c r="ALN649" s="15"/>
      <c r="ALO649" s="15"/>
      <c r="ALP649" s="15"/>
      <c r="ALQ649" s="15"/>
      <c r="ALR649" s="15"/>
      <c r="ALS649" s="15"/>
      <c r="ALT649" s="15"/>
      <c r="ALU649" s="15"/>
      <c r="ALV649" s="15"/>
      <c r="ALW649" s="15"/>
      <c r="ALX649" s="11"/>
      <c r="ALY649" s="11"/>
      <c r="ALZ649" s="11"/>
      <c r="AMA649" s="11"/>
    </row>
    <row r="650" spans="1:1024" ht="12.75" customHeight="1">
      <c r="A650" s="37"/>
      <c r="B650" s="37"/>
      <c r="C650" s="37"/>
      <c r="D650" s="37"/>
      <c r="E650" s="37"/>
      <c r="F650" s="37"/>
      <c r="G650" s="37"/>
      <c r="H650" s="38"/>
      <c r="I650" s="38"/>
      <c r="J650" s="38"/>
      <c r="K650" s="38"/>
      <c r="L650"/>
      <c r="M650" s="38"/>
      <c r="N650" s="3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  <c r="JO650" s="15"/>
      <c r="JP650" s="15"/>
      <c r="JQ650" s="15"/>
      <c r="JR650" s="15"/>
      <c r="JS650" s="15"/>
      <c r="JT650" s="15"/>
      <c r="JU650" s="15"/>
      <c r="JV650" s="15"/>
      <c r="JW650" s="15"/>
      <c r="JX650" s="15"/>
      <c r="JY650" s="15"/>
      <c r="JZ650" s="15"/>
      <c r="KA650" s="15"/>
      <c r="KB650" s="15"/>
      <c r="KC650" s="15"/>
      <c r="KD650" s="15"/>
      <c r="KE650" s="15"/>
      <c r="KF650" s="15"/>
      <c r="KG650" s="15"/>
      <c r="KH650" s="15"/>
      <c r="KI650" s="15"/>
      <c r="KJ650" s="15"/>
      <c r="KK650" s="15"/>
      <c r="KL650" s="15"/>
      <c r="KM650" s="15"/>
      <c r="KN650" s="15"/>
      <c r="KO650" s="15"/>
      <c r="KP650" s="15"/>
      <c r="KQ650" s="15"/>
      <c r="KR650" s="15"/>
      <c r="KS650" s="15"/>
      <c r="KT650" s="15"/>
      <c r="KU650" s="15"/>
      <c r="KV650" s="15"/>
      <c r="KW650" s="15"/>
      <c r="KX650" s="15"/>
      <c r="KY650" s="15"/>
      <c r="KZ650" s="15"/>
      <c r="LA650" s="15"/>
      <c r="LB650" s="15"/>
      <c r="LC650" s="15"/>
      <c r="LD650" s="15"/>
      <c r="LE650" s="15"/>
      <c r="LF650" s="15"/>
      <c r="LG650" s="15"/>
      <c r="LH650" s="15"/>
      <c r="LI650" s="15"/>
      <c r="LJ650" s="15"/>
      <c r="LK650" s="15"/>
      <c r="LL650" s="15"/>
      <c r="LM650" s="15"/>
      <c r="LN650" s="15"/>
      <c r="LO650" s="15"/>
      <c r="LP650" s="15"/>
      <c r="LQ650" s="15"/>
      <c r="LR650" s="15"/>
      <c r="LS650" s="15"/>
      <c r="LT650" s="15"/>
      <c r="LU650" s="15"/>
      <c r="LV650" s="15"/>
      <c r="LW650" s="15"/>
      <c r="LX650" s="15"/>
      <c r="LY650" s="15"/>
      <c r="LZ650" s="15"/>
      <c r="MA650" s="15"/>
      <c r="MB650" s="15"/>
      <c r="MC650" s="15"/>
      <c r="MD650" s="15"/>
      <c r="ME650" s="15"/>
      <c r="MF650" s="15"/>
      <c r="MG650" s="15"/>
      <c r="MH650" s="15"/>
      <c r="MI650" s="15"/>
      <c r="MJ650" s="15"/>
      <c r="MK650" s="15"/>
      <c r="ML650" s="15"/>
      <c r="MM650" s="15"/>
      <c r="MN650" s="15"/>
      <c r="MO650" s="15"/>
      <c r="MP650" s="15"/>
      <c r="MQ650" s="15"/>
      <c r="MR650" s="15"/>
      <c r="MS650" s="15"/>
      <c r="MT650" s="15"/>
      <c r="MU650" s="15"/>
      <c r="MV650" s="15"/>
      <c r="MW650" s="15"/>
      <c r="MX650" s="15"/>
      <c r="MY650" s="15"/>
      <c r="MZ650" s="15"/>
      <c r="NA650" s="15"/>
      <c r="NB650" s="15"/>
      <c r="NC650" s="15"/>
      <c r="ND650" s="15"/>
      <c r="NE650" s="15"/>
      <c r="NF650" s="15"/>
      <c r="NG650" s="15"/>
      <c r="NH650" s="15"/>
      <c r="NI650" s="15"/>
      <c r="NJ650" s="15"/>
      <c r="NK650" s="15"/>
      <c r="NL650" s="15"/>
      <c r="NM650" s="15"/>
      <c r="NN650" s="15"/>
      <c r="NO650" s="15"/>
      <c r="NP650" s="15"/>
      <c r="NQ650" s="15"/>
      <c r="NR650" s="15"/>
      <c r="NS650" s="15"/>
      <c r="NT650" s="15"/>
      <c r="NU650" s="15"/>
      <c r="NV650" s="15"/>
      <c r="NW650" s="15"/>
      <c r="NX650" s="15"/>
      <c r="NY650" s="15"/>
      <c r="NZ650" s="15"/>
      <c r="OA650" s="15"/>
      <c r="OB650" s="15"/>
      <c r="OC650" s="15"/>
      <c r="OD650" s="15"/>
      <c r="OE650" s="15"/>
      <c r="OF650" s="15"/>
      <c r="OG650" s="15"/>
      <c r="OH650" s="15"/>
      <c r="OI650" s="15"/>
      <c r="OJ650" s="15"/>
      <c r="OK650" s="15"/>
      <c r="OL650" s="15"/>
      <c r="OM650" s="15"/>
      <c r="ON650" s="15"/>
      <c r="OO650" s="15"/>
      <c r="OP650" s="15"/>
      <c r="OQ650" s="15"/>
      <c r="OR650" s="15"/>
      <c r="OS650" s="15"/>
      <c r="OT650" s="15"/>
      <c r="OU650" s="15"/>
      <c r="OV650" s="15"/>
      <c r="OW650" s="15"/>
      <c r="OX650" s="15"/>
      <c r="OY650" s="15"/>
      <c r="OZ650" s="15"/>
      <c r="PA650" s="15"/>
      <c r="PB650" s="15"/>
      <c r="PC650" s="15"/>
      <c r="PD650" s="15"/>
      <c r="PE650" s="15"/>
      <c r="PF650" s="15"/>
      <c r="PG650" s="15"/>
      <c r="PH650" s="15"/>
      <c r="PI650" s="15"/>
      <c r="PJ650" s="15"/>
      <c r="PK650" s="15"/>
      <c r="PL650" s="15"/>
      <c r="PM650" s="15"/>
      <c r="PN650" s="15"/>
      <c r="PO650" s="15"/>
      <c r="PP650" s="15"/>
      <c r="PQ650" s="15"/>
      <c r="PR650" s="15"/>
      <c r="PS650" s="15"/>
      <c r="PT650" s="15"/>
      <c r="PU650" s="15"/>
      <c r="PV650" s="15"/>
      <c r="PW650" s="15"/>
      <c r="PX650" s="15"/>
      <c r="PY650" s="15"/>
      <c r="PZ650" s="15"/>
      <c r="QA650" s="15"/>
      <c r="QB650" s="15"/>
      <c r="QC650" s="15"/>
      <c r="QD650" s="15"/>
      <c r="QE650" s="15"/>
      <c r="QF650" s="15"/>
      <c r="QG650" s="15"/>
      <c r="QH650" s="15"/>
      <c r="QI650" s="15"/>
      <c r="QJ650" s="15"/>
      <c r="QK650" s="15"/>
      <c r="QL650" s="15"/>
      <c r="QM650" s="15"/>
      <c r="QN650" s="15"/>
      <c r="QO650" s="15"/>
      <c r="QP650" s="15"/>
      <c r="QQ650" s="15"/>
      <c r="QR650" s="15"/>
      <c r="QS650" s="15"/>
      <c r="QT650" s="15"/>
      <c r="QU650" s="15"/>
      <c r="QV650" s="15"/>
      <c r="QW650" s="15"/>
      <c r="QX650" s="15"/>
      <c r="QY650" s="15"/>
      <c r="QZ650" s="15"/>
      <c r="RA650" s="15"/>
      <c r="RB650" s="15"/>
      <c r="RC650" s="15"/>
      <c r="RD650" s="15"/>
      <c r="RE650" s="15"/>
      <c r="RF650" s="15"/>
      <c r="RG650" s="15"/>
      <c r="RH650" s="15"/>
      <c r="RI650" s="15"/>
      <c r="RJ650" s="15"/>
      <c r="RK650" s="15"/>
      <c r="RL650" s="15"/>
      <c r="RM650" s="15"/>
      <c r="RN650" s="15"/>
      <c r="RO650" s="15"/>
      <c r="RP650" s="15"/>
      <c r="RQ650" s="15"/>
      <c r="RR650" s="15"/>
      <c r="RS650" s="15"/>
      <c r="RT650" s="15"/>
      <c r="RU650" s="15"/>
      <c r="RV650" s="15"/>
      <c r="RW650" s="15"/>
      <c r="RX650" s="15"/>
      <c r="RY650" s="15"/>
      <c r="RZ650" s="15"/>
      <c r="SA650" s="15"/>
      <c r="SB650" s="15"/>
      <c r="SC650" s="15"/>
      <c r="SD650" s="15"/>
      <c r="SE650" s="15"/>
      <c r="SF650" s="15"/>
      <c r="SG650" s="15"/>
      <c r="SH650" s="15"/>
      <c r="SI650" s="15"/>
      <c r="SJ650" s="15"/>
      <c r="SK650" s="15"/>
      <c r="SL650" s="15"/>
      <c r="SM650" s="15"/>
      <c r="SN650" s="15"/>
      <c r="SO650" s="15"/>
      <c r="SP650" s="15"/>
      <c r="SQ650" s="15"/>
      <c r="SR650" s="15"/>
      <c r="SS650" s="15"/>
      <c r="ST650" s="15"/>
      <c r="SU650" s="15"/>
      <c r="SV650" s="15"/>
      <c r="SW650" s="15"/>
      <c r="SX650" s="15"/>
      <c r="SY650" s="15"/>
      <c r="SZ650" s="15"/>
      <c r="TA650" s="15"/>
      <c r="TB650" s="15"/>
      <c r="TC650" s="15"/>
      <c r="TD650" s="15"/>
      <c r="TE650" s="15"/>
      <c r="TF650" s="15"/>
      <c r="TG650" s="15"/>
      <c r="TH650" s="15"/>
      <c r="TI650" s="15"/>
      <c r="TJ650" s="15"/>
      <c r="TK650" s="15"/>
      <c r="TL650" s="15"/>
      <c r="TM650" s="15"/>
      <c r="TN650" s="15"/>
      <c r="TO650" s="15"/>
      <c r="TP650" s="15"/>
      <c r="TQ650" s="15"/>
      <c r="TR650" s="15"/>
      <c r="TS650" s="15"/>
      <c r="TT650" s="15"/>
      <c r="TU650" s="15"/>
      <c r="TV650" s="15"/>
      <c r="TW650" s="15"/>
      <c r="TX650" s="15"/>
      <c r="TY650" s="15"/>
      <c r="TZ650" s="15"/>
      <c r="UA650" s="15"/>
      <c r="UB650" s="15"/>
      <c r="UC650" s="15"/>
      <c r="UD650" s="15"/>
      <c r="UE650" s="15"/>
      <c r="UF650" s="15"/>
      <c r="UG650" s="15"/>
      <c r="UH650" s="15"/>
      <c r="UI650" s="15"/>
      <c r="UJ650" s="15"/>
      <c r="UK650" s="15"/>
      <c r="UL650" s="15"/>
      <c r="UM650" s="15"/>
      <c r="UN650" s="15"/>
      <c r="UO650" s="15"/>
      <c r="UP650" s="15"/>
      <c r="UQ650" s="15"/>
      <c r="UR650" s="15"/>
      <c r="US650" s="15"/>
      <c r="UT650" s="15"/>
      <c r="UU650" s="15"/>
      <c r="UV650" s="15"/>
      <c r="UW650" s="15"/>
      <c r="UX650" s="15"/>
      <c r="UY650" s="15"/>
      <c r="UZ650" s="15"/>
      <c r="VA650" s="15"/>
      <c r="VB650" s="15"/>
      <c r="VC650" s="15"/>
      <c r="VD650" s="15"/>
      <c r="VE650" s="15"/>
      <c r="VF650" s="15"/>
      <c r="VG650" s="15"/>
      <c r="VH650" s="15"/>
      <c r="VI650" s="15"/>
      <c r="VJ650" s="15"/>
      <c r="VK650" s="15"/>
      <c r="VL650" s="15"/>
      <c r="VM650" s="15"/>
      <c r="VN650" s="15"/>
      <c r="VO650" s="15"/>
      <c r="VP650" s="15"/>
      <c r="VQ650" s="15"/>
      <c r="VR650" s="15"/>
      <c r="VS650" s="15"/>
      <c r="VT650" s="15"/>
      <c r="VU650" s="15"/>
      <c r="VV650" s="15"/>
      <c r="VW650" s="15"/>
      <c r="VX650" s="15"/>
      <c r="VY650" s="15"/>
      <c r="VZ650" s="15"/>
      <c r="WA650" s="15"/>
      <c r="WB650" s="15"/>
      <c r="WC650" s="15"/>
      <c r="WD650" s="15"/>
      <c r="WE650" s="15"/>
      <c r="WF650" s="15"/>
      <c r="WG650" s="15"/>
      <c r="WH650" s="15"/>
      <c r="WI650" s="15"/>
      <c r="WJ650" s="15"/>
      <c r="WK650" s="15"/>
      <c r="WL650" s="15"/>
      <c r="WM650" s="15"/>
      <c r="WN650" s="15"/>
      <c r="WO650" s="15"/>
      <c r="WP650" s="15"/>
      <c r="WQ650" s="15"/>
      <c r="WR650" s="15"/>
      <c r="WS650" s="15"/>
      <c r="WT650" s="15"/>
      <c r="WU650" s="15"/>
      <c r="WV650" s="15"/>
      <c r="WW650" s="15"/>
      <c r="WX650" s="15"/>
      <c r="WY650" s="15"/>
      <c r="WZ650" s="15"/>
      <c r="XA650" s="15"/>
      <c r="XB650" s="15"/>
      <c r="XC650" s="15"/>
      <c r="XD650" s="15"/>
      <c r="XE650" s="15"/>
      <c r="XF650" s="15"/>
      <c r="XG650" s="15"/>
      <c r="XH650" s="15"/>
      <c r="XI650" s="15"/>
      <c r="XJ650" s="15"/>
      <c r="XK650" s="15"/>
      <c r="XL650" s="15"/>
      <c r="XM650" s="15"/>
      <c r="XN650" s="15"/>
      <c r="XO650" s="15"/>
      <c r="XP650" s="15"/>
      <c r="XQ650" s="15"/>
      <c r="XR650" s="15"/>
      <c r="XS650" s="15"/>
      <c r="XT650" s="15"/>
      <c r="XU650" s="15"/>
      <c r="XV650" s="15"/>
      <c r="XW650" s="15"/>
      <c r="XX650" s="15"/>
      <c r="XY650" s="15"/>
      <c r="XZ650" s="15"/>
      <c r="YA650" s="15"/>
      <c r="YB650" s="15"/>
      <c r="YC650" s="15"/>
      <c r="YD650" s="15"/>
      <c r="YE650" s="15"/>
      <c r="YF650" s="15"/>
      <c r="YG650" s="15"/>
      <c r="YH650" s="15"/>
      <c r="YI650" s="15"/>
      <c r="YJ650" s="15"/>
      <c r="YK650" s="15"/>
      <c r="YL650" s="15"/>
      <c r="YM650" s="15"/>
      <c r="YN650" s="15"/>
      <c r="YO650" s="15"/>
      <c r="YP650" s="15"/>
      <c r="YQ650" s="15"/>
      <c r="YR650" s="15"/>
      <c r="YS650" s="15"/>
      <c r="YT650" s="15"/>
      <c r="YU650" s="15"/>
      <c r="YV650" s="15"/>
      <c r="YW650" s="15"/>
      <c r="YX650" s="15"/>
      <c r="YY650" s="15"/>
      <c r="YZ650" s="15"/>
      <c r="ZA650" s="15"/>
      <c r="ZB650" s="15"/>
      <c r="ZC650" s="15"/>
      <c r="ZD650" s="15"/>
      <c r="ZE650" s="15"/>
      <c r="ZF650" s="15"/>
      <c r="ZG650" s="15"/>
      <c r="ZH650" s="15"/>
      <c r="ZI650" s="15"/>
      <c r="ZJ650" s="15"/>
      <c r="ZK650" s="15"/>
      <c r="ZL650" s="15"/>
      <c r="ZM650" s="15"/>
      <c r="ZN650" s="15"/>
      <c r="ZO650" s="15"/>
      <c r="ZP650" s="15"/>
      <c r="ZQ650" s="15"/>
      <c r="ZR650" s="15"/>
      <c r="ZS650" s="15"/>
      <c r="ZT650" s="15"/>
      <c r="ZU650" s="15"/>
      <c r="ZV650" s="15"/>
      <c r="ZW650" s="15"/>
      <c r="ZX650" s="15"/>
      <c r="ZY650" s="15"/>
      <c r="ZZ650" s="15"/>
      <c r="AAA650" s="15"/>
      <c r="AAB650" s="15"/>
      <c r="AAC650" s="15"/>
      <c r="AAD650" s="15"/>
      <c r="AAE650" s="15"/>
      <c r="AAF650" s="15"/>
      <c r="AAG650" s="15"/>
      <c r="AAH650" s="15"/>
      <c r="AAI650" s="15"/>
      <c r="AAJ650" s="15"/>
      <c r="AAK650" s="15"/>
      <c r="AAL650" s="15"/>
      <c r="AAM650" s="15"/>
      <c r="AAN650" s="15"/>
      <c r="AAO650" s="15"/>
      <c r="AAP650" s="15"/>
      <c r="AAQ650" s="15"/>
      <c r="AAR650" s="15"/>
      <c r="AAS650" s="15"/>
      <c r="AAT650" s="15"/>
      <c r="AAU650" s="15"/>
      <c r="AAV650" s="15"/>
      <c r="AAW650" s="15"/>
      <c r="AAX650" s="15"/>
      <c r="AAY650" s="15"/>
      <c r="AAZ650" s="15"/>
      <c r="ABA650" s="15"/>
      <c r="ABB650" s="15"/>
      <c r="ABC650" s="15"/>
      <c r="ABD650" s="15"/>
      <c r="ABE650" s="15"/>
      <c r="ABF650" s="15"/>
      <c r="ABG650" s="15"/>
      <c r="ABH650" s="15"/>
      <c r="ABI650" s="15"/>
      <c r="ABJ650" s="15"/>
      <c r="ABK650" s="15"/>
      <c r="ABL650" s="15"/>
      <c r="ABM650" s="15"/>
      <c r="ABN650" s="15"/>
      <c r="ABO650" s="15"/>
      <c r="ABP650" s="15"/>
      <c r="ABQ650" s="15"/>
      <c r="ABR650" s="15"/>
      <c r="ABS650" s="15"/>
      <c r="ABT650" s="15"/>
      <c r="ABU650" s="15"/>
      <c r="ABV650" s="15"/>
      <c r="ABW650" s="15"/>
      <c r="ABX650" s="15"/>
      <c r="ABY650" s="15"/>
      <c r="ABZ650" s="15"/>
      <c r="ACA650" s="15"/>
      <c r="ACB650" s="15"/>
      <c r="ACC650" s="15"/>
      <c r="ACD650" s="15"/>
      <c r="ACE650" s="15"/>
      <c r="ACF650" s="15"/>
      <c r="ACG650" s="15"/>
      <c r="ACH650" s="15"/>
      <c r="ACI650" s="15"/>
      <c r="ACJ650" s="15"/>
      <c r="ACK650" s="15"/>
      <c r="ACL650" s="15"/>
      <c r="ACM650" s="15"/>
      <c r="ACN650" s="15"/>
      <c r="ACO650" s="15"/>
      <c r="ACP650" s="15"/>
      <c r="ACQ650" s="15"/>
      <c r="ACR650" s="15"/>
      <c r="ACS650" s="15"/>
      <c r="ACT650" s="15"/>
      <c r="ACU650" s="15"/>
      <c r="ACV650" s="15"/>
      <c r="ACW650" s="15"/>
      <c r="ACX650" s="15"/>
      <c r="ACY650" s="15"/>
      <c r="ACZ650" s="15"/>
      <c r="ADA650" s="15"/>
      <c r="ADB650" s="15"/>
      <c r="ADC650" s="15"/>
      <c r="ADD650" s="15"/>
      <c r="ADE650" s="15"/>
      <c r="ADF650" s="15"/>
      <c r="ADG650" s="15"/>
      <c r="ADH650" s="15"/>
      <c r="ADI650" s="15"/>
      <c r="ADJ650" s="15"/>
      <c r="ADK650" s="15"/>
      <c r="ADL650" s="15"/>
      <c r="ADM650" s="15"/>
      <c r="ADN650" s="15"/>
      <c r="ADO650" s="15"/>
      <c r="ADP650" s="15"/>
      <c r="ADQ650" s="15"/>
      <c r="ADR650" s="15"/>
      <c r="ADS650" s="15"/>
      <c r="ADT650" s="15"/>
      <c r="ADU650" s="15"/>
      <c r="ADV650" s="15"/>
      <c r="ADW650" s="15"/>
      <c r="ADX650" s="15"/>
      <c r="ADY650" s="15"/>
      <c r="ADZ650" s="15"/>
      <c r="AEA650" s="15"/>
      <c r="AEB650" s="15"/>
      <c r="AEC650" s="15"/>
      <c r="AED650" s="15"/>
      <c r="AEE650" s="15"/>
      <c r="AEF650" s="15"/>
      <c r="AEG650" s="15"/>
      <c r="AEH650" s="15"/>
      <c r="AEI650" s="15"/>
      <c r="AEJ650" s="15"/>
      <c r="AEK650" s="15"/>
      <c r="AEL650" s="15"/>
      <c r="AEM650" s="15"/>
      <c r="AEN650" s="15"/>
      <c r="AEO650" s="15"/>
      <c r="AEP650" s="15"/>
      <c r="AEQ650" s="15"/>
      <c r="AER650" s="15"/>
      <c r="AES650" s="15"/>
      <c r="AET650" s="15"/>
      <c r="AEU650" s="15"/>
      <c r="AEV650" s="15"/>
      <c r="AEW650" s="15"/>
      <c r="AEX650" s="15"/>
      <c r="AEY650" s="15"/>
      <c r="AEZ650" s="15"/>
      <c r="AFA650" s="15"/>
      <c r="AFB650" s="15"/>
      <c r="AFC650" s="15"/>
      <c r="AFD650" s="15"/>
      <c r="AFE650" s="15"/>
      <c r="AFF650" s="15"/>
      <c r="AFG650" s="15"/>
      <c r="AFH650" s="15"/>
      <c r="AFI650" s="15"/>
      <c r="AFJ650" s="15"/>
      <c r="AFK650" s="15"/>
      <c r="AFL650" s="15"/>
      <c r="AFM650" s="15"/>
      <c r="AFN650" s="15"/>
      <c r="AFO650" s="15"/>
      <c r="AFP650" s="15"/>
      <c r="AFQ650" s="15"/>
      <c r="AFR650" s="15"/>
      <c r="AFS650" s="15"/>
      <c r="AFT650" s="15"/>
      <c r="AFU650" s="15"/>
      <c r="AFV650" s="15"/>
      <c r="AFW650" s="15"/>
      <c r="AFX650" s="15"/>
      <c r="AFY650" s="15"/>
      <c r="AFZ650" s="15"/>
      <c r="AGA650" s="15"/>
      <c r="AGB650" s="15"/>
      <c r="AGC650" s="15"/>
      <c r="AGD650" s="15"/>
      <c r="AGE650" s="15"/>
      <c r="AGF650" s="15"/>
      <c r="AGG650" s="15"/>
      <c r="AGH650" s="15"/>
      <c r="AGI650" s="15"/>
      <c r="AGJ650" s="15"/>
      <c r="AGK650" s="15"/>
      <c r="AGL650" s="15"/>
      <c r="AGM650" s="15"/>
      <c r="AGN650" s="15"/>
      <c r="AGO650" s="15"/>
      <c r="AGP650" s="15"/>
      <c r="AGQ650" s="15"/>
      <c r="AGR650" s="15"/>
      <c r="AGS650" s="15"/>
      <c r="AGT650" s="15"/>
      <c r="AGU650" s="15"/>
      <c r="AGV650" s="15"/>
      <c r="AGW650" s="15"/>
      <c r="AGX650" s="15"/>
      <c r="AGY650" s="15"/>
      <c r="AGZ650" s="15"/>
      <c r="AHA650" s="15"/>
      <c r="AHB650" s="15"/>
      <c r="AHC650" s="15"/>
      <c r="AHD650" s="15"/>
      <c r="AHE650" s="15"/>
      <c r="AHF650" s="15"/>
      <c r="AHG650" s="15"/>
      <c r="AHH650" s="15"/>
      <c r="AHI650" s="15"/>
      <c r="AHJ650" s="15"/>
      <c r="AHK650" s="15"/>
      <c r="AHL650" s="15"/>
      <c r="AHM650" s="15"/>
      <c r="AHN650" s="15"/>
      <c r="AHO650" s="15"/>
      <c r="AHP650" s="15"/>
      <c r="AHQ650" s="15"/>
      <c r="AHR650" s="15"/>
      <c r="AHS650" s="15"/>
      <c r="AHT650" s="15"/>
      <c r="AHU650" s="15"/>
      <c r="AHV650" s="15"/>
      <c r="AHW650" s="15"/>
      <c r="AHX650" s="15"/>
      <c r="AHY650" s="15"/>
      <c r="AHZ650" s="15"/>
      <c r="AIA650" s="15"/>
      <c r="AIB650" s="15"/>
      <c r="AIC650" s="15"/>
      <c r="AID650" s="15"/>
      <c r="AIE650" s="15"/>
      <c r="AIF650" s="15"/>
      <c r="AIG650" s="15"/>
      <c r="AIH650" s="15"/>
      <c r="AII650" s="15"/>
      <c r="AIJ650" s="15"/>
      <c r="AIK650" s="15"/>
      <c r="AIL650" s="15"/>
      <c r="AIM650" s="15"/>
      <c r="AIN650" s="15"/>
      <c r="AIO650" s="15"/>
      <c r="AIP650" s="15"/>
      <c r="AIQ650" s="15"/>
      <c r="AIR650" s="15"/>
      <c r="AIS650" s="15"/>
      <c r="AIT650" s="15"/>
      <c r="AIU650" s="15"/>
      <c r="AIV650" s="15"/>
      <c r="AIW650" s="15"/>
      <c r="AIX650" s="15"/>
      <c r="AIY650" s="15"/>
      <c r="AIZ650" s="15"/>
      <c r="AJA650" s="15"/>
      <c r="AJB650" s="15"/>
      <c r="AJC650" s="15"/>
      <c r="AJD650" s="15"/>
      <c r="AJE650" s="15"/>
      <c r="AJF650" s="15"/>
      <c r="AJG650" s="15"/>
      <c r="AJH650" s="15"/>
      <c r="AJI650" s="15"/>
      <c r="AJJ650" s="15"/>
      <c r="AJK650" s="15"/>
      <c r="AJL650" s="15"/>
      <c r="AJM650" s="15"/>
      <c r="AJN650" s="15"/>
      <c r="AJO650" s="15"/>
      <c r="AJP650" s="15"/>
      <c r="AJQ650" s="15"/>
      <c r="AJR650" s="15"/>
      <c r="AJS650" s="15"/>
      <c r="AJT650" s="15"/>
      <c r="AJU650" s="15"/>
      <c r="AJV650" s="15"/>
      <c r="AJW650" s="15"/>
      <c r="AJX650" s="15"/>
      <c r="AJY650" s="15"/>
      <c r="AJZ650" s="15"/>
      <c r="AKA650" s="15"/>
      <c r="AKB650" s="15"/>
      <c r="AKC650" s="15"/>
      <c r="AKD650" s="15"/>
      <c r="AKE650" s="15"/>
      <c r="AKF650" s="15"/>
      <c r="AKG650" s="15"/>
      <c r="AKH650" s="15"/>
      <c r="AKI650" s="15"/>
      <c r="AKJ650" s="15"/>
      <c r="AKK650" s="15"/>
      <c r="AKL650" s="15"/>
      <c r="AKM650" s="15"/>
      <c r="AKN650" s="15"/>
      <c r="AKO650" s="15"/>
      <c r="AKP650" s="15"/>
      <c r="AKQ650" s="15"/>
      <c r="AKR650" s="15"/>
      <c r="AKS650" s="15"/>
      <c r="AKT650" s="15"/>
      <c r="AKU650" s="15"/>
      <c r="AKV650" s="15"/>
      <c r="AKW650" s="15"/>
      <c r="AKX650" s="15"/>
      <c r="AKY650" s="15"/>
      <c r="AKZ650" s="15"/>
      <c r="ALA650" s="15"/>
      <c r="ALB650" s="15"/>
      <c r="ALC650" s="15"/>
      <c r="ALD650" s="15"/>
      <c r="ALE650" s="15"/>
      <c r="ALF650" s="15"/>
      <c r="ALG650" s="15"/>
      <c r="ALH650" s="15"/>
      <c r="ALI650" s="15"/>
      <c r="ALJ650" s="15"/>
      <c r="ALK650" s="15"/>
      <c r="ALL650" s="15"/>
      <c r="ALM650" s="15"/>
      <c r="ALN650" s="15"/>
      <c r="ALO650" s="15"/>
      <c r="ALP650" s="15"/>
      <c r="ALQ650" s="15"/>
      <c r="ALR650" s="15"/>
      <c r="ALS650" s="15"/>
      <c r="ALT650" s="15"/>
      <c r="ALU650" s="15"/>
      <c r="ALV650" s="15"/>
      <c r="ALW650" s="15"/>
      <c r="ALX650" s="11"/>
      <c r="ALY650" s="11"/>
      <c r="ALZ650" s="11"/>
      <c r="AMA650" s="11"/>
    </row>
    <row r="651" spans="1:1024" ht="12.75" customHeight="1">
      <c r="A651" s="52" t="s">
        <v>632</v>
      </c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  <c r="JO651" s="15"/>
      <c r="JP651" s="15"/>
      <c r="JQ651" s="15"/>
      <c r="JR651" s="15"/>
      <c r="JS651" s="15"/>
      <c r="JT651" s="15"/>
      <c r="JU651" s="15"/>
      <c r="JV651" s="15"/>
      <c r="JW651" s="15"/>
      <c r="JX651" s="15"/>
      <c r="JY651" s="15"/>
      <c r="JZ651" s="15"/>
      <c r="KA651" s="15"/>
      <c r="KB651" s="15"/>
      <c r="KC651" s="15"/>
      <c r="KD651" s="15"/>
      <c r="KE651" s="15"/>
      <c r="KF651" s="15"/>
      <c r="KG651" s="15"/>
      <c r="KH651" s="15"/>
      <c r="KI651" s="15"/>
      <c r="KJ651" s="15"/>
      <c r="KK651" s="15"/>
      <c r="KL651" s="15"/>
      <c r="KM651" s="15"/>
      <c r="KN651" s="15"/>
      <c r="KO651" s="15"/>
      <c r="KP651" s="15"/>
      <c r="KQ651" s="15"/>
      <c r="KR651" s="15"/>
      <c r="KS651" s="15"/>
      <c r="KT651" s="15"/>
      <c r="KU651" s="15"/>
      <c r="KV651" s="15"/>
      <c r="KW651" s="15"/>
      <c r="KX651" s="15"/>
      <c r="KY651" s="15"/>
      <c r="KZ651" s="15"/>
      <c r="LA651" s="15"/>
      <c r="LB651" s="15"/>
      <c r="LC651" s="15"/>
      <c r="LD651" s="15"/>
      <c r="LE651" s="15"/>
      <c r="LF651" s="15"/>
      <c r="LG651" s="15"/>
      <c r="LH651" s="15"/>
      <c r="LI651" s="15"/>
      <c r="LJ651" s="15"/>
      <c r="LK651" s="15"/>
      <c r="LL651" s="15"/>
      <c r="LM651" s="15"/>
      <c r="LN651" s="15"/>
      <c r="LO651" s="15"/>
      <c r="LP651" s="15"/>
      <c r="LQ651" s="15"/>
      <c r="LR651" s="15"/>
      <c r="LS651" s="15"/>
      <c r="LT651" s="15"/>
      <c r="LU651" s="15"/>
      <c r="LV651" s="15"/>
      <c r="LW651" s="15"/>
      <c r="LX651" s="15"/>
      <c r="LY651" s="15"/>
      <c r="LZ651" s="15"/>
      <c r="MA651" s="15"/>
      <c r="MB651" s="15"/>
      <c r="MC651" s="15"/>
      <c r="MD651" s="15"/>
      <c r="ME651" s="15"/>
      <c r="MF651" s="15"/>
      <c r="MG651" s="15"/>
      <c r="MH651" s="15"/>
      <c r="MI651" s="15"/>
      <c r="MJ651" s="15"/>
      <c r="MK651" s="15"/>
      <c r="ML651" s="15"/>
      <c r="MM651" s="15"/>
      <c r="MN651" s="15"/>
      <c r="MO651" s="15"/>
      <c r="MP651" s="15"/>
      <c r="MQ651" s="15"/>
      <c r="MR651" s="15"/>
      <c r="MS651" s="15"/>
      <c r="MT651" s="15"/>
      <c r="MU651" s="15"/>
      <c r="MV651" s="15"/>
      <c r="MW651" s="15"/>
      <c r="MX651" s="15"/>
      <c r="MY651" s="15"/>
      <c r="MZ651" s="15"/>
      <c r="NA651" s="15"/>
      <c r="NB651" s="15"/>
      <c r="NC651" s="15"/>
      <c r="ND651" s="15"/>
      <c r="NE651" s="15"/>
      <c r="NF651" s="15"/>
      <c r="NG651" s="15"/>
      <c r="NH651" s="15"/>
      <c r="NI651" s="15"/>
      <c r="NJ651" s="15"/>
      <c r="NK651" s="15"/>
      <c r="NL651" s="15"/>
      <c r="NM651" s="15"/>
      <c r="NN651" s="15"/>
      <c r="NO651" s="15"/>
      <c r="NP651" s="15"/>
      <c r="NQ651" s="15"/>
      <c r="NR651" s="15"/>
      <c r="NS651" s="15"/>
      <c r="NT651" s="15"/>
      <c r="NU651" s="15"/>
      <c r="NV651" s="15"/>
      <c r="NW651" s="15"/>
      <c r="NX651" s="15"/>
      <c r="NY651" s="15"/>
      <c r="NZ651" s="15"/>
      <c r="OA651" s="15"/>
      <c r="OB651" s="15"/>
      <c r="OC651" s="15"/>
      <c r="OD651" s="15"/>
      <c r="OE651" s="15"/>
      <c r="OF651" s="15"/>
      <c r="OG651" s="15"/>
      <c r="OH651" s="15"/>
      <c r="OI651" s="15"/>
      <c r="OJ651" s="15"/>
      <c r="OK651" s="15"/>
      <c r="OL651" s="15"/>
      <c r="OM651" s="15"/>
      <c r="ON651" s="15"/>
      <c r="OO651" s="15"/>
      <c r="OP651" s="15"/>
      <c r="OQ651" s="15"/>
      <c r="OR651" s="15"/>
      <c r="OS651" s="15"/>
      <c r="OT651" s="15"/>
      <c r="OU651" s="15"/>
      <c r="OV651" s="15"/>
      <c r="OW651" s="15"/>
      <c r="OX651" s="15"/>
      <c r="OY651" s="15"/>
      <c r="OZ651" s="15"/>
      <c r="PA651" s="15"/>
      <c r="PB651" s="15"/>
      <c r="PC651" s="15"/>
      <c r="PD651" s="15"/>
      <c r="PE651" s="15"/>
      <c r="PF651" s="15"/>
      <c r="PG651" s="15"/>
      <c r="PH651" s="15"/>
      <c r="PI651" s="15"/>
      <c r="PJ651" s="15"/>
      <c r="PK651" s="15"/>
      <c r="PL651" s="15"/>
      <c r="PM651" s="15"/>
      <c r="PN651" s="15"/>
      <c r="PO651" s="15"/>
      <c r="PP651" s="15"/>
      <c r="PQ651" s="15"/>
      <c r="PR651" s="15"/>
      <c r="PS651" s="15"/>
      <c r="PT651" s="15"/>
      <c r="PU651" s="15"/>
      <c r="PV651" s="15"/>
      <c r="PW651" s="15"/>
      <c r="PX651" s="15"/>
      <c r="PY651" s="15"/>
      <c r="PZ651" s="15"/>
      <c r="QA651" s="15"/>
      <c r="QB651" s="15"/>
      <c r="QC651" s="15"/>
      <c r="QD651" s="15"/>
      <c r="QE651" s="15"/>
      <c r="QF651" s="15"/>
      <c r="QG651" s="15"/>
      <c r="QH651" s="15"/>
      <c r="QI651" s="15"/>
      <c r="QJ651" s="15"/>
      <c r="QK651" s="15"/>
      <c r="QL651" s="15"/>
      <c r="QM651" s="15"/>
      <c r="QN651" s="15"/>
      <c r="QO651" s="15"/>
      <c r="QP651" s="15"/>
      <c r="QQ651" s="15"/>
      <c r="QR651" s="15"/>
      <c r="QS651" s="15"/>
      <c r="QT651" s="15"/>
      <c r="QU651" s="15"/>
      <c r="QV651" s="15"/>
      <c r="QW651" s="15"/>
      <c r="QX651" s="15"/>
      <c r="QY651" s="15"/>
      <c r="QZ651" s="15"/>
      <c r="RA651" s="15"/>
      <c r="RB651" s="15"/>
      <c r="RC651" s="15"/>
      <c r="RD651" s="15"/>
      <c r="RE651" s="15"/>
      <c r="RF651" s="15"/>
      <c r="RG651" s="15"/>
      <c r="RH651" s="15"/>
      <c r="RI651" s="15"/>
      <c r="RJ651" s="15"/>
      <c r="RK651" s="15"/>
      <c r="RL651" s="15"/>
      <c r="RM651" s="15"/>
      <c r="RN651" s="15"/>
      <c r="RO651" s="15"/>
      <c r="RP651" s="15"/>
      <c r="RQ651" s="15"/>
      <c r="RR651" s="15"/>
      <c r="RS651" s="15"/>
      <c r="RT651" s="15"/>
      <c r="RU651" s="15"/>
      <c r="RV651" s="15"/>
      <c r="RW651" s="15"/>
      <c r="RX651" s="15"/>
      <c r="RY651" s="15"/>
      <c r="RZ651" s="15"/>
      <c r="SA651" s="15"/>
      <c r="SB651" s="15"/>
      <c r="SC651" s="15"/>
      <c r="SD651" s="15"/>
      <c r="SE651" s="15"/>
      <c r="SF651" s="15"/>
      <c r="SG651" s="15"/>
      <c r="SH651" s="15"/>
      <c r="SI651" s="15"/>
      <c r="SJ651" s="15"/>
      <c r="SK651" s="15"/>
      <c r="SL651" s="15"/>
      <c r="SM651" s="15"/>
      <c r="SN651" s="15"/>
      <c r="SO651" s="15"/>
      <c r="SP651" s="15"/>
      <c r="SQ651" s="15"/>
      <c r="SR651" s="15"/>
      <c r="SS651" s="15"/>
      <c r="ST651" s="15"/>
      <c r="SU651" s="15"/>
      <c r="SV651" s="15"/>
      <c r="SW651" s="15"/>
      <c r="SX651" s="15"/>
      <c r="SY651" s="15"/>
      <c r="SZ651" s="15"/>
      <c r="TA651" s="15"/>
      <c r="TB651" s="15"/>
      <c r="TC651" s="15"/>
      <c r="TD651" s="15"/>
      <c r="TE651" s="15"/>
      <c r="TF651" s="15"/>
      <c r="TG651" s="15"/>
      <c r="TH651" s="15"/>
      <c r="TI651" s="15"/>
      <c r="TJ651" s="15"/>
      <c r="TK651" s="15"/>
      <c r="TL651" s="15"/>
      <c r="TM651" s="15"/>
      <c r="TN651" s="15"/>
      <c r="TO651" s="15"/>
      <c r="TP651" s="15"/>
      <c r="TQ651" s="15"/>
      <c r="TR651" s="15"/>
      <c r="TS651" s="15"/>
      <c r="TT651" s="15"/>
      <c r="TU651" s="15"/>
      <c r="TV651" s="15"/>
      <c r="TW651" s="15"/>
      <c r="TX651" s="15"/>
      <c r="TY651" s="15"/>
      <c r="TZ651" s="15"/>
      <c r="UA651" s="15"/>
      <c r="UB651" s="15"/>
      <c r="UC651" s="15"/>
      <c r="UD651" s="15"/>
      <c r="UE651" s="15"/>
      <c r="UF651" s="15"/>
      <c r="UG651" s="15"/>
      <c r="UH651" s="15"/>
      <c r="UI651" s="15"/>
      <c r="UJ651" s="15"/>
      <c r="UK651" s="15"/>
      <c r="UL651" s="15"/>
      <c r="UM651" s="15"/>
      <c r="UN651" s="15"/>
      <c r="UO651" s="15"/>
      <c r="UP651" s="15"/>
      <c r="UQ651" s="15"/>
      <c r="UR651" s="15"/>
      <c r="US651" s="15"/>
      <c r="UT651" s="15"/>
      <c r="UU651" s="15"/>
      <c r="UV651" s="15"/>
      <c r="UW651" s="15"/>
      <c r="UX651" s="15"/>
      <c r="UY651" s="15"/>
      <c r="UZ651" s="15"/>
      <c r="VA651" s="15"/>
      <c r="VB651" s="15"/>
      <c r="VC651" s="15"/>
      <c r="VD651" s="15"/>
      <c r="VE651" s="15"/>
      <c r="VF651" s="15"/>
      <c r="VG651" s="15"/>
      <c r="VH651" s="15"/>
      <c r="VI651" s="15"/>
      <c r="VJ651" s="15"/>
      <c r="VK651" s="15"/>
      <c r="VL651" s="15"/>
      <c r="VM651" s="15"/>
      <c r="VN651" s="15"/>
      <c r="VO651" s="15"/>
      <c r="VP651" s="15"/>
      <c r="VQ651" s="15"/>
      <c r="VR651" s="15"/>
      <c r="VS651" s="15"/>
      <c r="VT651" s="15"/>
      <c r="VU651" s="15"/>
      <c r="VV651" s="15"/>
      <c r="VW651" s="15"/>
      <c r="VX651" s="15"/>
      <c r="VY651" s="15"/>
      <c r="VZ651" s="15"/>
      <c r="WA651" s="15"/>
      <c r="WB651" s="15"/>
      <c r="WC651" s="15"/>
      <c r="WD651" s="15"/>
      <c r="WE651" s="15"/>
      <c r="WF651" s="15"/>
      <c r="WG651" s="15"/>
      <c r="WH651" s="15"/>
      <c r="WI651" s="15"/>
      <c r="WJ651" s="15"/>
      <c r="WK651" s="15"/>
      <c r="WL651" s="15"/>
      <c r="WM651" s="15"/>
      <c r="WN651" s="15"/>
      <c r="WO651" s="15"/>
      <c r="WP651" s="15"/>
      <c r="WQ651" s="15"/>
      <c r="WR651" s="15"/>
      <c r="WS651" s="15"/>
      <c r="WT651" s="15"/>
      <c r="WU651" s="15"/>
      <c r="WV651" s="15"/>
      <c r="WW651" s="15"/>
      <c r="WX651" s="15"/>
      <c r="WY651" s="15"/>
      <c r="WZ651" s="15"/>
      <c r="XA651" s="15"/>
      <c r="XB651" s="15"/>
      <c r="XC651" s="15"/>
      <c r="XD651" s="15"/>
      <c r="XE651" s="15"/>
      <c r="XF651" s="15"/>
      <c r="XG651" s="15"/>
      <c r="XH651" s="15"/>
      <c r="XI651" s="15"/>
      <c r="XJ651" s="15"/>
      <c r="XK651" s="15"/>
      <c r="XL651" s="15"/>
      <c r="XM651" s="15"/>
      <c r="XN651" s="15"/>
      <c r="XO651" s="15"/>
      <c r="XP651" s="15"/>
      <c r="XQ651" s="15"/>
      <c r="XR651" s="15"/>
      <c r="XS651" s="15"/>
      <c r="XT651" s="15"/>
      <c r="XU651" s="15"/>
      <c r="XV651" s="15"/>
      <c r="XW651" s="15"/>
      <c r="XX651" s="15"/>
      <c r="XY651" s="15"/>
      <c r="XZ651" s="15"/>
      <c r="YA651" s="15"/>
      <c r="YB651" s="15"/>
      <c r="YC651" s="15"/>
      <c r="YD651" s="15"/>
      <c r="YE651" s="15"/>
      <c r="YF651" s="15"/>
      <c r="YG651" s="15"/>
      <c r="YH651" s="15"/>
      <c r="YI651" s="15"/>
      <c r="YJ651" s="15"/>
      <c r="YK651" s="15"/>
      <c r="YL651" s="15"/>
      <c r="YM651" s="15"/>
      <c r="YN651" s="15"/>
      <c r="YO651" s="15"/>
      <c r="YP651" s="15"/>
      <c r="YQ651" s="15"/>
      <c r="YR651" s="15"/>
      <c r="YS651" s="15"/>
      <c r="YT651" s="15"/>
      <c r="YU651" s="15"/>
      <c r="YV651" s="15"/>
      <c r="YW651" s="15"/>
      <c r="YX651" s="15"/>
      <c r="YY651" s="15"/>
      <c r="YZ651" s="15"/>
      <c r="ZA651" s="15"/>
      <c r="ZB651" s="15"/>
      <c r="ZC651" s="15"/>
      <c r="ZD651" s="15"/>
      <c r="ZE651" s="15"/>
      <c r="ZF651" s="15"/>
      <c r="ZG651" s="15"/>
      <c r="ZH651" s="15"/>
      <c r="ZI651" s="15"/>
      <c r="ZJ651" s="15"/>
      <c r="ZK651" s="15"/>
      <c r="ZL651" s="15"/>
      <c r="ZM651" s="15"/>
      <c r="ZN651" s="15"/>
      <c r="ZO651" s="15"/>
      <c r="ZP651" s="15"/>
      <c r="ZQ651" s="15"/>
      <c r="ZR651" s="15"/>
      <c r="ZS651" s="15"/>
      <c r="ZT651" s="15"/>
      <c r="ZU651" s="15"/>
      <c r="ZV651" s="15"/>
      <c r="ZW651" s="15"/>
      <c r="ZX651" s="15"/>
      <c r="ZY651" s="15"/>
      <c r="ZZ651" s="15"/>
      <c r="AAA651" s="15"/>
      <c r="AAB651" s="15"/>
      <c r="AAC651" s="15"/>
      <c r="AAD651" s="15"/>
      <c r="AAE651" s="15"/>
      <c r="AAF651" s="15"/>
      <c r="AAG651" s="15"/>
      <c r="AAH651" s="15"/>
      <c r="AAI651" s="15"/>
      <c r="AAJ651" s="15"/>
      <c r="AAK651" s="15"/>
      <c r="AAL651" s="15"/>
      <c r="AAM651" s="15"/>
      <c r="AAN651" s="15"/>
      <c r="AAO651" s="15"/>
      <c r="AAP651" s="15"/>
      <c r="AAQ651" s="15"/>
      <c r="AAR651" s="15"/>
      <c r="AAS651" s="15"/>
      <c r="AAT651" s="15"/>
      <c r="AAU651" s="15"/>
      <c r="AAV651" s="15"/>
      <c r="AAW651" s="15"/>
      <c r="AAX651" s="15"/>
      <c r="AAY651" s="15"/>
      <c r="AAZ651" s="15"/>
      <c r="ABA651" s="15"/>
      <c r="ABB651" s="15"/>
      <c r="ABC651" s="15"/>
      <c r="ABD651" s="15"/>
      <c r="ABE651" s="15"/>
      <c r="ABF651" s="15"/>
      <c r="ABG651" s="15"/>
      <c r="ABH651" s="15"/>
      <c r="ABI651" s="15"/>
      <c r="ABJ651" s="15"/>
      <c r="ABK651" s="15"/>
      <c r="ABL651" s="15"/>
      <c r="ABM651" s="15"/>
      <c r="ABN651" s="15"/>
      <c r="ABO651" s="15"/>
      <c r="ABP651" s="15"/>
      <c r="ABQ651" s="15"/>
      <c r="ABR651" s="15"/>
      <c r="ABS651" s="15"/>
      <c r="ABT651" s="15"/>
      <c r="ABU651" s="15"/>
      <c r="ABV651" s="15"/>
      <c r="ABW651" s="15"/>
      <c r="ABX651" s="15"/>
      <c r="ABY651" s="15"/>
      <c r="ABZ651" s="15"/>
      <c r="ACA651" s="15"/>
      <c r="ACB651" s="15"/>
      <c r="ACC651" s="15"/>
      <c r="ACD651" s="15"/>
      <c r="ACE651" s="15"/>
      <c r="ACF651" s="15"/>
      <c r="ACG651" s="15"/>
      <c r="ACH651" s="15"/>
      <c r="ACI651" s="15"/>
      <c r="ACJ651" s="15"/>
      <c r="ACK651" s="15"/>
      <c r="ACL651" s="15"/>
      <c r="ACM651" s="15"/>
      <c r="ACN651" s="15"/>
      <c r="ACO651" s="15"/>
      <c r="ACP651" s="15"/>
      <c r="ACQ651" s="15"/>
      <c r="ACR651" s="15"/>
      <c r="ACS651" s="15"/>
      <c r="ACT651" s="15"/>
      <c r="ACU651" s="15"/>
      <c r="ACV651" s="15"/>
      <c r="ACW651" s="15"/>
      <c r="ACX651" s="15"/>
      <c r="ACY651" s="15"/>
      <c r="ACZ651" s="15"/>
      <c r="ADA651" s="15"/>
      <c r="ADB651" s="15"/>
      <c r="ADC651" s="15"/>
      <c r="ADD651" s="15"/>
      <c r="ADE651" s="15"/>
      <c r="ADF651" s="15"/>
      <c r="ADG651" s="15"/>
      <c r="ADH651" s="15"/>
      <c r="ADI651" s="15"/>
      <c r="ADJ651" s="15"/>
      <c r="ADK651" s="15"/>
      <c r="ADL651" s="15"/>
      <c r="ADM651" s="15"/>
      <c r="ADN651" s="15"/>
      <c r="ADO651" s="15"/>
      <c r="ADP651" s="15"/>
      <c r="ADQ651" s="15"/>
      <c r="ADR651" s="15"/>
      <c r="ADS651" s="15"/>
      <c r="ADT651" s="15"/>
      <c r="ADU651" s="15"/>
      <c r="ADV651" s="15"/>
      <c r="ADW651" s="15"/>
      <c r="ADX651" s="15"/>
      <c r="ADY651" s="15"/>
      <c r="ADZ651" s="15"/>
      <c r="AEA651" s="15"/>
      <c r="AEB651" s="15"/>
      <c r="AEC651" s="15"/>
      <c r="AED651" s="15"/>
      <c r="AEE651" s="15"/>
      <c r="AEF651" s="15"/>
      <c r="AEG651" s="15"/>
      <c r="AEH651" s="15"/>
      <c r="AEI651" s="15"/>
      <c r="AEJ651" s="15"/>
      <c r="AEK651" s="15"/>
      <c r="AEL651" s="15"/>
      <c r="AEM651" s="15"/>
      <c r="AEN651" s="15"/>
      <c r="AEO651" s="15"/>
      <c r="AEP651" s="15"/>
      <c r="AEQ651" s="15"/>
      <c r="AER651" s="15"/>
      <c r="AES651" s="15"/>
      <c r="AET651" s="15"/>
      <c r="AEU651" s="15"/>
      <c r="AEV651" s="15"/>
      <c r="AEW651" s="15"/>
      <c r="AEX651" s="15"/>
      <c r="AEY651" s="15"/>
      <c r="AEZ651" s="15"/>
      <c r="AFA651" s="15"/>
      <c r="AFB651" s="15"/>
      <c r="AFC651" s="15"/>
      <c r="AFD651" s="15"/>
      <c r="AFE651" s="15"/>
      <c r="AFF651" s="15"/>
      <c r="AFG651" s="15"/>
      <c r="AFH651" s="15"/>
      <c r="AFI651" s="15"/>
      <c r="AFJ651" s="15"/>
      <c r="AFK651" s="15"/>
      <c r="AFL651" s="15"/>
      <c r="AFM651" s="15"/>
      <c r="AFN651" s="15"/>
      <c r="AFO651" s="15"/>
      <c r="AFP651" s="15"/>
      <c r="AFQ651" s="15"/>
      <c r="AFR651" s="15"/>
      <c r="AFS651" s="15"/>
      <c r="AFT651" s="15"/>
      <c r="AFU651" s="15"/>
      <c r="AFV651" s="15"/>
      <c r="AFW651" s="15"/>
      <c r="AFX651" s="15"/>
      <c r="AFY651" s="15"/>
      <c r="AFZ651" s="15"/>
      <c r="AGA651" s="15"/>
      <c r="AGB651" s="15"/>
      <c r="AGC651" s="15"/>
      <c r="AGD651" s="15"/>
      <c r="AGE651" s="15"/>
      <c r="AGF651" s="15"/>
      <c r="AGG651" s="15"/>
      <c r="AGH651" s="15"/>
      <c r="AGI651" s="15"/>
      <c r="AGJ651" s="15"/>
      <c r="AGK651" s="15"/>
      <c r="AGL651" s="15"/>
      <c r="AGM651" s="15"/>
      <c r="AGN651" s="15"/>
      <c r="AGO651" s="15"/>
      <c r="AGP651" s="15"/>
      <c r="AGQ651" s="15"/>
      <c r="AGR651" s="15"/>
      <c r="AGS651" s="15"/>
      <c r="AGT651" s="15"/>
      <c r="AGU651" s="15"/>
      <c r="AGV651" s="15"/>
      <c r="AGW651" s="15"/>
      <c r="AGX651" s="15"/>
      <c r="AGY651" s="15"/>
      <c r="AGZ651" s="15"/>
      <c r="AHA651" s="15"/>
      <c r="AHB651" s="15"/>
      <c r="AHC651" s="15"/>
      <c r="AHD651" s="15"/>
      <c r="AHE651" s="15"/>
      <c r="AHF651" s="15"/>
      <c r="AHG651" s="15"/>
      <c r="AHH651" s="15"/>
      <c r="AHI651" s="15"/>
      <c r="AHJ651" s="15"/>
      <c r="AHK651" s="15"/>
      <c r="AHL651" s="15"/>
      <c r="AHM651" s="15"/>
      <c r="AHN651" s="15"/>
      <c r="AHO651" s="15"/>
      <c r="AHP651" s="15"/>
      <c r="AHQ651" s="15"/>
      <c r="AHR651" s="15"/>
      <c r="AHS651" s="15"/>
      <c r="AHT651" s="15"/>
      <c r="AHU651" s="15"/>
      <c r="AHV651" s="15"/>
      <c r="AHW651" s="15"/>
      <c r="AHX651" s="15"/>
      <c r="AHY651" s="15"/>
      <c r="AHZ651" s="15"/>
      <c r="AIA651" s="15"/>
      <c r="AIB651" s="15"/>
      <c r="AIC651" s="15"/>
      <c r="AID651" s="15"/>
      <c r="AIE651" s="15"/>
      <c r="AIF651" s="15"/>
      <c r="AIG651" s="15"/>
      <c r="AIH651" s="15"/>
      <c r="AII651" s="15"/>
      <c r="AIJ651" s="15"/>
      <c r="AIK651" s="15"/>
      <c r="AIL651" s="15"/>
      <c r="AIM651" s="15"/>
      <c r="AIN651" s="15"/>
      <c r="AIO651" s="15"/>
      <c r="AIP651" s="15"/>
      <c r="AIQ651" s="15"/>
      <c r="AIR651" s="15"/>
      <c r="AIS651" s="15"/>
      <c r="AIT651" s="15"/>
      <c r="AIU651" s="15"/>
      <c r="AIV651" s="15"/>
      <c r="AIW651" s="15"/>
      <c r="AIX651" s="15"/>
      <c r="AIY651" s="15"/>
      <c r="AIZ651" s="15"/>
      <c r="AJA651" s="15"/>
      <c r="AJB651" s="15"/>
      <c r="AJC651" s="15"/>
      <c r="AJD651" s="15"/>
      <c r="AJE651" s="15"/>
      <c r="AJF651" s="15"/>
      <c r="AJG651" s="15"/>
      <c r="AJH651" s="15"/>
      <c r="AJI651" s="15"/>
      <c r="AJJ651" s="15"/>
      <c r="AJK651" s="15"/>
      <c r="AJL651" s="15"/>
      <c r="AJM651" s="15"/>
      <c r="AJN651" s="15"/>
      <c r="AJO651" s="15"/>
      <c r="AJP651" s="15"/>
      <c r="AJQ651" s="15"/>
      <c r="AJR651" s="15"/>
      <c r="AJS651" s="15"/>
      <c r="AJT651" s="15"/>
      <c r="AJU651" s="15"/>
      <c r="AJV651" s="15"/>
      <c r="AJW651" s="15"/>
      <c r="AJX651" s="15"/>
      <c r="AJY651" s="15"/>
      <c r="AJZ651" s="15"/>
      <c r="AKA651" s="15"/>
      <c r="AKB651" s="15"/>
      <c r="AKC651" s="15"/>
      <c r="AKD651" s="15"/>
      <c r="AKE651" s="15"/>
      <c r="AKF651" s="15"/>
      <c r="AKG651" s="15"/>
      <c r="AKH651" s="15"/>
      <c r="AKI651" s="15"/>
      <c r="AKJ651" s="15"/>
      <c r="AKK651" s="15"/>
      <c r="AKL651" s="15"/>
      <c r="AKM651" s="15"/>
      <c r="AKN651" s="15"/>
      <c r="AKO651" s="15"/>
      <c r="AKP651" s="15"/>
      <c r="AKQ651" s="15"/>
      <c r="AKR651" s="15"/>
      <c r="AKS651" s="15"/>
      <c r="AKT651" s="15"/>
      <c r="AKU651" s="15"/>
      <c r="AKV651" s="15"/>
      <c r="AKW651" s="15"/>
      <c r="AKX651" s="15"/>
      <c r="AKY651" s="15"/>
      <c r="AKZ651" s="15"/>
      <c r="ALA651" s="15"/>
      <c r="ALB651" s="15"/>
      <c r="ALC651" s="15"/>
      <c r="ALD651" s="15"/>
      <c r="ALE651" s="15"/>
      <c r="ALF651" s="15"/>
      <c r="ALG651" s="15"/>
      <c r="ALH651" s="15"/>
      <c r="ALI651" s="15"/>
      <c r="ALJ651" s="15"/>
      <c r="ALK651" s="15"/>
      <c r="ALL651" s="15"/>
      <c r="ALM651" s="15"/>
      <c r="ALN651" s="15"/>
      <c r="ALO651" s="15"/>
      <c r="ALP651" s="15"/>
      <c r="ALQ651" s="15"/>
      <c r="ALR651" s="15"/>
      <c r="ALS651" s="15"/>
      <c r="ALT651" s="15"/>
      <c r="ALU651" s="15"/>
      <c r="ALV651" s="15"/>
      <c r="ALW651" s="15"/>
      <c r="ALX651" s="11"/>
      <c r="ALY651" s="11"/>
      <c r="ALZ651" s="11"/>
      <c r="AMA651" s="11"/>
      <c r="AMB651" s="11"/>
      <c r="AMC651" s="11"/>
      <c r="AMD651" s="11"/>
      <c r="AME651" s="11"/>
      <c r="AMF651" s="11"/>
      <c r="AMG651" s="11"/>
      <c r="AMH651" s="11"/>
      <c r="AMI651" s="11"/>
      <c r="AMJ651" s="11"/>
    </row>
    <row r="652" spans="1:1024" ht="12.75" customHeight="1">
      <c r="A652" s="12" t="s">
        <v>1</v>
      </c>
      <c r="B652" s="1" t="s">
        <v>2</v>
      </c>
      <c r="C652" s="12" t="s">
        <v>3</v>
      </c>
      <c r="D652" s="12" t="s">
        <v>4</v>
      </c>
      <c r="E652" s="12" t="s">
        <v>5</v>
      </c>
      <c r="F652" s="12" t="s">
        <v>6</v>
      </c>
      <c r="G652" s="12" t="s">
        <v>7</v>
      </c>
      <c r="H652" s="2" t="s">
        <v>8</v>
      </c>
      <c r="I652" s="2" t="s">
        <v>9</v>
      </c>
      <c r="J652" s="2" t="s">
        <v>10</v>
      </c>
      <c r="K652" s="2" t="s">
        <v>11</v>
      </c>
      <c r="L652" s="3" t="s">
        <v>12</v>
      </c>
      <c r="M652" s="2" t="s">
        <v>13</v>
      </c>
      <c r="N652" s="2" t="s">
        <v>14</v>
      </c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  <c r="JO652" s="15"/>
      <c r="JP652" s="15"/>
      <c r="JQ652" s="15"/>
      <c r="JR652" s="15"/>
      <c r="JS652" s="15"/>
      <c r="JT652" s="15"/>
      <c r="JU652" s="15"/>
      <c r="JV652" s="15"/>
      <c r="JW652" s="15"/>
      <c r="JX652" s="15"/>
      <c r="JY652" s="15"/>
      <c r="JZ652" s="15"/>
      <c r="KA652" s="15"/>
      <c r="KB652" s="15"/>
      <c r="KC652" s="15"/>
      <c r="KD652" s="15"/>
      <c r="KE652" s="15"/>
      <c r="KF652" s="15"/>
      <c r="KG652" s="15"/>
      <c r="KH652" s="15"/>
      <c r="KI652" s="15"/>
      <c r="KJ652" s="15"/>
      <c r="KK652" s="15"/>
      <c r="KL652" s="15"/>
      <c r="KM652" s="15"/>
      <c r="KN652" s="15"/>
      <c r="KO652" s="15"/>
      <c r="KP652" s="15"/>
      <c r="KQ652" s="15"/>
      <c r="KR652" s="15"/>
      <c r="KS652" s="15"/>
      <c r="KT652" s="15"/>
      <c r="KU652" s="15"/>
      <c r="KV652" s="15"/>
      <c r="KW652" s="15"/>
      <c r="KX652" s="15"/>
      <c r="KY652" s="15"/>
      <c r="KZ652" s="15"/>
      <c r="LA652" s="15"/>
      <c r="LB652" s="15"/>
      <c r="LC652" s="15"/>
      <c r="LD652" s="15"/>
      <c r="LE652" s="15"/>
      <c r="LF652" s="15"/>
      <c r="LG652" s="15"/>
      <c r="LH652" s="15"/>
      <c r="LI652" s="15"/>
      <c r="LJ652" s="15"/>
      <c r="LK652" s="15"/>
      <c r="LL652" s="15"/>
      <c r="LM652" s="15"/>
      <c r="LN652" s="15"/>
      <c r="LO652" s="15"/>
      <c r="LP652" s="15"/>
      <c r="LQ652" s="15"/>
      <c r="LR652" s="15"/>
      <c r="LS652" s="15"/>
      <c r="LT652" s="15"/>
      <c r="LU652" s="15"/>
      <c r="LV652" s="15"/>
      <c r="LW652" s="15"/>
      <c r="LX652" s="15"/>
      <c r="LY652" s="15"/>
      <c r="LZ652" s="15"/>
      <c r="MA652" s="15"/>
      <c r="MB652" s="15"/>
      <c r="MC652" s="15"/>
      <c r="MD652" s="15"/>
      <c r="ME652" s="15"/>
      <c r="MF652" s="15"/>
      <c r="MG652" s="15"/>
      <c r="MH652" s="15"/>
      <c r="MI652" s="15"/>
      <c r="MJ652" s="15"/>
      <c r="MK652" s="15"/>
      <c r="ML652" s="15"/>
      <c r="MM652" s="15"/>
      <c r="MN652" s="15"/>
      <c r="MO652" s="15"/>
      <c r="MP652" s="15"/>
      <c r="MQ652" s="15"/>
      <c r="MR652" s="15"/>
      <c r="MS652" s="15"/>
      <c r="MT652" s="15"/>
      <c r="MU652" s="15"/>
      <c r="MV652" s="15"/>
      <c r="MW652" s="15"/>
      <c r="MX652" s="15"/>
      <c r="MY652" s="15"/>
      <c r="MZ652" s="15"/>
      <c r="NA652" s="15"/>
      <c r="NB652" s="15"/>
      <c r="NC652" s="15"/>
      <c r="ND652" s="15"/>
      <c r="NE652" s="15"/>
      <c r="NF652" s="15"/>
      <c r="NG652" s="15"/>
      <c r="NH652" s="15"/>
      <c r="NI652" s="15"/>
      <c r="NJ652" s="15"/>
      <c r="NK652" s="15"/>
      <c r="NL652" s="15"/>
      <c r="NM652" s="15"/>
      <c r="NN652" s="15"/>
      <c r="NO652" s="15"/>
      <c r="NP652" s="15"/>
      <c r="NQ652" s="15"/>
      <c r="NR652" s="15"/>
      <c r="NS652" s="15"/>
      <c r="NT652" s="15"/>
      <c r="NU652" s="15"/>
      <c r="NV652" s="15"/>
      <c r="NW652" s="15"/>
      <c r="NX652" s="15"/>
      <c r="NY652" s="15"/>
      <c r="NZ652" s="15"/>
      <c r="OA652" s="15"/>
      <c r="OB652" s="15"/>
      <c r="OC652" s="15"/>
      <c r="OD652" s="15"/>
      <c r="OE652" s="15"/>
      <c r="OF652" s="15"/>
      <c r="OG652" s="15"/>
      <c r="OH652" s="15"/>
      <c r="OI652" s="15"/>
      <c r="OJ652" s="15"/>
      <c r="OK652" s="15"/>
      <c r="OL652" s="15"/>
      <c r="OM652" s="15"/>
      <c r="ON652" s="15"/>
      <c r="OO652" s="15"/>
      <c r="OP652" s="15"/>
      <c r="OQ652" s="15"/>
      <c r="OR652" s="15"/>
      <c r="OS652" s="15"/>
      <c r="OT652" s="15"/>
      <c r="OU652" s="15"/>
      <c r="OV652" s="15"/>
      <c r="OW652" s="15"/>
      <c r="OX652" s="15"/>
      <c r="OY652" s="15"/>
      <c r="OZ652" s="15"/>
      <c r="PA652" s="15"/>
      <c r="PB652" s="15"/>
      <c r="PC652" s="15"/>
      <c r="PD652" s="15"/>
      <c r="PE652" s="15"/>
      <c r="PF652" s="15"/>
      <c r="PG652" s="15"/>
      <c r="PH652" s="15"/>
      <c r="PI652" s="15"/>
      <c r="PJ652" s="15"/>
      <c r="PK652" s="15"/>
      <c r="PL652" s="15"/>
      <c r="PM652" s="15"/>
      <c r="PN652" s="15"/>
      <c r="PO652" s="15"/>
      <c r="PP652" s="15"/>
      <c r="PQ652" s="15"/>
      <c r="PR652" s="15"/>
      <c r="PS652" s="15"/>
      <c r="PT652" s="15"/>
      <c r="PU652" s="15"/>
      <c r="PV652" s="15"/>
      <c r="PW652" s="15"/>
      <c r="PX652" s="15"/>
      <c r="PY652" s="15"/>
      <c r="PZ652" s="15"/>
      <c r="QA652" s="15"/>
      <c r="QB652" s="15"/>
      <c r="QC652" s="15"/>
      <c r="QD652" s="15"/>
      <c r="QE652" s="15"/>
      <c r="QF652" s="15"/>
      <c r="QG652" s="15"/>
      <c r="QH652" s="15"/>
      <c r="QI652" s="15"/>
      <c r="QJ652" s="15"/>
      <c r="QK652" s="15"/>
      <c r="QL652" s="15"/>
      <c r="QM652" s="15"/>
      <c r="QN652" s="15"/>
      <c r="QO652" s="15"/>
      <c r="QP652" s="15"/>
      <c r="QQ652" s="15"/>
      <c r="QR652" s="15"/>
      <c r="QS652" s="15"/>
      <c r="QT652" s="15"/>
      <c r="QU652" s="15"/>
      <c r="QV652" s="15"/>
      <c r="QW652" s="15"/>
      <c r="QX652" s="15"/>
      <c r="QY652" s="15"/>
      <c r="QZ652" s="15"/>
      <c r="RA652" s="15"/>
      <c r="RB652" s="15"/>
      <c r="RC652" s="15"/>
      <c r="RD652" s="15"/>
      <c r="RE652" s="15"/>
      <c r="RF652" s="15"/>
      <c r="RG652" s="15"/>
      <c r="RH652" s="15"/>
      <c r="RI652" s="15"/>
      <c r="RJ652" s="15"/>
      <c r="RK652" s="15"/>
      <c r="RL652" s="15"/>
      <c r="RM652" s="15"/>
      <c r="RN652" s="15"/>
      <c r="RO652" s="15"/>
      <c r="RP652" s="15"/>
      <c r="RQ652" s="15"/>
      <c r="RR652" s="15"/>
      <c r="RS652" s="15"/>
      <c r="RT652" s="15"/>
      <c r="RU652" s="15"/>
      <c r="RV652" s="15"/>
      <c r="RW652" s="15"/>
      <c r="RX652" s="15"/>
      <c r="RY652" s="15"/>
      <c r="RZ652" s="15"/>
      <c r="SA652" s="15"/>
      <c r="SB652" s="15"/>
      <c r="SC652" s="15"/>
      <c r="SD652" s="15"/>
      <c r="SE652" s="15"/>
      <c r="SF652" s="15"/>
      <c r="SG652" s="15"/>
      <c r="SH652" s="15"/>
      <c r="SI652" s="15"/>
      <c r="SJ652" s="15"/>
      <c r="SK652" s="15"/>
      <c r="SL652" s="15"/>
      <c r="SM652" s="15"/>
      <c r="SN652" s="15"/>
      <c r="SO652" s="15"/>
      <c r="SP652" s="15"/>
      <c r="SQ652" s="15"/>
      <c r="SR652" s="15"/>
      <c r="SS652" s="15"/>
      <c r="ST652" s="15"/>
      <c r="SU652" s="15"/>
      <c r="SV652" s="15"/>
      <c r="SW652" s="15"/>
      <c r="SX652" s="15"/>
      <c r="SY652" s="15"/>
      <c r="SZ652" s="15"/>
      <c r="TA652" s="15"/>
      <c r="TB652" s="15"/>
      <c r="TC652" s="15"/>
      <c r="TD652" s="15"/>
      <c r="TE652" s="15"/>
      <c r="TF652" s="15"/>
      <c r="TG652" s="15"/>
      <c r="TH652" s="15"/>
      <c r="TI652" s="15"/>
      <c r="TJ652" s="15"/>
      <c r="TK652" s="15"/>
      <c r="TL652" s="15"/>
      <c r="TM652" s="15"/>
      <c r="TN652" s="15"/>
      <c r="TO652" s="15"/>
      <c r="TP652" s="15"/>
      <c r="TQ652" s="15"/>
      <c r="TR652" s="15"/>
      <c r="TS652" s="15"/>
      <c r="TT652" s="15"/>
      <c r="TU652" s="15"/>
      <c r="TV652" s="15"/>
      <c r="TW652" s="15"/>
      <c r="TX652" s="15"/>
      <c r="TY652" s="15"/>
      <c r="TZ652" s="15"/>
      <c r="UA652" s="15"/>
      <c r="UB652" s="15"/>
      <c r="UC652" s="15"/>
      <c r="UD652" s="15"/>
      <c r="UE652" s="15"/>
      <c r="UF652" s="15"/>
      <c r="UG652" s="15"/>
      <c r="UH652" s="15"/>
      <c r="UI652" s="15"/>
      <c r="UJ652" s="15"/>
      <c r="UK652" s="15"/>
      <c r="UL652" s="15"/>
      <c r="UM652" s="15"/>
      <c r="UN652" s="15"/>
      <c r="UO652" s="15"/>
      <c r="UP652" s="15"/>
      <c r="UQ652" s="15"/>
      <c r="UR652" s="15"/>
      <c r="US652" s="15"/>
      <c r="UT652" s="15"/>
      <c r="UU652" s="15"/>
      <c r="UV652" s="15"/>
      <c r="UW652" s="15"/>
      <c r="UX652" s="15"/>
      <c r="UY652" s="15"/>
      <c r="UZ652" s="15"/>
      <c r="VA652" s="15"/>
      <c r="VB652" s="15"/>
      <c r="VC652" s="15"/>
      <c r="VD652" s="15"/>
      <c r="VE652" s="15"/>
      <c r="VF652" s="15"/>
      <c r="VG652" s="15"/>
      <c r="VH652" s="15"/>
      <c r="VI652" s="15"/>
      <c r="VJ652" s="15"/>
      <c r="VK652" s="15"/>
      <c r="VL652" s="15"/>
      <c r="VM652" s="15"/>
      <c r="VN652" s="15"/>
      <c r="VO652" s="15"/>
      <c r="VP652" s="15"/>
      <c r="VQ652" s="15"/>
      <c r="VR652" s="15"/>
      <c r="VS652" s="15"/>
      <c r="VT652" s="15"/>
      <c r="VU652" s="15"/>
      <c r="VV652" s="15"/>
      <c r="VW652" s="15"/>
      <c r="VX652" s="15"/>
      <c r="VY652" s="15"/>
      <c r="VZ652" s="15"/>
      <c r="WA652" s="15"/>
      <c r="WB652" s="15"/>
      <c r="WC652" s="15"/>
      <c r="WD652" s="15"/>
      <c r="WE652" s="15"/>
      <c r="WF652" s="15"/>
      <c r="WG652" s="15"/>
      <c r="WH652" s="15"/>
      <c r="WI652" s="15"/>
      <c r="WJ652" s="15"/>
      <c r="WK652" s="15"/>
      <c r="WL652" s="15"/>
      <c r="WM652" s="15"/>
      <c r="WN652" s="15"/>
      <c r="WO652" s="15"/>
      <c r="WP652" s="15"/>
      <c r="WQ652" s="15"/>
      <c r="WR652" s="15"/>
      <c r="WS652" s="15"/>
      <c r="WT652" s="15"/>
      <c r="WU652" s="15"/>
      <c r="WV652" s="15"/>
      <c r="WW652" s="15"/>
      <c r="WX652" s="15"/>
      <c r="WY652" s="15"/>
      <c r="WZ652" s="15"/>
      <c r="XA652" s="15"/>
      <c r="XB652" s="15"/>
      <c r="XC652" s="15"/>
      <c r="XD652" s="15"/>
      <c r="XE652" s="15"/>
      <c r="XF652" s="15"/>
      <c r="XG652" s="15"/>
      <c r="XH652" s="15"/>
      <c r="XI652" s="15"/>
      <c r="XJ652" s="15"/>
      <c r="XK652" s="15"/>
      <c r="XL652" s="15"/>
      <c r="XM652" s="15"/>
      <c r="XN652" s="15"/>
      <c r="XO652" s="15"/>
      <c r="XP652" s="15"/>
      <c r="XQ652" s="15"/>
      <c r="XR652" s="15"/>
      <c r="XS652" s="15"/>
      <c r="XT652" s="15"/>
      <c r="XU652" s="15"/>
      <c r="XV652" s="15"/>
      <c r="XW652" s="15"/>
      <c r="XX652" s="15"/>
      <c r="XY652" s="15"/>
      <c r="XZ652" s="15"/>
      <c r="YA652" s="15"/>
      <c r="YB652" s="15"/>
      <c r="YC652" s="15"/>
      <c r="YD652" s="15"/>
      <c r="YE652" s="15"/>
      <c r="YF652" s="15"/>
      <c r="YG652" s="15"/>
      <c r="YH652" s="15"/>
      <c r="YI652" s="15"/>
      <c r="YJ652" s="15"/>
      <c r="YK652" s="15"/>
      <c r="YL652" s="15"/>
      <c r="YM652" s="15"/>
      <c r="YN652" s="15"/>
      <c r="YO652" s="15"/>
      <c r="YP652" s="15"/>
      <c r="YQ652" s="15"/>
      <c r="YR652" s="15"/>
      <c r="YS652" s="15"/>
      <c r="YT652" s="15"/>
      <c r="YU652" s="15"/>
      <c r="YV652" s="15"/>
      <c r="YW652" s="15"/>
      <c r="YX652" s="15"/>
      <c r="YY652" s="15"/>
      <c r="YZ652" s="15"/>
      <c r="ZA652" s="15"/>
      <c r="ZB652" s="15"/>
      <c r="ZC652" s="15"/>
      <c r="ZD652" s="15"/>
      <c r="ZE652" s="15"/>
      <c r="ZF652" s="15"/>
      <c r="ZG652" s="15"/>
      <c r="ZH652" s="15"/>
      <c r="ZI652" s="15"/>
      <c r="ZJ652" s="15"/>
      <c r="ZK652" s="15"/>
      <c r="ZL652" s="15"/>
      <c r="ZM652" s="15"/>
      <c r="ZN652" s="15"/>
      <c r="ZO652" s="15"/>
      <c r="ZP652" s="15"/>
      <c r="ZQ652" s="15"/>
      <c r="ZR652" s="15"/>
      <c r="ZS652" s="15"/>
      <c r="ZT652" s="15"/>
      <c r="ZU652" s="15"/>
      <c r="ZV652" s="15"/>
      <c r="ZW652" s="15"/>
      <c r="ZX652" s="15"/>
      <c r="ZY652" s="15"/>
      <c r="ZZ652" s="15"/>
      <c r="AAA652" s="15"/>
      <c r="AAB652" s="15"/>
      <c r="AAC652" s="15"/>
      <c r="AAD652" s="15"/>
      <c r="AAE652" s="15"/>
      <c r="AAF652" s="15"/>
      <c r="AAG652" s="15"/>
      <c r="AAH652" s="15"/>
      <c r="AAI652" s="15"/>
      <c r="AAJ652" s="15"/>
      <c r="AAK652" s="15"/>
      <c r="AAL652" s="15"/>
      <c r="AAM652" s="15"/>
      <c r="AAN652" s="15"/>
      <c r="AAO652" s="15"/>
      <c r="AAP652" s="15"/>
      <c r="AAQ652" s="15"/>
      <c r="AAR652" s="15"/>
      <c r="AAS652" s="15"/>
      <c r="AAT652" s="15"/>
      <c r="AAU652" s="15"/>
      <c r="AAV652" s="15"/>
      <c r="AAW652" s="15"/>
      <c r="AAX652" s="15"/>
      <c r="AAY652" s="15"/>
      <c r="AAZ652" s="15"/>
      <c r="ABA652" s="15"/>
      <c r="ABB652" s="15"/>
      <c r="ABC652" s="15"/>
      <c r="ABD652" s="15"/>
      <c r="ABE652" s="15"/>
      <c r="ABF652" s="15"/>
      <c r="ABG652" s="15"/>
      <c r="ABH652" s="15"/>
      <c r="ABI652" s="15"/>
      <c r="ABJ652" s="15"/>
      <c r="ABK652" s="15"/>
      <c r="ABL652" s="15"/>
      <c r="ABM652" s="15"/>
      <c r="ABN652" s="15"/>
      <c r="ABO652" s="15"/>
      <c r="ABP652" s="15"/>
      <c r="ABQ652" s="15"/>
      <c r="ABR652" s="15"/>
      <c r="ABS652" s="15"/>
      <c r="ABT652" s="15"/>
      <c r="ABU652" s="15"/>
      <c r="ABV652" s="15"/>
      <c r="ABW652" s="15"/>
      <c r="ABX652" s="15"/>
      <c r="ABY652" s="15"/>
      <c r="ABZ652" s="15"/>
      <c r="ACA652" s="15"/>
      <c r="ACB652" s="15"/>
      <c r="ACC652" s="15"/>
      <c r="ACD652" s="15"/>
      <c r="ACE652" s="15"/>
      <c r="ACF652" s="15"/>
      <c r="ACG652" s="15"/>
      <c r="ACH652" s="15"/>
      <c r="ACI652" s="15"/>
      <c r="ACJ652" s="15"/>
      <c r="ACK652" s="15"/>
      <c r="ACL652" s="15"/>
      <c r="ACM652" s="15"/>
      <c r="ACN652" s="15"/>
      <c r="ACO652" s="15"/>
      <c r="ACP652" s="15"/>
      <c r="ACQ652" s="15"/>
      <c r="ACR652" s="15"/>
      <c r="ACS652" s="15"/>
      <c r="ACT652" s="15"/>
      <c r="ACU652" s="15"/>
      <c r="ACV652" s="15"/>
      <c r="ACW652" s="15"/>
      <c r="ACX652" s="15"/>
      <c r="ACY652" s="15"/>
      <c r="ACZ652" s="15"/>
      <c r="ADA652" s="15"/>
      <c r="ADB652" s="15"/>
      <c r="ADC652" s="15"/>
      <c r="ADD652" s="15"/>
      <c r="ADE652" s="15"/>
      <c r="ADF652" s="15"/>
      <c r="ADG652" s="15"/>
      <c r="ADH652" s="15"/>
      <c r="ADI652" s="15"/>
      <c r="ADJ652" s="15"/>
      <c r="ADK652" s="15"/>
      <c r="ADL652" s="15"/>
      <c r="ADM652" s="15"/>
      <c r="ADN652" s="15"/>
      <c r="ADO652" s="15"/>
      <c r="ADP652" s="15"/>
      <c r="ADQ652" s="15"/>
      <c r="ADR652" s="15"/>
      <c r="ADS652" s="15"/>
      <c r="ADT652" s="15"/>
      <c r="ADU652" s="15"/>
      <c r="ADV652" s="15"/>
      <c r="ADW652" s="15"/>
      <c r="ADX652" s="15"/>
      <c r="ADY652" s="15"/>
      <c r="ADZ652" s="15"/>
      <c r="AEA652" s="15"/>
      <c r="AEB652" s="15"/>
      <c r="AEC652" s="15"/>
      <c r="AED652" s="15"/>
      <c r="AEE652" s="15"/>
      <c r="AEF652" s="15"/>
      <c r="AEG652" s="15"/>
      <c r="AEH652" s="15"/>
      <c r="AEI652" s="15"/>
      <c r="AEJ652" s="15"/>
      <c r="AEK652" s="15"/>
      <c r="AEL652" s="15"/>
      <c r="AEM652" s="15"/>
      <c r="AEN652" s="15"/>
      <c r="AEO652" s="15"/>
      <c r="AEP652" s="15"/>
      <c r="AEQ652" s="15"/>
      <c r="AER652" s="15"/>
      <c r="AES652" s="15"/>
      <c r="AET652" s="15"/>
      <c r="AEU652" s="15"/>
      <c r="AEV652" s="15"/>
      <c r="AEW652" s="15"/>
      <c r="AEX652" s="15"/>
      <c r="AEY652" s="15"/>
      <c r="AEZ652" s="15"/>
      <c r="AFA652" s="15"/>
      <c r="AFB652" s="15"/>
      <c r="AFC652" s="15"/>
      <c r="AFD652" s="15"/>
      <c r="AFE652" s="15"/>
      <c r="AFF652" s="15"/>
      <c r="AFG652" s="15"/>
      <c r="AFH652" s="15"/>
      <c r="AFI652" s="15"/>
      <c r="AFJ652" s="15"/>
      <c r="AFK652" s="15"/>
      <c r="AFL652" s="15"/>
      <c r="AFM652" s="15"/>
      <c r="AFN652" s="15"/>
      <c r="AFO652" s="15"/>
      <c r="AFP652" s="15"/>
      <c r="AFQ652" s="15"/>
      <c r="AFR652" s="15"/>
      <c r="AFS652" s="15"/>
      <c r="AFT652" s="15"/>
      <c r="AFU652" s="15"/>
      <c r="AFV652" s="15"/>
      <c r="AFW652" s="15"/>
      <c r="AFX652" s="15"/>
      <c r="AFY652" s="15"/>
      <c r="AFZ652" s="15"/>
      <c r="AGA652" s="15"/>
      <c r="AGB652" s="15"/>
      <c r="AGC652" s="15"/>
      <c r="AGD652" s="15"/>
      <c r="AGE652" s="15"/>
      <c r="AGF652" s="15"/>
      <c r="AGG652" s="15"/>
      <c r="AGH652" s="15"/>
      <c r="AGI652" s="15"/>
      <c r="AGJ652" s="15"/>
      <c r="AGK652" s="15"/>
      <c r="AGL652" s="15"/>
      <c r="AGM652" s="15"/>
      <c r="AGN652" s="15"/>
      <c r="AGO652" s="15"/>
      <c r="AGP652" s="15"/>
      <c r="AGQ652" s="15"/>
      <c r="AGR652" s="15"/>
      <c r="AGS652" s="15"/>
      <c r="AGT652" s="15"/>
      <c r="AGU652" s="15"/>
      <c r="AGV652" s="15"/>
      <c r="AGW652" s="15"/>
      <c r="AGX652" s="15"/>
      <c r="AGY652" s="15"/>
      <c r="AGZ652" s="15"/>
      <c r="AHA652" s="15"/>
      <c r="AHB652" s="15"/>
      <c r="AHC652" s="15"/>
      <c r="AHD652" s="15"/>
      <c r="AHE652" s="15"/>
      <c r="AHF652" s="15"/>
      <c r="AHG652" s="15"/>
      <c r="AHH652" s="15"/>
      <c r="AHI652" s="15"/>
      <c r="AHJ652" s="15"/>
      <c r="AHK652" s="15"/>
      <c r="AHL652" s="15"/>
      <c r="AHM652" s="15"/>
      <c r="AHN652" s="15"/>
      <c r="AHO652" s="15"/>
      <c r="AHP652" s="15"/>
      <c r="AHQ652" s="15"/>
      <c r="AHR652" s="15"/>
      <c r="AHS652" s="15"/>
      <c r="AHT652" s="15"/>
      <c r="AHU652" s="15"/>
      <c r="AHV652" s="15"/>
      <c r="AHW652" s="15"/>
      <c r="AHX652" s="15"/>
      <c r="AHY652" s="15"/>
      <c r="AHZ652" s="15"/>
      <c r="AIA652" s="15"/>
      <c r="AIB652" s="15"/>
      <c r="AIC652" s="15"/>
      <c r="AID652" s="15"/>
      <c r="AIE652" s="15"/>
      <c r="AIF652" s="15"/>
      <c r="AIG652" s="15"/>
      <c r="AIH652" s="15"/>
      <c r="AII652" s="15"/>
      <c r="AIJ652" s="15"/>
      <c r="AIK652" s="15"/>
      <c r="AIL652" s="15"/>
      <c r="AIM652" s="15"/>
      <c r="AIN652" s="15"/>
      <c r="AIO652" s="15"/>
      <c r="AIP652" s="15"/>
      <c r="AIQ652" s="15"/>
      <c r="AIR652" s="15"/>
      <c r="AIS652" s="15"/>
      <c r="AIT652" s="15"/>
      <c r="AIU652" s="15"/>
      <c r="AIV652" s="15"/>
      <c r="AIW652" s="15"/>
      <c r="AIX652" s="15"/>
      <c r="AIY652" s="15"/>
      <c r="AIZ652" s="15"/>
      <c r="AJA652" s="15"/>
      <c r="AJB652" s="15"/>
      <c r="AJC652" s="15"/>
      <c r="AJD652" s="15"/>
      <c r="AJE652" s="15"/>
      <c r="AJF652" s="15"/>
      <c r="AJG652" s="15"/>
      <c r="AJH652" s="15"/>
      <c r="AJI652" s="15"/>
      <c r="AJJ652" s="15"/>
      <c r="AJK652" s="15"/>
      <c r="AJL652" s="15"/>
      <c r="AJM652" s="15"/>
      <c r="AJN652" s="15"/>
      <c r="AJO652" s="15"/>
      <c r="AJP652" s="15"/>
      <c r="AJQ652" s="15"/>
      <c r="AJR652" s="15"/>
      <c r="AJS652" s="15"/>
      <c r="AJT652" s="15"/>
      <c r="AJU652" s="15"/>
      <c r="AJV652" s="15"/>
      <c r="AJW652" s="15"/>
      <c r="AJX652" s="15"/>
      <c r="AJY652" s="15"/>
      <c r="AJZ652" s="15"/>
      <c r="AKA652" s="15"/>
      <c r="AKB652" s="15"/>
      <c r="AKC652" s="15"/>
      <c r="AKD652" s="15"/>
      <c r="AKE652" s="15"/>
      <c r="AKF652" s="15"/>
      <c r="AKG652" s="15"/>
      <c r="AKH652" s="15"/>
      <c r="AKI652" s="15"/>
      <c r="AKJ652" s="15"/>
      <c r="AKK652" s="15"/>
      <c r="AKL652" s="15"/>
      <c r="AKM652" s="15"/>
      <c r="AKN652" s="15"/>
      <c r="AKO652" s="15"/>
      <c r="AKP652" s="15"/>
      <c r="AKQ652" s="15"/>
      <c r="AKR652" s="15"/>
      <c r="AKS652" s="15"/>
      <c r="AKT652" s="15"/>
      <c r="AKU652" s="15"/>
      <c r="AKV652" s="15"/>
      <c r="AKW652" s="15"/>
      <c r="AKX652" s="15"/>
      <c r="AKY652" s="15"/>
      <c r="AKZ652" s="15"/>
      <c r="ALA652" s="15"/>
      <c r="ALB652" s="15"/>
      <c r="ALC652" s="15"/>
      <c r="ALD652" s="15"/>
      <c r="ALE652" s="15"/>
      <c r="ALF652" s="15"/>
      <c r="ALG652" s="15"/>
      <c r="ALH652" s="15"/>
      <c r="ALI652" s="15"/>
      <c r="ALJ652" s="15"/>
      <c r="ALK652" s="15"/>
      <c r="ALL652" s="15"/>
      <c r="ALM652" s="15"/>
      <c r="ALN652" s="15"/>
      <c r="ALO652" s="15"/>
      <c r="ALP652" s="15"/>
      <c r="ALQ652" s="15"/>
      <c r="ALR652" s="15"/>
      <c r="ALS652" s="15"/>
      <c r="ALT652" s="15"/>
      <c r="ALU652" s="15"/>
      <c r="ALV652" s="15"/>
      <c r="ALW652" s="15"/>
      <c r="ALX652" s="11"/>
      <c r="ALY652" s="11"/>
      <c r="ALZ652" s="11"/>
      <c r="AMA652" s="11"/>
    </row>
    <row r="653" spans="1:1024" ht="12.75" customHeight="1">
      <c r="A653" s="8" t="s">
        <v>165</v>
      </c>
      <c r="B653" s="25" t="s">
        <v>166</v>
      </c>
      <c r="C653" s="5" t="s">
        <v>167</v>
      </c>
      <c r="D653" s="4"/>
      <c r="E653" s="9" t="s">
        <v>16</v>
      </c>
      <c r="F653" s="4" t="s">
        <v>17</v>
      </c>
      <c r="G653" s="4" t="s">
        <v>168</v>
      </c>
      <c r="H653" s="6">
        <v>1723.01</v>
      </c>
      <c r="I653" s="6">
        <v>10371.24</v>
      </c>
      <c r="J653" s="6">
        <v>10072</v>
      </c>
      <c r="K653" s="6">
        <v>9078.89</v>
      </c>
      <c r="L653" s="7">
        <v>9930</v>
      </c>
      <c r="M653" s="6">
        <v>10154</v>
      </c>
      <c r="N653" s="6">
        <v>10331</v>
      </c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  <c r="AKS653" s="11"/>
      <c r="AKT653" s="11"/>
      <c r="AKU653" s="11"/>
      <c r="AKV653" s="11"/>
      <c r="AKW653" s="11"/>
      <c r="AKX653" s="11"/>
      <c r="AKY653" s="11"/>
      <c r="AKZ653" s="11"/>
      <c r="ALA653" s="11"/>
      <c r="ALB653" s="11"/>
      <c r="ALC653" s="11"/>
      <c r="ALD653" s="11"/>
      <c r="ALE653" s="11"/>
      <c r="ALF653" s="11"/>
      <c r="ALG653" s="11"/>
      <c r="ALH653" s="11"/>
      <c r="ALI653" s="11"/>
      <c r="ALJ653" s="11"/>
      <c r="ALK653" s="11"/>
      <c r="ALL653" s="11"/>
      <c r="ALM653" s="11"/>
      <c r="ALN653" s="11"/>
      <c r="ALO653" s="11"/>
      <c r="ALP653" s="11"/>
      <c r="ALQ653" s="11"/>
      <c r="ALR653" s="11"/>
      <c r="ALS653" s="11"/>
      <c r="ALT653" s="11"/>
      <c r="ALU653" s="11"/>
      <c r="ALV653" s="11"/>
      <c r="ALW653" s="11"/>
      <c r="ALX653" s="11"/>
      <c r="ALY653" s="11"/>
      <c r="ALZ653" s="11"/>
      <c r="AMA653" s="11"/>
    </row>
    <row r="654" spans="1:1024" ht="12.75" customHeight="1">
      <c r="A654" s="8" t="s">
        <v>165</v>
      </c>
      <c r="B654" s="25" t="s">
        <v>166</v>
      </c>
      <c r="C654" s="5" t="s">
        <v>169</v>
      </c>
      <c r="D654" s="4"/>
      <c r="E654" s="9" t="s">
        <v>16</v>
      </c>
      <c r="F654" s="4" t="s">
        <v>17</v>
      </c>
      <c r="G654" s="4" t="s">
        <v>170</v>
      </c>
      <c r="H654" s="6">
        <v>558.33000000000004</v>
      </c>
      <c r="I654" s="6">
        <v>3333.44</v>
      </c>
      <c r="J654" s="6">
        <v>3465</v>
      </c>
      <c r="K654" s="6">
        <v>3403.16</v>
      </c>
      <c r="L654" s="7">
        <v>3470</v>
      </c>
      <c r="M654" s="6">
        <v>3540</v>
      </c>
      <c r="N654" s="6">
        <v>3611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  <c r="AKS654" s="11"/>
      <c r="AKT654" s="11"/>
      <c r="AKU654" s="11"/>
      <c r="AKV654" s="11"/>
      <c r="AKW654" s="11"/>
      <c r="AKX654" s="11"/>
      <c r="AKY654" s="11"/>
      <c r="AKZ654" s="11"/>
      <c r="ALA654" s="11"/>
      <c r="ALB654" s="11"/>
      <c r="ALC654" s="11"/>
      <c r="ALD654" s="11"/>
      <c r="ALE654" s="11"/>
      <c r="ALF654" s="11"/>
      <c r="ALG654" s="11"/>
      <c r="ALH654" s="11"/>
      <c r="ALI654" s="11"/>
      <c r="ALJ654" s="11"/>
      <c r="ALK654" s="11"/>
      <c r="ALL654" s="11"/>
      <c r="ALM654" s="11"/>
      <c r="ALN654" s="11"/>
      <c r="ALO654" s="11"/>
      <c r="ALP654" s="11"/>
      <c r="ALQ654" s="11"/>
      <c r="ALR654" s="11"/>
      <c r="ALS654" s="11"/>
      <c r="ALT654" s="11"/>
      <c r="ALU654" s="11"/>
      <c r="ALV654" s="11"/>
      <c r="ALW654" s="11"/>
      <c r="ALX654" s="11"/>
      <c r="ALY654" s="11"/>
      <c r="ALZ654" s="11"/>
      <c r="AMA654" s="11"/>
    </row>
    <row r="655" spans="1:1024" ht="12.75" customHeight="1">
      <c r="A655" s="8" t="s">
        <v>165</v>
      </c>
      <c r="B655" s="25" t="s">
        <v>166</v>
      </c>
      <c r="C655" s="9" t="s">
        <v>256</v>
      </c>
      <c r="D655" s="9" t="s">
        <v>36</v>
      </c>
      <c r="E655" s="9" t="s">
        <v>16</v>
      </c>
      <c r="F655" s="8" t="s">
        <v>17</v>
      </c>
      <c r="G655" s="8" t="s">
        <v>386</v>
      </c>
      <c r="H655" s="10">
        <v>2396.48</v>
      </c>
      <c r="I655" s="10">
        <v>1551.53</v>
      </c>
      <c r="J655" s="10">
        <v>2300</v>
      </c>
      <c r="K655" s="10">
        <v>1275.6400000000001</v>
      </c>
      <c r="L655" s="7">
        <v>0</v>
      </c>
      <c r="M655" s="10">
        <f t="shared" ref="M655:N663" si="102">L655</f>
        <v>0</v>
      </c>
      <c r="N655" s="10">
        <f t="shared" si="102"/>
        <v>0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  <c r="NN655" s="11"/>
      <c r="NO655" s="11"/>
      <c r="NP655" s="11"/>
      <c r="NQ655" s="11"/>
      <c r="NR655" s="11"/>
      <c r="NS655" s="11"/>
      <c r="NT655" s="11"/>
      <c r="NU655" s="11"/>
      <c r="NV655" s="11"/>
      <c r="NW655" s="11"/>
      <c r="NX655" s="11"/>
      <c r="NY655" s="11"/>
      <c r="NZ655" s="11"/>
      <c r="OA655" s="11"/>
      <c r="OB655" s="11"/>
      <c r="OC655" s="11"/>
      <c r="OD655" s="11"/>
      <c r="OE655" s="11"/>
      <c r="OF655" s="11"/>
      <c r="OG655" s="11"/>
      <c r="OH655" s="11"/>
      <c r="OI655" s="11"/>
      <c r="OJ655" s="11"/>
      <c r="OK655" s="11"/>
      <c r="OL655" s="11"/>
      <c r="OM655" s="11"/>
      <c r="ON655" s="11"/>
      <c r="OO655" s="11"/>
      <c r="OP655" s="11"/>
      <c r="OQ655" s="11"/>
      <c r="OR655" s="11"/>
      <c r="OS655" s="11"/>
      <c r="OT655" s="11"/>
      <c r="OU655" s="11"/>
      <c r="OV655" s="11"/>
      <c r="OW655" s="11"/>
      <c r="OX655" s="11"/>
      <c r="OY655" s="11"/>
      <c r="OZ655" s="11"/>
      <c r="PA655" s="11"/>
      <c r="PB655" s="11"/>
      <c r="PC655" s="11"/>
      <c r="PD655" s="11"/>
      <c r="PE655" s="11"/>
      <c r="PF655" s="11"/>
      <c r="PG655" s="11"/>
      <c r="PH655" s="11"/>
      <c r="PI655" s="11"/>
      <c r="PJ655" s="11"/>
      <c r="PK655" s="11"/>
      <c r="PL655" s="11"/>
      <c r="PM655" s="11"/>
      <c r="PN655" s="11"/>
      <c r="PO655" s="11"/>
      <c r="PP655" s="11"/>
      <c r="PQ655" s="11"/>
      <c r="PR655" s="11"/>
      <c r="PS655" s="11"/>
      <c r="PT655" s="11"/>
      <c r="PU655" s="11"/>
      <c r="PV655" s="11"/>
      <c r="PW655" s="11"/>
      <c r="PX655" s="11"/>
      <c r="PY655" s="11"/>
      <c r="PZ655" s="11"/>
      <c r="QA655" s="11"/>
      <c r="QB655" s="11"/>
      <c r="QC655" s="11"/>
      <c r="QD655" s="11"/>
      <c r="QE655" s="11"/>
      <c r="QF655" s="11"/>
      <c r="QG655" s="11"/>
      <c r="QH655" s="11"/>
      <c r="QI655" s="11"/>
      <c r="QJ655" s="11"/>
      <c r="QK655" s="11"/>
      <c r="QL655" s="11"/>
      <c r="QM655" s="11"/>
      <c r="QN655" s="11"/>
      <c r="QO655" s="11"/>
      <c r="QP655" s="11"/>
      <c r="QQ655" s="11"/>
      <c r="QR655" s="11"/>
      <c r="QS655" s="11"/>
      <c r="QT655" s="11"/>
      <c r="QU655" s="11"/>
      <c r="QV655" s="11"/>
      <c r="QW655" s="11"/>
      <c r="QX655" s="11"/>
      <c r="QY655" s="11"/>
      <c r="QZ655" s="11"/>
      <c r="RA655" s="11"/>
      <c r="RB655" s="11"/>
      <c r="RC655" s="11"/>
      <c r="RD655" s="11"/>
      <c r="RE655" s="11"/>
      <c r="RF655" s="11"/>
      <c r="RG655" s="11"/>
      <c r="RH655" s="11"/>
      <c r="RI655" s="11"/>
      <c r="RJ655" s="11"/>
      <c r="RK655" s="11"/>
      <c r="RL655" s="11"/>
      <c r="RM655" s="11"/>
      <c r="RN655" s="11"/>
      <c r="RO655" s="11"/>
      <c r="RP655" s="11"/>
      <c r="RQ655" s="11"/>
      <c r="RR655" s="11"/>
      <c r="RS655" s="11"/>
      <c r="RT655" s="11"/>
      <c r="RU655" s="11"/>
      <c r="RV655" s="11"/>
      <c r="RW655" s="11"/>
      <c r="RX655" s="11"/>
      <c r="RY655" s="11"/>
      <c r="RZ655" s="11"/>
      <c r="SA655" s="11"/>
      <c r="SB655" s="11"/>
      <c r="SC655" s="11"/>
      <c r="SD655" s="11"/>
      <c r="SE655" s="11"/>
      <c r="SF655" s="11"/>
      <c r="SG655" s="11"/>
      <c r="SH655" s="11"/>
      <c r="SI655" s="11"/>
      <c r="SJ655" s="11"/>
      <c r="SK655" s="11"/>
      <c r="SL655" s="11"/>
      <c r="SM655" s="11"/>
      <c r="SN655" s="11"/>
      <c r="SO655" s="11"/>
      <c r="SP655" s="11"/>
      <c r="SQ655" s="11"/>
      <c r="SR655" s="11"/>
      <c r="SS655" s="11"/>
      <c r="ST655" s="11"/>
      <c r="SU655" s="11"/>
      <c r="SV655" s="11"/>
      <c r="SW655" s="11"/>
      <c r="SX655" s="11"/>
      <c r="SY655" s="11"/>
      <c r="SZ655" s="11"/>
      <c r="TA655" s="11"/>
      <c r="TB655" s="11"/>
      <c r="TC655" s="11"/>
      <c r="TD655" s="11"/>
      <c r="TE655" s="11"/>
      <c r="TF655" s="11"/>
      <c r="TG655" s="11"/>
      <c r="TH655" s="11"/>
      <c r="TI655" s="11"/>
      <c r="TJ655" s="11"/>
      <c r="TK655" s="11"/>
      <c r="TL655" s="11"/>
      <c r="TM655" s="11"/>
      <c r="TN655" s="11"/>
      <c r="TO655" s="11"/>
      <c r="TP655" s="11"/>
      <c r="TQ655" s="11"/>
      <c r="TR655" s="11"/>
      <c r="TS655" s="11"/>
      <c r="TT655" s="11"/>
      <c r="TU655" s="11"/>
      <c r="TV655" s="11"/>
      <c r="TW655" s="11"/>
      <c r="TX655" s="11"/>
      <c r="TY655" s="11"/>
      <c r="TZ655" s="11"/>
      <c r="UA655" s="11"/>
      <c r="UB655" s="11"/>
      <c r="UC655" s="11"/>
      <c r="UD655" s="11"/>
      <c r="UE655" s="11"/>
      <c r="UF655" s="11"/>
      <c r="UG655" s="11"/>
      <c r="UH655" s="11"/>
      <c r="UI655" s="11"/>
      <c r="UJ655" s="11"/>
      <c r="UK655" s="11"/>
      <c r="UL655" s="11"/>
      <c r="UM655" s="11"/>
      <c r="UN655" s="11"/>
      <c r="UO655" s="11"/>
      <c r="UP655" s="11"/>
      <c r="UQ655" s="11"/>
      <c r="UR655" s="11"/>
      <c r="US655" s="11"/>
      <c r="UT655" s="11"/>
      <c r="UU655" s="11"/>
      <c r="UV655" s="11"/>
      <c r="UW655" s="11"/>
      <c r="UX655" s="11"/>
      <c r="UY655" s="11"/>
      <c r="UZ655" s="11"/>
      <c r="VA655" s="11"/>
      <c r="VB655" s="11"/>
      <c r="VC655" s="11"/>
      <c r="VD655" s="11"/>
      <c r="VE655" s="11"/>
      <c r="VF655" s="11"/>
      <c r="VG655" s="11"/>
      <c r="VH655" s="11"/>
      <c r="VI655" s="11"/>
      <c r="VJ655" s="11"/>
      <c r="VK655" s="11"/>
      <c r="VL655" s="11"/>
      <c r="VM655" s="11"/>
      <c r="VN655" s="11"/>
      <c r="VO655" s="11"/>
      <c r="VP655" s="11"/>
      <c r="VQ655" s="11"/>
      <c r="VR655" s="11"/>
      <c r="VS655" s="11"/>
      <c r="VT655" s="11"/>
      <c r="VU655" s="11"/>
      <c r="VV655" s="11"/>
      <c r="VW655" s="11"/>
      <c r="VX655" s="11"/>
      <c r="VY655" s="11"/>
      <c r="VZ655" s="11"/>
      <c r="WA655" s="11"/>
      <c r="WB655" s="11"/>
      <c r="WC655" s="11"/>
      <c r="WD655" s="11"/>
      <c r="WE655" s="11"/>
      <c r="WF655" s="11"/>
      <c r="WG655" s="11"/>
      <c r="WH655" s="11"/>
      <c r="WI655" s="11"/>
      <c r="WJ655" s="11"/>
      <c r="WK655" s="11"/>
      <c r="WL655" s="11"/>
      <c r="WM655" s="11"/>
      <c r="WN655" s="11"/>
      <c r="WO655" s="11"/>
      <c r="WP655" s="11"/>
      <c r="WQ655" s="11"/>
      <c r="WR655" s="11"/>
      <c r="WS655" s="11"/>
      <c r="WT655" s="11"/>
      <c r="WU655" s="11"/>
      <c r="WV655" s="11"/>
      <c r="WW655" s="11"/>
      <c r="WX655" s="11"/>
      <c r="WY655" s="11"/>
      <c r="WZ655" s="11"/>
      <c r="XA655" s="11"/>
      <c r="XB655" s="11"/>
      <c r="XC655" s="11"/>
      <c r="XD655" s="11"/>
      <c r="XE655" s="11"/>
      <c r="XF655" s="11"/>
      <c r="XG655" s="11"/>
      <c r="XH655" s="11"/>
      <c r="XI655" s="11"/>
      <c r="XJ655" s="11"/>
      <c r="XK655" s="11"/>
      <c r="XL655" s="11"/>
      <c r="XM655" s="11"/>
      <c r="XN655" s="11"/>
      <c r="XO655" s="11"/>
      <c r="XP655" s="11"/>
      <c r="XQ655" s="11"/>
      <c r="XR655" s="11"/>
      <c r="XS655" s="11"/>
      <c r="XT655" s="11"/>
      <c r="XU655" s="11"/>
      <c r="XV655" s="11"/>
      <c r="XW655" s="11"/>
      <c r="XX655" s="11"/>
      <c r="XY655" s="11"/>
      <c r="XZ655" s="11"/>
      <c r="YA655" s="11"/>
      <c r="YB655" s="11"/>
      <c r="YC655" s="11"/>
      <c r="YD655" s="11"/>
      <c r="YE655" s="11"/>
      <c r="YF655" s="11"/>
      <c r="YG655" s="11"/>
      <c r="YH655" s="11"/>
      <c r="YI655" s="11"/>
      <c r="YJ655" s="11"/>
      <c r="YK655" s="11"/>
      <c r="YL655" s="11"/>
      <c r="YM655" s="11"/>
      <c r="YN655" s="11"/>
      <c r="YO655" s="11"/>
      <c r="YP655" s="11"/>
      <c r="YQ655" s="11"/>
      <c r="YR655" s="11"/>
      <c r="YS655" s="11"/>
      <c r="YT655" s="11"/>
      <c r="YU655" s="11"/>
      <c r="YV655" s="11"/>
      <c r="YW655" s="11"/>
      <c r="YX655" s="11"/>
      <c r="YY655" s="11"/>
      <c r="YZ655" s="11"/>
      <c r="ZA655" s="11"/>
      <c r="ZB655" s="11"/>
      <c r="ZC655" s="11"/>
      <c r="ZD655" s="11"/>
      <c r="ZE655" s="11"/>
      <c r="ZF655" s="11"/>
      <c r="ZG655" s="11"/>
      <c r="ZH655" s="11"/>
      <c r="ZI655" s="11"/>
      <c r="ZJ655" s="11"/>
      <c r="ZK655" s="11"/>
      <c r="ZL655" s="11"/>
      <c r="ZM655" s="11"/>
      <c r="ZN655" s="11"/>
      <c r="ZO655" s="11"/>
      <c r="ZP655" s="11"/>
      <c r="ZQ655" s="11"/>
      <c r="ZR655" s="11"/>
      <c r="ZS655" s="11"/>
      <c r="ZT655" s="11"/>
      <c r="ZU655" s="11"/>
      <c r="ZV655" s="11"/>
      <c r="ZW655" s="11"/>
      <c r="ZX655" s="11"/>
      <c r="ZY655" s="11"/>
      <c r="ZZ655" s="11"/>
      <c r="AAA655" s="11"/>
      <c r="AAB655" s="11"/>
      <c r="AAC655" s="11"/>
      <c r="AAD655" s="11"/>
      <c r="AAE655" s="11"/>
      <c r="AAF655" s="11"/>
      <c r="AAG655" s="11"/>
      <c r="AAH655" s="11"/>
      <c r="AAI655" s="11"/>
      <c r="AAJ655" s="11"/>
      <c r="AAK655" s="11"/>
      <c r="AAL655" s="11"/>
      <c r="AAM655" s="11"/>
      <c r="AAN655" s="11"/>
      <c r="AAO655" s="11"/>
      <c r="AAP655" s="11"/>
      <c r="AAQ655" s="11"/>
      <c r="AAR655" s="11"/>
      <c r="AAS655" s="11"/>
      <c r="AAT655" s="11"/>
      <c r="AAU655" s="11"/>
      <c r="AAV655" s="11"/>
      <c r="AAW655" s="11"/>
      <c r="AAX655" s="11"/>
      <c r="AAY655" s="11"/>
      <c r="AAZ655" s="11"/>
      <c r="ABA655" s="11"/>
      <c r="ABB655" s="11"/>
      <c r="ABC655" s="11"/>
      <c r="ABD655" s="11"/>
      <c r="ABE655" s="11"/>
      <c r="ABF655" s="11"/>
      <c r="ABG655" s="11"/>
      <c r="ABH655" s="11"/>
      <c r="ABI655" s="11"/>
      <c r="ABJ655" s="11"/>
      <c r="ABK655" s="11"/>
      <c r="ABL655" s="11"/>
      <c r="ABM655" s="11"/>
      <c r="ABN655" s="11"/>
      <c r="ABO655" s="11"/>
      <c r="ABP655" s="11"/>
      <c r="ABQ655" s="11"/>
      <c r="ABR655" s="11"/>
      <c r="ABS655" s="11"/>
      <c r="ABT655" s="11"/>
      <c r="ABU655" s="11"/>
      <c r="ABV655" s="11"/>
      <c r="ABW655" s="11"/>
      <c r="ABX655" s="11"/>
      <c r="ABY655" s="11"/>
      <c r="ABZ655" s="11"/>
      <c r="ACA655" s="11"/>
      <c r="ACB655" s="11"/>
      <c r="ACC655" s="11"/>
      <c r="ACD655" s="11"/>
      <c r="ACE655" s="11"/>
      <c r="ACF655" s="11"/>
      <c r="ACG655" s="11"/>
      <c r="ACH655" s="11"/>
      <c r="ACI655" s="11"/>
      <c r="ACJ655" s="11"/>
      <c r="ACK655" s="11"/>
      <c r="ACL655" s="11"/>
      <c r="ACM655" s="11"/>
      <c r="ACN655" s="11"/>
      <c r="ACO655" s="11"/>
      <c r="ACP655" s="11"/>
      <c r="ACQ655" s="11"/>
      <c r="ACR655" s="11"/>
      <c r="ACS655" s="11"/>
      <c r="ACT655" s="11"/>
      <c r="ACU655" s="11"/>
      <c r="ACV655" s="11"/>
      <c r="ACW655" s="11"/>
      <c r="ACX655" s="11"/>
      <c r="ACY655" s="11"/>
      <c r="ACZ655" s="11"/>
      <c r="ADA655" s="11"/>
      <c r="ADB655" s="11"/>
      <c r="ADC655" s="11"/>
      <c r="ADD655" s="11"/>
      <c r="ADE655" s="11"/>
      <c r="ADF655" s="11"/>
      <c r="ADG655" s="11"/>
      <c r="ADH655" s="11"/>
      <c r="ADI655" s="11"/>
      <c r="ADJ655" s="11"/>
      <c r="ADK655" s="11"/>
      <c r="ADL655" s="11"/>
      <c r="ADM655" s="11"/>
      <c r="ADN655" s="11"/>
      <c r="ADO655" s="11"/>
      <c r="ADP655" s="11"/>
      <c r="ADQ655" s="11"/>
      <c r="ADR655" s="11"/>
      <c r="ADS655" s="11"/>
      <c r="ADT655" s="11"/>
      <c r="ADU655" s="11"/>
      <c r="ADV655" s="11"/>
      <c r="ADW655" s="11"/>
      <c r="ADX655" s="11"/>
      <c r="ADY655" s="11"/>
      <c r="ADZ655" s="11"/>
      <c r="AEA655" s="11"/>
      <c r="AEB655" s="11"/>
      <c r="AEC655" s="11"/>
      <c r="AED655" s="11"/>
      <c r="AEE655" s="11"/>
      <c r="AEF655" s="11"/>
      <c r="AEG655" s="11"/>
      <c r="AEH655" s="11"/>
      <c r="AEI655" s="11"/>
      <c r="AEJ655" s="11"/>
      <c r="AEK655" s="11"/>
      <c r="AEL655" s="11"/>
      <c r="AEM655" s="11"/>
      <c r="AEN655" s="11"/>
      <c r="AEO655" s="11"/>
      <c r="AEP655" s="11"/>
      <c r="AEQ655" s="11"/>
      <c r="AER655" s="11"/>
      <c r="AES655" s="11"/>
      <c r="AET655" s="11"/>
      <c r="AEU655" s="11"/>
      <c r="AEV655" s="11"/>
      <c r="AEW655" s="11"/>
      <c r="AEX655" s="11"/>
      <c r="AEY655" s="11"/>
      <c r="AEZ655" s="11"/>
      <c r="AFA655" s="11"/>
      <c r="AFB655" s="11"/>
      <c r="AFC655" s="11"/>
      <c r="AFD655" s="11"/>
      <c r="AFE655" s="11"/>
      <c r="AFF655" s="11"/>
      <c r="AFG655" s="11"/>
      <c r="AFH655" s="11"/>
      <c r="AFI655" s="11"/>
      <c r="AFJ655" s="11"/>
      <c r="AFK655" s="11"/>
      <c r="AFL655" s="11"/>
      <c r="AFM655" s="11"/>
      <c r="AFN655" s="11"/>
      <c r="AFO655" s="11"/>
      <c r="AFP655" s="11"/>
      <c r="AFQ655" s="11"/>
      <c r="AFR655" s="11"/>
      <c r="AFS655" s="11"/>
      <c r="AFT655" s="11"/>
      <c r="AFU655" s="11"/>
      <c r="AFV655" s="11"/>
      <c r="AFW655" s="11"/>
      <c r="AFX655" s="11"/>
      <c r="AFY655" s="11"/>
      <c r="AFZ655" s="11"/>
      <c r="AGA655" s="11"/>
      <c r="AGB655" s="11"/>
      <c r="AGC655" s="11"/>
      <c r="AGD655" s="11"/>
      <c r="AGE655" s="11"/>
      <c r="AGF655" s="11"/>
      <c r="AGG655" s="11"/>
      <c r="AGH655" s="11"/>
      <c r="AGI655" s="11"/>
      <c r="AGJ655" s="11"/>
      <c r="AGK655" s="11"/>
      <c r="AGL655" s="11"/>
      <c r="AGM655" s="11"/>
      <c r="AGN655" s="11"/>
      <c r="AGO655" s="11"/>
      <c r="AGP655" s="11"/>
      <c r="AGQ655" s="11"/>
      <c r="AGR655" s="11"/>
      <c r="AGS655" s="11"/>
      <c r="AGT655" s="11"/>
      <c r="AGU655" s="11"/>
      <c r="AGV655" s="11"/>
      <c r="AGW655" s="11"/>
      <c r="AGX655" s="11"/>
      <c r="AGY655" s="11"/>
      <c r="AGZ655" s="11"/>
      <c r="AHA655" s="11"/>
      <c r="AHB655" s="11"/>
      <c r="AHC655" s="11"/>
      <c r="AHD655" s="11"/>
      <c r="AHE655" s="11"/>
      <c r="AHF655" s="11"/>
      <c r="AHG655" s="11"/>
      <c r="AHH655" s="11"/>
      <c r="AHI655" s="11"/>
      <c r="AHJ655" s="11"/>
      <c r="AHK655" s="11"/>
      <c r="AHL655" s="11"/>
      <c r="AHM655" s="11"/>
      <c r="AHN655" s="11"/>
      <c r="AHO655" s="11"/>
      <c r="AHP655" s="11"/>
      <c r="AHQ655" s="11"/>
      <c r="AHR655" s="11"/>
      <c r="AHS655" s="11"/>
      <c r="AHT655" s="11"/>
      <c r="AHU655" s="11"/>
      <c r="AHV655" s="11"/>
      <c r="AHW655" s="11"/>
      <c r="AHX655" s="11"/>
      <c r="AHY655" s="11"/>
      <c r="AHZ655" s="11"/>
      <c r="AIA655" s="11"/>
      <c r="AIB655" s="11"/>
      <c r="AIC655" s="11"/>
      <c r="AID655" s="11"/>
      <c r="AIE655" s="11"/>
      <c r="AIF655" s="11"/>
      <c r="AIG655" s="11"/>
      <c r="AIH655" s="11"/>
      <c r="AII655" s="11"/>
      <c r="AIJ655" s="11"/>
      <c r="AIK655" s="11"/>
      <c r="AIL655" s="11"/>
      <c r="AIM655" s="11"/>
      <c r="AIN655" s="11"/>
      <c r="AIO655" s="11"/>
      <c r="AIP655" s="11"/>
      <c r="AIQ655" s="11"/>
      <c r="AIR655" s="11"/>
      <c r="AIS655" s="11"/>
      <c r="AIT655" s="11"/>
      <c r="AIU655" s="11"/>
      <c r="AIV655" s="11"/>
      <c r="AIW655" s="11"/>
      <c r="AIX655" s="11"/>
      <c r="AIY655" s="11"/>
      <c r="AIZ655" s="11"/>
      <c r="AJA655" s="11"/>
      <c r="AJB655" s="11"/>
      <c r="AJC655" s="11"/>
      <c r="AJD655" s="11"/>
      <c r="AJE655" s="11"/>
      <c r="AJF655" s="11"/>
      <c r="AJG655" s="11"/>
      <c r="AJH655" s="11"/>
      <c r="AJI655" s="11"/>
      <c r="AJJ655" s="11"/>
      <c r="AJK655" s="11"/>
      <c r="AJL655" s="11"/>
      <c r="AJM655" s="11"/>
      <c r="AJN655" s="11"/>
      <c r="AJO655" s="11"/>
      <c r="AJP655" s="11"/>
      <c r="AJQ655" s="11"/>
      <c r="AJR655" s="11"/>
      <c r="AJS655" s="11"/>
      <c r="AJT655" s="11"/>
      <c r="AJU655" s="11"/>
      <c r="AJV655" s="11"/>
      <c r="AJW655" s="11"/>
      <c r="AJX655" s="11"/>
      <c r="AJY655" s="11"/>
      <c r="AJZ655" s="11"/>
      <c r="AKA655" s="11"/>
      <c r="AKB655" s="11"/>
      <c r="AKC655" s="11"/>
      <c r="AKD655" s="11"/>
      <c r="AKE655" s="11"/>
      <c r="AKF655" s="11"/>
      <c r="AKG655" s="11"/>
      <c r="AKH655" s="11"/>
      <c r="AKI655" s="11"/>
      <c r="AKJ655" s="11"/>
      <c r="AKK655" s="11"/>
      <c r="AKL655" s="11"/>
      <c r="AKM655" s="11"/>
      <c r="AKN655" s="11"/>
      <c r="AKO655" s="11"/>
      <c r="AKP655" s="11"/>
      <c r="AKQ655" s="11"/>
      <c r="AKR655" s="11"/>
      <c r="AKS655" s="11"/>
      <c r="AKT655" s="11"/>
      <c r="AKU655" s="11"/>
      <c r="AKV655" s="11"/>
      <c r="AKW655" s="11"/>
      <c r="AKX655" s="11"/>
      <c r="AKY655" s="11"/>
      <c r="AKZ655" s="11"/>
      <c r="ALA655" s="11"/>
      <c r="ALB655" s="11"/>
      <c r="ALC655" s="11"/>
      <c r="ALD655" s="11"/>
      <c r="ALE655" s="11"/>
      <c r="ALF655" s="11"/>
      <c r="ALG655" s="11"/>
      <c r="ALH655" s="11"/>
      <c r="ALI655" s="11"/>
      <c r="ALJ655" s="11"/>
      <c r="ALK655" s="11"/>
      <c r="ALL655" s="11"/>
      <c r="ALM655" s="11"/>
      <c r="ALN655" s="11"/>
      <c r="ALO655" s="11"/>
      <c r="ALP655" s="11"/>
      <c r="ALQ655" s="11"/>
      <c r="ALR655" s="11"/>
      <c r="ALS655" s="11"/>
      <c r="ALT655" s="11"/>
      <c r="ALU655" s="11"/>
      <c r="ALV655" s="11"/>
      <c r="ALW655" s="11"/>
      <c r="ALX655" s="11"/>
      <c r="ALY655" s="11"/>
      <c r="ALZ655" s="11"/>
      <c r="AMA655" s="11"/>
    </row>
    <row r="656" spans="1:1024" ht="12.75" customHeight="1">
      <c r="A656" s="8" t="s">
        <v>165</v>
      </c>
      <c r="B656" s="25" t="s">
        <v>166</v>
      </c>
      <c r="C656" s="9" t="s">
        <v>256</v>
      </c>
      <c r="D656" s="9" t="s">
        <v>38</v>
      </c>
      <c r="E656" s="9" t="s">
        <v>16</v>
      </c>
      <c r="F656" s="8" t="s">
        <v>17</v>
      </c>
      <c r="G656" s="8" t="s">
        <v>352</v>
      </c>
      <c r="H656" s="10">
        <v>8126.21</v>
      </c>
      <c r="I656" s="10">
        <v>13302.77</v>
      </c>
      <c r="J656" s="10">
        <v>11000</v>
      </c>
      <c r="K656" s="10">
        <v>7176.39</v>
      </c>
      <c r="L656" s="7">
        <v>0</v>
      </c>
      <c r="M656" s="10">
        <f t="shared" si="102"/>
        <v>0</v>
      </c>
      <c r="N656" s="10">
        <f t="shared" si="102"/>
        <v>0</v>
      </c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  <c r="NN656" s="11"/>
      <c r="NO656" s="11"/>
      <c r="NP656" s="11"/>
      <c r="NQ656" s="11"/>
      <c r="NR656" s="11"/>
      <c r="NS656" s="11"/>
      <c r="NT656" s="11"/>
      <c r="NU656" s="11"/>
      <c r="NV656" s="11"/>
      <c r="NW656" s="11"/>
      <c r="NX656" s="11"/>
      <c r="NY656" s="11"/>
      <c r="NZ656" s="11"/>
      <c r="OA656" s="11"/>
      <c r="OB656" s="11"/>
      <c r="OC656" s="11"/>
      <c r="OD656" s="11"/>
      <c r="OE656" s="11"/>
      <c r="OF656" s="11"/>
      <c r="OG656" s="11"/>
      <c r="OH656" s="11"/>
      <c r="OI656" s="11"/>
      <c r="OJ656" s="11"/>
      <c r="OK656" s="11"/>
      <c r="OL656" s="11"/>
      <c r="OM656" s="11"/>
      <c r="ON656" s="11"/>
      <c r="OO656" s="11"/>
      <c r="OP656" s="11"/>
      <c r="OQ656" s="11"/>
      <c r="OR656" s="11"/>
      <c r="OS656" s="11"/>
      <c r="OT656" s="11"/>
      <c r="OU656" s="11"/>
      <c r="OV656" s="11"/>
      <c r="OW656" s="11"/>
      <c r="OX656" s="11"/>
      <c r="OY656" s="11"/>
      <c r="OZ656" s="11"/>
      <c r="PA656" s="11"/>
      <c r="PB656" s="11"/>
      <c r="PC656" s="11"/>
      <c r="PD656" s="11"/>
      <c r="PE656" s="11"/>
      <c r="PF656" s="11"/>
      <c r="PG656" s="11"/>
      <c r="PH656" s="11"/>
      <c r="PI656" s="11"/>
      <c r="PJ656" s="11"/>
      <c r="PK656" s="11"/>
      <c r="PL656" s="11"/>
      <c r="PM656" s="11"/>
      <c r="PN656" s="11"/>
      <c r="PO656" s="11"/>
      <c r="PP656" s="11"/>
      <c r="PQ656" s="11"/>
      <c r="PR656" s="11"/>
      <c r="PS656" s="11"/>
      <c r="PT656" s="11"/>
      <c r="PU656" s="11"/>
      <c r="PV656" s="11"/>
      <c r="PW656" s="11"/>
      <c r="PX656" s="11"/>
      <c r="PY656" s="11"/>
      <c r="PZ656" s="11"/>
      <c r="QA656" s="11"/>
      <c r="QB656" s="11"/>
      <c r="QC656" s="11"/>
      <c r="QD656" s="11"/>
      <c r="QE656" s="11"/>
      <c r="QF656" s="11"/>
      <c r="QG656" s="11"/>
      <c r="QH656" s="11"/>
      <c r="QI656" s="11"/>
      <c r="QJ656" s="11"/>
      <c r="QK656" s="11"/>
      <c r="QL656" s="11"/>
      <c r="QM656" s="11"/>
      <c r="QN656" s="11"/>
      <c r="QO656" s="11"/>
      <c r="QP656" s="11"/>
      <c r="QQ656" s="11"/>
      <c r="QR656" s="11"/>
      <c r="QS656" s="11"/>
      <c r="QT656" s="11"/>
      <c r="QU656" s="11"/>
      <c r="QV656" s="11"/>
      <c r="QW656" s="11"/>
      <c r="QX656" s="11"/>
      <c r="QY656" s="11"/>
      <c r="QZ656" s="11"/>
      <c r="RA656" s="11"/>
      <c r="RB656" s="11"/>
      <c r="RC656" s="11"/>
      <c r="RD656" s="11"/>
      <c r="RE656" s="11"/>
      <c r="RF656" s="11"/>
      <c r="RG656" s="11"/>
      <c r="RH656" s="11"/>
      <c r="RI656" s="11"/>
      <c r="RJ656" s="11"/>
      <c r="RK656" s="11"/>
      <c r="RL656" s="11"/>
      <c r="RM656" s="11"/>
      <c r="RN656" s="11"/>
      <c r="RO656" s="11"/>
      <c r="RP656" s="11"/>
      <c r="RQ656" s="11"/>
      <c r="RR656" s="11"/>
      <c r="RS656" s="11"/>
      <c r="RT656" s="11"/>
      <c r="RU656" s="11"/>
      <c r="RV656" s="11"/>
      <c r="RW656" s="11"/>
      <c r="RX656" s="11"/>
      <c r="RY656" s="11"/>
      <c r="RZ656" s="11"/>
      <c r="SA656" s="11"/>
      <c r="SB656" s="11"/>
      <c r="SC656" s="11"/>
      <c r="SD656" s="11"/>
      <c r="SE656" s="11"/>
      <c r="SF656" s="11"/>
      <c r="SG656" s="11"/>
      <c r="SH656" s="11"/>
      <c r="SI656" s="11"/>
      <c r="SJ656" s="11"/>
      <c r="SK656" s="11"/>
      <c r="SL656" s="11"/>
      <c r="SM656" s="11"/>
      <c r="SN656" s="11"/>
      <c r="SO656" s="11"/>
      <c r="SP656" s="11"/>
      <c r="SQ656" s="11"/>
      <c r="SR656" s="11"/>
      <c r="SS656" s="11"/>
      <c r="ST656" s="11"/>
      <c r="SU656" s="11"/>
      <c r="SV656" s="11"/>
      <c r="SW656" s="11"/>
      <c r="SX656" s="11"/>
      <c r="SY656" s="11"/>
      <c r="SZ656" s="11"/>
      <c r="TA656" s="11"/>
      <c r="TB656" s="11"/>
      <c r="TC656" s="11"/>
      <c r="TD656" s="11"/>
      <c r="TE656" s="11"/>
      <c r="TF656" s="11"/>
      <c r="TG656" s="11"/>
      <c r="TH656" s="11"/>
      <c r="TI656" s="11"/>
      <c r="TJ656" s="11"/>
      <c r="TK656" s="11"/>
      <c r="TL656" s="11"/>
      <c r="TM656" s="11"/>
      <c r="TN656" s="11"/>
      <c r="TO656" s="11"/>
      <c r="TP656" s="11"/>
      <c r="TQ656" s="11"/>
      <c r="TR656" s="11"/>
      <c r="TS656" s="11"/>
      <c r="TT656" s="11"/>
      <c r="TU656" s="11"/>
      <c r="TV656" s="11"/>
      <c r="TW656" s="11"/>
      <c r="TX656" s="11"/>
      <c r="TY656" s="11"/>
      <c r="TZ656" s="11"/>
      <c r="UA656" s="11"/>
      <c r="UB656" s="11"/>
      <c r="UC656" s="11"/>
      <c r="UD656" s="11"/>
      <c r="UE656" s="11"/>
      <c r="UF656" s="11"/>
      <c r="UG656" s="11"/>
      <c r="UH656" s="11"/>
      <c r="UI656" s="11"/>
      <c r="UJ656" s="11"/>
      <c r="UK656" s="11"/>
      <c r="UL656" s="11"/>
      <c r="UM656" s="11"/>
      <c r="UN656" s="11"/>
      <c r="UO656" s="11"/>
      <c r="UP656" s="11"/>
      <c r="UQ656" s="11"/>
      <c r="UR656" s="11"/>
      <c r="US656" s="11"/>
      <c r="UT656" s="11"/>
      <c r="UU656" s="11"/>
      <c r="UV656" s="11"/>
      <c r="UW656" s="11"/>
      <c r="UX656" s="11"/>
      <c r="UY656" s="11"/>
      <c r="UZ656" s="11"/>
      <c r="VA656" s="11"/>
      <c r="VB656" s="11"/>
      <c r="VC656" s="11"/>
      <c r="VD656" s="11"/>
      <c r="VE656" s="11"/>
      <c r="VF656" s="11"/>
      <c r="VG656" s="11"/>
      <c r="VH656" s="11"/>
      <c r="VI656" s="11"/>
      <c r="VJ656" s="11"/>
      <c r="VK656" s="11"/>
      <c r="VL656" s="11"/>
      <c r="VM656" s="11"/>
      <c r="VN656" s="11"/>
      <c r="VO656" s="11"/>
      <c r="VP656" s="11"/>
      <c r="VQ656" s="11"/>
      <c r="VR656" s="11"/>
      <c r="VS656" s="11"/>
      <c r="VT656" s="11"/>
      <c r="VU656" s="11"/>
      <c r="VV656" s="11"/>
      <c r="VW656" s="11"/>
      <c r="VX656" s="11"/>
      <c r="VY656" s="11"/>
      <c r="VZ656" s="11"/>
      <c r="WA656" s="11"/>
      <c r="WB656" s="11"/>
      <c r="WC656" s="11"/>
      <c r="WD656" s="11"/>
      <c r="WE656" s="11"/>
      <c r="WF656" s="11"/>
      <c r="WG656" s="11"/>
      <c r="WH656" s="11"/>
      <c r="WI656" s="11"/>
      <c r="WJ656" s="11"/>
      <c r="WK656" s="11"/>
      <c r="WL656" s="11"/>
      <c r="WM656" s="11"/>
      <c r="WN656" s="11"/>
      <c r="WO656" s="11"/>
      <c r="WP656" s="11"/>
      <c r="WQ656" s="11"/>
      <c r="WR656" s="11"/>
      <c r="WS656" s="11"/>
      <c r="WT656" s="11"/>
      <c r="WU656" s="11"/>
      <c r="WV656" s="11"/>
      <c r="WW656" s="11"/>
      <c r="WX656" s="11"/>
      <c r="WY656" s="11"/>
      <c r="WZ656" s="11"/>
      <c r="XA656" s="11"/>
      <c r="XB656" s="11"/>
      <c r="XC656" s="11"/>
      <c r="XD656" s="11"/>
      <c r="XE656" s="11"/>
      <c r="XF656" s="11"/>
      <c r="XG656" s="11"/>
      <c r="XH656" s="11"/>
      <c r="XI656" s="11"/>
      <c r="XJ656" s="11"/>
      <c r="XK656" s="11"/>
      <c r="XL656" s="11"/>
      <c r="XM656" s="11"/>
      <c r="XN656" s="11"/>
      <c r="XO656" s="11"/>
      <c r="XP656" s="11"/>
      <c r="XQ656" s="11"/>
      <c r="XR656" s="11"/>
      <c r="XS656" s="11"/>
      <c r="XT656" s="11"/>
      <c r="XU656" s="11"/>
      <c r="XV656" s="11"/>
      <c r="XW656" s="11"/>
      <c r="XX656" s="11"/>
      <c r="XY656" s="11"/>
      <c r="XZ656" s="11"/>
      <c r="YA656" s="11"/>
      <c r="YB656" s="11"/>
      <c r="YC656" s="11"/>
      <c r="YD656" s="11"/>
      <c r="YE656" s="11"/>
      <c r="YF656" s="11"/>
      <c r="YG656" s="11"/>
      <c r="YH656" s="11"/>
      <c r="YI656" s="11"/>
      <c r="YJ656" s="11"/>
      <c r="YK656" s="11"/>
      <c r="YL656" s="11"/>
      <c r="YM656" s="11"/>
      <c r="YN656" s="11"/>
      <c r="YO656" s="11"/>
      <c r="YP656" s="11"/>
      <c r="YQ656" s="11"/>
      <c r="YR656" s="11"/>
      <c r="YS656" s="11"/>
      <c r="YT656" s="11"/>
      <c r="YU656" s="11"/>
      <c r="YV656" s="11"/>
      <c r="YW656" s="11"/>
      <c r="YX656" s="11"/>
      <c r="YY656" s="11"/>
      <c r="YZ656" s="11"/>
      <c r="ZA656" s="11"/>
      <c r="ZB656" s="11"/>
      <c r="ZC656" s="11"/>
      <c r="ZD656" s="11"/>
      <c r="ZE656" s="11"/>
      <c r="ZF656" s="11"/>
      <c r="ZG656" s="11"/>
      <c r="ZH656" s="11"/>
      <c r="ZI656" s="11"/>
      <c r="ZJ656" s="11"/>
      <c r="ZK656" s="11"/>
      <c r="ZL656" s="11"/>
      <c r="ZM656" s="11"/>
      <c r="ZN656" s="11"/>
      <c r="ZO656" s="11"/>
      <c r="ZP656" s="11"/>
      <c r="ZQ656" s="11"/>
      <c r="ZR656" s="11"/>
      <c r="ZS656" s="11"/>
      <c r="ZT656" s="11"/>
      <c r="ZU656" s="11"/>
      <c r="ZV656" s="11"/>
      <c r="ZW656" s="11"/>
      <c r="ZX656" s="11"/>
      <c r="ZY656" s="11"/>
      <c r="ZZ656" s="11"/>
      <c r="AAA656" s="11"/>
      <c r="AAB656" s="11"/>
      <c r="AAC656" s="11"/>
      <c r="AAD656" s="11"/>
      <c r="AAE656" s="11"/>
      <c r="AAF656" s="11"/>
      <c r="AAG656" s="11"/>
      <c r="AAH656" s="11"/>
      <c r="AAI656" s="11"/>
      <c r="AAJ656" s="11"/>
      <c r="AAK656" s="11"/>
      <c r="AAL656" s="11"/>
      <c r="AAM656" s="11"/>
      <c r="AAN656" s="11"/>
      <c r="AAO656" s="11"/>
      <c r="AAP656" s="11"/>
      <c r="AAQ656" s="11"/>
      <c r="AAR656" s="11"/>
      <c r="AAS656" s="11"/>
      <c r="AAT656" s="11"/>
      <c r="AAU656" s="11"/>
      <c r="AAV656" s="11"/>
      <c r="AAW656" s="11"/>
      <c r="AAX656" s="11"/>
      <c r="AAY656" s="11"/>
      <c r="AAZ656" s="11"/>
      <c r="ABA656" s="11"/>
      <c r="ABB656" s="11"/>
      <c r="ABC656" s="11"/>
      <c r="ABD656" s="11"/>
      <c r="ABE656" s="11"/>
      <c r="ABF656" s="11"/>
      <c r="ABG656" s="11"/>
      <c r="ABH656" s="11"/>
      <c r="ABI656" s="11"/>
      <c r="ABJ656" s="11"/>
      <c r="ABK656" s="11"/>
      <c r="ABL656" s="11"/>
      <c r="ABM656" s="11"/>
      <c r="ABN656" s="11"/>
      <c r="ABO656" s="11"/>
      <c r="ABP656" s="11"/>
      <c r="ABQ656" s="11"/>
      <c r="ABR656" s="11"/>
      <c r="ABS656" s="11"/>
      <c r="ABT656" s="11"/>
      <c r="ABU656" s="11"/>
      <c r="ABV656" s="11"/>
      <c r="ABW656" s="11"/>
      <c r="ABX656" s="11"/>
      <c r="ABY656" s="11"/>
      <c r="ABZ656" s="11"/>
      <c r="ACA656" s="11"/>
      <c r="ACB656" s="11"/>
      <c r="ACC656" s="11"/>
      <c r="ACD656" s="11"/>
      <c r="ACE656" s="11"/>
      <c r="ACF656" s="11"/>
      <c r="ACG656" s="11"/>
      <c r="ACH656" s="11"/>
      <c r="ACI656" s="11"/>
      <c r="ACJ656" s="11"/>
      <c r="ACK656" s="11"/>
      <c r="ACL656" s="11"/>
      <c r="ACM656" s="11"/>
      <c r="ACN656" s="11"/>
      <c r="ACO656" s="11"/>
      <c r="ACP656" s="11"/>
      <c r="ACQ656" s="11"/>
      <c r="ACR656" s="11"/>
      <c r="ACS656" s="11"/>
      <c r="ACT656" s="11"/>
      <c r="ACU656" s="11"/>
      <c r="ACV656" s="11"/>
      <c r="ACW656" s="11"/>
      <c r="ACX656" s="11"/>
      <c r="ACY656" s="11"/>
      <c r="ACZ656" s="11"/>
      <c r="ADA656" s="11"/>
      <c r="ADB656" s="11"/>
      <c r="ADC656" s="11"/>
      <c r="ADD656" s="11"/>
      <c r="ADE656" s="11"/>
      <c r="ADF656" s="11"/>
      <c r="ADG656" s="11"/>
      <c r="ADH656" s="11"/>
      <c r="ADI656" s="11"/>
      <c r="ADJ656" s="11"/>
      <c r="ADK656" s="11"/>
      <c r="ADL656" s="11"/>
      <c r="ADM656" s="11"/>
      <c r="ADN656" s="11"/>
      <c r="ADO656" s="11"/>
      <c r="ADP656" s="11"/>
      <c r="ADQ656" s="11"/>
      <c r="ADR656" s="11"/>
      <c r="ADS656" s="11"/>
      <c r="ADT656" s="11"/>
      <c r="ADU656" s="11"/>
      <c r="ADV656" s="11"/>
      <c r="ADW656" s="11"/>
      <c r="ADX656" s="11"/>
      <c r="ADY656" s="11"/>
      <c r="ADZ656" s="11"/>
      <c r="AEA656" s="11"/>
      <c r="AEB656" s="11"/>
      <c r="AEC656" s="11"/>
      <c r="AED656" s="11"/>
      <c r="AEE656" s="11"/>
      <c r="AEF656" s="11"/>
      <c r="AEG656" s="11"/>
      <c r="AEH656" s="11"/>
      <c r="AEI656" s="11"/>
      <c r="AEJ656" s="11"/>
      <c r="AEK656" s="11"/>
      <c r="AEL656" s="11"/>
      <c r="AEM656" s="11"/>
      <c r="AEN656" s="11"/>
      <c r="AEO656" s="11"/>
      <c r="AEP656" s="11"/>
      <c r="AEQ656" s="11"/>
      <c r="AER656" s="11"/>
      <c r="AES656" s="11"/>
      <c r="AET656" s="11"/>
      <c r="AEU656" s="11"/>
      <c r="AEV656" s="11"/>
      <c r="AEW656" s="11"/>
      <c r="AEX656" s="11"/>
      <c r="AEY656" s="11"/>
      <c r="AEZ656" s="11"/>
      <c r="AFA656" s="11"/>
      <c r="AFB656" s="11"/>
      <c r="AFC656" s="11"/>
      <c r="AFD656" s="11"/>
      <c r="AFE656" s="11"/>
      <c r="AFF656" s="11"/>
      <c r="AFG656" s="11"/>
      <c r="AFH656" s="11"/>
      <c r="AFI656" s="11"/>
      <c r="AFJ656" s="11"/>
      <c r="AFK656" s="11"/>
      <c r="AFL656" s="11"/>
      <c r="AFM656" s="11"/>
      <c r="AFN656" s="11"/>
      <c r="AFO656" s="11"/>
      <c r="AFP656" s="11"/>
      <c r="AFQ656" s="11"/>
      <c r="AFR656" s="11"/>
      <c r="AFS656" s="11"/>
      <c r="AFT656" s="11"/>
      <c r="AFU656" s="11"/>
      <c r="AFV656" s="11"/>
      <c r="AFW656" s="11"/>
      <c r="AFX656" s="11"/>
      <c r="AFY656" s="11"/>
      <c r="AFZ656" s="11"/>
      <c r="AGA656" s="11"/>
      <c r="AGB656" s="11"/>
      <c r="AGC656" s="11"/>
      <c r="AGD656" s="11"/>
      <c r="AGE656" s="11"/>
      <c r="AGF656" s="11"/>
      <c r="AGG656" s="11"/>
      <c r="AGH656" s="11"/>
      <c r="AGI656" s="11"/>
      <c r="AGJ656" s="11"/>
      <c r="AGK656" s="11"/>
      <c r="AGL656" s="11"/>
      <c r="AGM656" s="11"/>
      <c r="AGN656" s="11"/>
      <c r="AGO656" s="11"/>
      <c r="AGP656" s="11"/>
      <c r="AGQ656" s="11"/>
      <c r="AGR656" s="11"/>
      <c r="AGS656" s="11"/>
      <c r="AGT656" s="11"/>
      <c r="AGU656" s="11"/>
      <c r="AGV656" s="11"/>
      <c r="AGW656" s="11"/>
      <c r="AGX656" s="11"/>
      <c r="AGY656" s="11"/>
      <c r="AGZ656" s="11"/>
      <c r="AHA656" s="11"/>
      <c r="AHB656" s="11"/>
      <c r="AHC656" s="11"/>
      <c r="AHD656" s="11"/>
      <c r="AHE656" s="11"/>
      <c r="AHF656" s="11"/>
      <c r="AHG656" s="11"/>
      <c r="AHH656" s="11"/>
      <c r="AHI656" s="11"/>
      <c r="AHJ656" s="11"/>
      <c r="AHK656" s="11"/>
      <c r="AHL656" s="11"/>
      <c r="AHM656" s="11"/>
      <c r="AHN656" s="11"/>
      <c r="AHO656" s="11"/>
      <c r="AHP656" s="11"/>
      <c r="AHQ656" s="11"/>
      <c r="AHR656" s="11"/>
      <c r="AHS656" s="11"/>
      <c r="AHT656" s="11"/>
      <c r="AHU656" s="11"/>
      <c r="AHV656" s="11"/>
      <c r="AHW656" s="11"/>
      <c r="AHX656" s="11"/>
      <c r="AHY656" s="11"/>
      <c r="AHZ656" s="11"/>
      <c r="AIA656" s="11"/>
      <c r="AIB656" s="11"/>
      <c r="AIC656" s="11"/>
      <c r="AID656" s="11"/>
      <c r="AIE656" s="11"/>
      <c r="AIF656" s="11"/>
      <c r="AIG656" s="11"/>
      <c r="AIH656" s="11"/>
      <c r="AII656" s="11"/>
      <c r="AIJ656" s="11"/>
      <c r="AIK656" s="11"/>
      <c r="AIL656" s="11"/>
      <c r="AIM656" s="11"/>
      <c r="AIN656" s="11"/>
      <c r="AIO656" s="11"/>
      <c r="AIP656" s="11"/>
      <c r="AIQ656" s="11"/>
      <c r="AIR656" s="11"/>
      <c r="AIS656" s="11"/>
      <c r="AIT656" s="11"/>
      <c r="AIU656" s="11"/>
      <c r="AIV656" s="11"/>
      <c r="AIW656" s="11"/>
      <c r="AIX656" s="11"/>
      <c r="AIY656" s="11"/>
      <c r="AIZ656" s="11"/>
      <c r="AJA656" s="11"/>
      <c r="AJB656" s="11"/>
      <c r="AJC656" s="11"/>
      <c r="AJD656" s="11"/>
      <c r="AJE656" s="11"/>
      <c r="AJF656" s="11"/>
      <c r="AJG656" s="11"/>
      <c r="AJH656" s="11"/>
      <c r="AJI656" s="11"/>
      <c r="AJJ656" s="11"/>
      <c r="AJK656" s="11"/>
      <c r="AJL656" s="11"/>
      <c r="AJM656" s="11"/>
      <c r="AJN656" s="11"/>
      <c r="AJO656" s="11"/>
      <c r="AJP656" s="11"/>
      <c r="AJQ656" s="11"/>
      <c r="AJR656" s="11"/>
      <c r="AJS656" s="11"/>
      <c r="AJT656" s="11"/>
      <c r="AJU656" s="11"/>
      <c r="AJV656" s="11"/>
      <c r="AJW656" s="11"/>
      <c r="AJX656" s="11"/>
      <c r="AJY656" s="11"/>
      <c r="AJZ656" s="11"/>
      <c r="AKA656" s="11"/>
      <c r="AKB656" s="11"/>
      <c r="AKC656" s="11"/>
      <c r="AKD656" s="11"/>
      <c r="AKE656" s="11"/>
      <c r="AKF656" s="11"/>
      <c r="AKG656" s="11"/>
      <c r="AKH656" s="11"/>
      <c r="AKI656" s="11"/>
      <c r="AKJ656" s="11"/>
      <c r="AKK656" s="11"/>
      <c r="AKL656" s="11"/>
      <c r="AKM656" s="11"/>
      <c r="AKN656" s="11"/>
      <c r="AKO656" s="11"/>
      <c r="AKP656" s="11"/>
      <c r="AKQ656" s="11"/>
      <c r="AKR656" s="11"/>
      <c r="AKS656" s="11"/>
      <c r="AKT656" s="11"/>
      <c r="AKU656" s="11"/>
      <c r="AKV656" s="11"/>
      <c r="AKW656" s="11"/>
      <c r="AKX656" s="11"/>
      <c r="AKY656" s="11"/>
      <c r="AKZ656" s="11"/>
      <c r="ALA656" s="11"/>
      <c r="ALB656" s="11"/>
      <c r="ALC656" s="11"/>
      <c r="ALD656" s="11"/>
      <c r="ALE656" s="11"/>
      <c r="ALF656" s="11"/>
      <c r="ALG656" s="11"/>
      <c r="ALH656" s="11"/>
      <c r="ALI656" s="11"/>
      <c r="ALJ656" s="11"/>
      <c r="ALK656" s="11"/>
      <c r="ALL656" s="11"/>
      <c r="ALM656" s="11"/>
      <c r="ALN656" s="11"/>
      <c r="ALO656" s="11"/>
      <c r="ALP656" s="11"/>
      <c r="ALQ656" s="11"/>
      <c r="ALR656" s="11"/>
      <c r="ALS656" s="11"/>
      <c r="ALT656" s="11"/>
      <c r="ALU656" s="11"/>
      <c r="ALV656" s="11"/>
      <c r="ALW656" s="11"/>
      <c r="ALX656" s="11"/>
      <c r="ALY656" s="11"/>
      <c r="ALZ656" s="11"/>
      <c r="AMA656" s="11"/>
    </row>
    <row r="657" spans="1:1015" ht="12.75" customHeight="1">
      <c r="A657" s="8" t="s">
        <v>165</v>
      </c>
      <c r="B657" s="25" t="s">
        <v>166</v>
      </c>
      <c r="C657" s="9" t="s">
        <v>171</v>
      </c>
      <c r="D657" s="9" t="s">
        <v>36</v>
      </c>
      <c r="E657" s="9" t="s">
        <v>16</v>
      </c>
      <c r="F657" s="8" t="s">
        <v>17</v>
      </c>
      <c r="G657" s="8" t="s">
        <v>633</v>
      </c>
      <c r="H657" s="10">
        <v>900.42</v>
      </c>
      <c r="I657" s="10">
        <v>866.49</v>
      </c>
      <c r="J657" s="10">
        <v>900</v>
      </c>
      <c r="K657" s="10">
        <v>785.77</v>
      </c>
      <c r="L657" s="7">
        <v>900</v>
      </c>
      <c r="M657" s="10">
        <f t="shared" si="102"/>
        <v>900</v>
      </c>
      <c r="N657" s="10">
        <f t="shared" si="102"/>
        <v>900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  <c r="NN657" s="11"/>
      <c r="NO657" s="11"/>
      <c r="NP657" s="11"/>
      <c r="NQ657" s="11"/>
      <c r="NR657" s="11"/>
      <c r="NS657" s="11"/>
      <c r="NT657" s="11"/>
      <c r="NU657" s="11"/>
      <c r="NV657" s="11"/>
      <c r="NW657" s="11"/>
      <c r="NX657" s="11"/>
      <c r="NY657" s="11"/>
      <c r="NZ657" s="11"/>
      <c r="OA657" s="11"/>
      <c r="OB657" s="11"/>
      <c r="OC657" s="11"/>
      <c r="OD657" s="11"/>
      <c r="OE657" s="11"/>
      <c r="OF657" s="11"/>
      <c r="OG657" s="11"/>
      <c r="OH657" s="11"/>
      <c r="OI657" s="11"/>
      <c r="OJ657" s="11"/>
      <c r="OK657" s="11"/>
      <c r="OL657" s="11"/>
      <c r="OM657" s="11"/>
      <c r="ON657" s="11"/>
      <c r="OO657" s="11"/>
      <c r="OP657" s="11"/>
      <c r="OQ657" s="11"/>
      <c r="OR657" s="11"/>
      <c r="OS657" s="11"/>
      <c r="OT657" s="11"/>
      <c r="OU657" s="11"/>
      <c r="OV657" s="11"/>
      <c r="OW657" s="11"/>
      <c r="OX657" s="11"/>
      <c r="OY657" s="11"/>
      <c r="OZ657" s="11"/>
      <c r="PA657" s="11"/>
      <c r="PB657" s="11"/>
      <c r="PC657" s="11"/>
      <c r="PD657" s="11"/>
      <c r="PE657" s="11"/>
      <c r="PF657" s="11"/>
      <c r="PG657" s="11"/>
      <c r="PH657" s="11"/>
      <c r="PI657" s="11"/>
      <c r="PJ657" s="11"/>
      <c r="PK657" s="11"/>
      <c r="PL657" s="11"/>
      <c r="PM657" s="11"/>
      <c r="PN657" s="11"/>
      <c r="PO657" s="11"/>
      <c r="PP657" s="11"/>
      <c r="PQ657" s="11"/>
      <c r="PR657" s="11"/>
      <c r="PS657" s="11"/>
      <c r="PT657" s="11"/>
      <c r="PU657" s="11"/>
      <c r="PV657" s="11"/>
      <c r="PW657" s="11"/>
      <c r="PX657" s="11"/>
      <c r="PY657" s="11"/>
      <c r="PZ657" s="11"/>
      <c r="QA657" s="11"/>
      <c r="QB657" s="11"/>
      <c r="QC657" s="11"/>
      <c r="QD657" s="11"/>
      <c r="QE657" s="11"/>
      <c r="QF657" s="11"/>
      <c r="QG657" s="11"/>
      <c r="QH657" s="11"/>
      <c r="QI657" s="11"/>
      <c r="QJ657" s="11"/>
      <c r="QK657" s="11"/>
      <c r="QL657" s="11"/>
      <c r="QM657" s="11"/>
      <c r="QN657" s="11"/>
      <c r="QO657" s="11"/>
      <c r="QP657" s="11"/>
      <c r="QQ657" s="11"/>
      <c r="QR657" s="11"/>
      <c r="QS657" s="11"/>
      <c r="QT657" s="11"/>
      <c r="QU657" s="11"/>
      <c r="QV657" s="11"/>
      <c r="QW657" s="11"/>
      <c r="QX657" s="11"/>
      <c r="QY657" s="11"/>
      <c r="QZ657" s="11"/>
      <c r="RA657" s="11"/>
      <c r="RB657" s="11"/>
      <c r="RC657" s="11"/>
      <c r="RD657" s="11"/>
      <c r="RE657" s="11"/>
      <c r="RF657" s="11"/>
      <c r="RG657" s="11"/>
      <c r="RH657" s="11"/>
      <c r="RI657" s="11"/>
      <c r="RJ657" s="11"/>
      <c r="RK657" s="11"/>
      <c r="RL657" s="11"/>
      <c r="RM657" s="11"/>
      <c r="RN657" s="11"/>
      <c r="RO657" s="11"/>
      <c r="RP657" s="11"/>
      <c r="RQ657" s="11"/>
      <c r="RR657" s="11"/>
      <c r="RS657" s="11"/>
      <c r="RT657" s="11"/>
      <c r="RU657" s="11"/>
      <c r="RV657" s="11"/>
      <c r="RW657" s="11"/>
      <c r="RX657" s="11"/>
      <c r="RY657" s="11"/>
      <c r="RZ657" s="11"/>
      <c r="SA657" s="11"/>
      <c r="SB657" s="11"/>
      <c r="SC657" s="11"/>
      <c r="SD657" s="11"/>
      <c r="SE657" s="11"/>
      <c r="SF657" s="11"/>
      <c r="SG657" s="11"/>
      <c r="SH657" s="11"/>
      <c r="SI657" s="11"/>
      <c r="SJ657" s="11"/>
      <c r="SK657" s="11"/>
      <c r="SL657" s="11"/>
      <c r="SM657" s="11"/>
      <c r="SN657" s="11"/>
      <c r="SO657" s="11"/>
      <c r="SP657" s="11"/>
      <c r="SQ657" s="11"/>
      <c r="SR657" s="11"/>
      <c r="SS657" s="11"/>
      <c r="ST657" s="11"/>
      <c r="SU657" s="11"/>
      <c r="SV657" s="11"/>
      <c r="SW657" s="11"/>
      <c r="SX657" s="11"/>
      <c r="SY657" s="11"/>
      <c r="SZ657" s="11"/>
      <c r="TA657" s="11"/>
      <c r="TB657" s="11"/>
      <c r="TC657" s="11"/>
      <c r="TD657" s="11"/>
      <c r="TE657" s="11"/>
      <c r="TF657" s="11"/>
      <c r="TG657" s="11"/>
      <c r="TH657" s="11"/>
      <c r="TI657" s="11"/>
      <c r="TJ657" s="11"/>
      <c r="TK657" s="11"/>
      <c r="TL657" s="11"/>
      <c r="TM657" s="11"/>
      <c r="TN657" s="11"/>
      <c r="TO657" s="11"/>
      <c r="TP657" s="11"/>
      <c r="TQ657" s="11"/>
      <c r="TR657" s="11"/>
      <c r="TS657" s="11"/>
      <c r="TT657" s="11"/>
      <c r="TU657" s="11"/>
      <c r="TV657" s="11"/>
      <c r="TW657" s="11"/>
      <c r="TX657" s="11"/>
      <c r="TY657" s="11"/>
      <c r="TZ657" s="11"/>
      <c r="UA657" s="11"/>
      <c r="UB657" s="11"/>
      <c r="UC657" s="11"/>
      <c r="UD657" s="11"/>
      <c r="UE657" s="11"/>
      <c r="UF657" s="11"/>
      <c r="UG657" s="11"/>
      <c r="UH657" s="11"/>
      <c r="UI657" s="11"/>
      <c r="UJ657" s="11"/>
      <c r="UK657" s="11"/>
      <c r="UL657" s="11"/>
      <c r="UM657" s="11"/>
      <c r="UN657" s="11"/>
      <c r="UO657" s="11"/>
      <c r="UP657" s="11"/>
      <c r="UQ657" s="11"/>
      <c r="UR657" s="11"/>
      <c r="US657" s="11"/>
      <c r="UT657" s="11"/>
      <c r="UU657" s="11"/>
      <c r="UV657" s="11"/>
      <c r="UW657" s="11"/>
      <c r="UX657" s="11"/>
      <c r="UY657" s="11"/>
      <c r="UZ657" s="11"/>
      <c r="VA657" s="11"/>
      <c r="VB657" s="11"/>
      <c r="VC657" s="11"/>
      <c r="VD657" s="11"/>
      <c r="VE657" s="11"/>
      <c r="VF657" s="11"/>
      <c r="VG657" s="11"/>
      <c r="VH657" s="11"/>
      <c r="VI657" s="11"/>
      <c r="VJ657" s="11"/>
      <c r="VK657" s="11"/>
      <c r="VL657" s="11"/>
      <c r="VM657" s="11"/>
      <c r="VN657" s="11"/>
      <c r="VO657" s="11"/>
      <c r="VP657" s="11"/>
      <c r="VQ657" s="11"/>
      <c r="VR657" s="11"/>
      <c r="VS657" s="11"/>
      <c r="VT657" s="11"/>
      <c r="VU657" s="11"/>
      <c r="VV657" s="11"/>
      <c r="VW657" s="11"/>
      <c r="VX657" s="11"/>
      <c r="VY657" s="11"/>
      <c r="VZ657" s="11"/>
      <c r="WA657" s="11"/>
      <c r="WB657" s="11"/>
      <c r="WC657" s="11"/>
      <c r="WD657" s="11"/>
      <c r="WE657" s="11"/>
      <c r="WF657" s="11"/>
      <c r="WG657" s="11"/>
      <c r="WH657" s="11"/>
      <c r="WI657" s="11"/>
      <c r="WJ657" s="11"/>
      <c r="WK657" s="11"/>
      <c r="WL657" s="11"/>
      <c r="WM657" s="11"/>
      <c r="WN657" s="11"/>
      <c r="WO657" s="11"/>
      <c r="WP657" s="11"/>
      <c r="WQ657" s="11"/>
      <c r="WR657" s="11"/>
      <c r="WS657" s="11"/>
      <c r="WT657" s="11"/>
      <c r="WU657" s="11"/>
      <c r="WV657" s="11"/>
      <c r="WW657" s="11"/>
      <c r="WX657" s="11"/>
      <c r="WY657" s="11"/>
      <c r="WZ657" s="11"/>
      <c r="XA657" s="11"/>
      <c r="XB657" s="11"/>
      <c r="XC657" s="11"/>
      <c r="XD657" s="11"/>
      <c r="XE657" s="11"/>
      <c r="XF657" s="11"/>
      <c r="XG657" s="11"/>
      <c r="XH657" s="11"/>
      <c r="XI657" s="11"/>
      <c r="XJ657" s="11"/>
      <c r="XK657" s="11"/>
      <c r="XL657" s="11"/>
      <c r="XM657" s="11"/>
      <c r="XN657" s="11"/>
      <c r="XO657" s="11"/>
      <c r="XP657" s="11"/>
      <c r="XQ657" s="11"/>
      <c r="XR657" s="11"/>
      <c r="XS657" s="11"/>
      <c r="XT657" s="11"/>
      <c r="XU657" s="11"/>
      <c r="XV657" s="11"/>
      <c r="XW657" s="11"/>
      <c r="XX657" s="11"/>
      <c r="XY657" s="11"/>
      <c r="XZ657" s="11"/>
      <c r="YA657" s="11"/>
      <c r="YB657" s="11"/>
      <c r="YC657" s="11"/>
      <c r="YD657" s="11"/>
      <c r="YE657" s="11"/>
      <c r="YF657" s="11"/>
      <c r="YG657" s="11"/>
      <c r="YH657" s="11"/>
      <c r="YI657" s="11"/>
      <c r="YJ657" s="11"/>
      <c r="YK657" s="11"/>
      <c r="YL657" s="11"/>
      <c r="YM657" s="11"/>
      <c r="YN657" s="11"/>
      <c r="YO657" s="11"/>
      <c r="YP657" s="11"/>
      <c r="YQ657" s="11"/>
      <c r="YR657" s="11"/>
      <c r="YS657" s="11"/>
      <c r="YT657" s="11"/>
      <c r="YU657" s="11"/>
      <c r="YV657" s="11"/>
      <c r="YW657" s="11"/>
      <c r="YX657" s="11"/>
      <c r="YY657" s="11"/>
      <c r="YZ657" s="11"/>
      <c r="ZA657" s="11"/>
      <c r="ZB657" s="11"/>
      <c r="ZC657" s="11"/>
      <c r="ZD657" s="11"/>
      <c r="ZE657" s="11"/>
      <c r="ZF657" s="11"/>
      <c r="ZG657" s="11"/>
      <c r="ZH657" s="11"/>
      <c r="ZI657" s="11"/>
      <c r="ZJ657" s="11"/>
      <c r="ZK657" s="11"/>
      <c r="ZL657" s="11"/>
      <c r="ZM657" s="11"/>
      <c r="ZN657" s="11"/>
      <c r="ZO657" s="11"/>
      <c r="ZP657" s="11"/>
      <c r="ZQ657" s="11"/>
      <c r="ZR657" s="11"/>
      <c r="ZS657" s="11"/>
      <c r="ZT657" s="11"/>
      <c r="ZU657" s="11"/>
      <c r="ZV657" s="11"/>
      <c r="ZW657" s="11"/>
      <c r="ZX657" s="11"/>
      <c r="ZY657" s="11"/>
      <c r="ZZ657" s="11"/>
      <c r="AAA657" s="11"/>
      <c r="AAB657" s="11"/>
      <c r="AAC657" s="11"/>
      <c r="AAD657" s="11"/>
      <c r="AAE657" s="11"/>
      <c r="AAF657" s="11"/>
      <c r="AAG657" s="11"/>
      <c r="AAH657" s="11"/>
      <c r="AAI657" s="11"/>
      <c r="AAJ657" s="11"/>
      <c r="AAK657" s="11"/>
      <c r="AAL657" s="11"/>
      <c r="AAM657" s="11"/>
      <c r="AAN657" s="11"/>
      <c r="AAO657" s="11"/>
      <c r="AAP657" s="11"/>
      <c r="AAQ657" s="11"/>
      <c r="AAR657" s="11"/>
      <c r="AAS657" s="11"/>
      <c r="AAT657" s="11"/>
      <c r="AAU657" s="11"/>
      <c r="AAV657" s="11"/>
      <c r="AAW657" s="11"/>
      <c r="AAX657" s="11"/>
      <c r="AAY657" s="11"/>
      <c r="AAZ657" s="11"/>
      <c r="ABA657" s="11"/>
      <c r="ABB657" s="11"/>
      <c r="ABC657" s="11"/>
      <c r="ABD657" s="11"/>
      <c r="ABE657" s="11"/>
      <c r="ABF657" s="11"/>
      <c r="ABG657" s="11"/>
      <c r="ABH657" s="11"/>
      <c r="ABI657" s="11"/>
      <c r="ABJ657" s="11"/>
      <c r="ABK657" s="11"/>
      <c r="ABL657" s="11"/>
      <c r="ABM657" s="11"/>
      <c r="ABN657" s="11"/>
      <c r="ABO657" s="11"/>
      <c r="ABP657" s="11"/>
      <c r="ABQ657" s="11"/>
      <c r="ABR657" s="11"/>
      <c r="ABS657" s="11"/>
      <c r="ABT657" s="11"/>
      <c r="ABU657" s="11"/>
      <c r="ABV657" s="11"/>
      <c r="ABW657" s="11"/>
      <c r="ABX657" s="11"/>
      <c r="ABY657" s="11"/>
      <c r="ABZ657" s="11"/>
      <c r="ACA657" s="11"/>
      <c r="ACB657" s="11"/>
      <c r="ACC657" s="11"/>
      <c r="ACD657" s="11"/>
      <c r="ACE657" s="11"/>
      <c r="ACF657" s="11"/>
      <c r="ACG657" s="11"/>
      <c r="ACH657" s="11"/>
      <c r="ACI657" s="11"/>
      <c r="ACJ657" s="11"/>
      <c r="ACK657" s="11"/>
      <c r="ACL657" s="11"/>
      <c r="ACM657" s="11"/>
      <c r="ACN657" s="11"/>
      <c r="ACO657" s="11"/>
      <c r="ACP657" s="11"/>
      <c r="ACQ657" s="11"/>
      <c r="ACR657" s="11"/>
      <c r="ACS657" s="11"/>
      <c r="ACT657" s="11"/>
      <c r="ACU657" s="11"/>
      <c r="ACV657" s="11"/>
      <c r="ACW657" s="11"/>
      <c r="ACX657" s="11"/>
      <c r="ACY657" s="11"/>
      <c r="ACZ657" s="11"/>
      <c r="ADA657" s="11"/>
      <c r="ADB657" s="11"/>
      <c r="ADC657" s="11"/>
      <c r="ADD657" s="11"/>
      <c r="ADE657" s="11"/>
      <c r="ADF657" s="11"/>
      <c r="ADG657" s="11"/>
      <c r="ADH657" s="11"/>
      <c r="ADI657" s="11"/>
      <c r="ADJ657" s="11"/>
      <c r="ADK657" s="11"/>
      <c r="ADL657" s="11"/>
      <c r="ADM657" s="11"/>
      <c r="ADN657" s="11"/>
      <c r="ADO657" s="11"/>
      <c r="ADP657" s="11"/>
      <c r="ADQ657" s="11"/>
      <c r="ADR657" s="11"/>
      <c r="ADS657" s="11"/>
      <c r="ADT657" s="11"/>
      <c r="ADU657" s="11"/>
      <c r="ADV657" s="11"/>
      <c r="ADW657" s="11"/>
      <c r="ADX657" s="11"/>
      <c r="ADY657" s="11"/>
      <c r="ADZ657" s="11"/>
      <c r="AEA657" s="11"/>
      <c r="AEB657" s="11"/>
      <c r="AEC657" s="11"/>
      <c r="AED657" s="11"/>
      <c r="AEE657" s="11"/>
      <c r="AEF657" s="11"/>
      <c r="AEG657" s="11"/>
      <c r="AEH657" s="11"/>
      <c r="AEI657" s="11"/>
      <c r="AEJ657" s="11"/>
      <c r="AEK657" s="11"/>
      <c r="AEL657" s="11"/>
      <c r="AEM657" s="11"/>
      <c r="AEN657" s="11"/>
      <c r="AEO657" s="11"/>
      <c r="AEP657" s="11"/>
      <c r="AEQ657" s="11"/>
      <c r="AER657" s="11"/>
      <c r="AES657" s="11"/>
      <c r="AET657" s="11"/>
      <c r="AEU657" s="11"/>
      <c r="AEV657" s="11"/>
      <c r="AEW657" s="11"/>
      <c r="AEX657" s="11"/>
      <c r="AEY657" s="11"/>
      <c r="AEZ657" s="11"/>
      <c r="AFA657" s="11"/>
      <c r="AFB657" s="11"/>
      <c r="AFC657" s="11"/>
      <c r="AFD657" s="11"/>
      <c r="AFE657" s="11"/>
      <c r="AFF657" s="11"/>
      <c r="AFG657" s="11"/>
      <c r="AFH657" s="11"/>
      <c r="AFI657" s="11"/>
      <c r="AFJ657" s="11"/>
      <c r="AFK657" s="11"/>
      <c r="AFL657" s="11"/>
      <c r="AFM657" s="11"/>
      <c r="AFN657" s="11"/>
      <c r="AFO657" s="11"/>
      <c r="AFP657" s="11"/>
      <c r="AFQ657" s="11"/>
      <c r="AFR657" s="11"/>
      <c r="AFS657" s="11"/>
      <c r="AFT657" s="11"/>
      <c r="AFU657" s="11"/>
      <c r="AFV657" s="11"/>
      <c r="AFW657" s="11"/>
      <c r="AFX657" s="11"/>
      <c r="AFY657" s="11"/>
      <c r="AFZ657" s="11"/>
      <c r="AGA657" s="11"/>
      <c r="AGB657" s="11"/>
      <c r="AGC657" s="11"/>
      <c r="AGD657" s="11"/>
      <c r="AGE657" s="11"/>
      <c r="AGF657" s="11"/>
      <c r="AGG657" s="11"/>
      <c r="AGH657" s="11"/>
      <c r="AGI657" s="11"/>
      <c r="AGJ657" s="11"/>
      <c r="AGK657" s="11"/>
      <c r="AGL657" s="11"/>
      <c r="AGM657" s="11"/>
      <c r="AGN657" s="11"/>
      <c r="AGO657" s="11"/>
      <c r="AGP657" s="11"/>
      <c r="AGQ657" s="11"/>
      <c r="AGR657" s="11"/>
      <c r="AGS657" s="11"/>
      <c r="AGT657" s="11"/>
      <c r="AGU657" s="11"/>
      <c r="AGV657" s="11"/>
      <c r="AGW657" s="11"/>
      <c r="AGX657" s="11"/>
      <c r="AGY657" s="11"/>
      <c r="AGZ657" s="11"/>
      <c r="AHA657" s="11"/>
      <c r="AHB657" s="11"/>
      <c r="AHC657" s="11"/>
      <c r="AHD657" s="11"/>
      <c r="AHE657" s="11"/>
      <c r="AHF657" s="11"/>
      <c r="AHG657" s="11"/>
      <c r="AHH657" s="11"/>
      <c r="AHI657" s="11"/>
      <c r="AHJ657" s="11"/>
      <c r="AHK657" s="11"/>
      <c r="AHL657" s="11"/>
      <c r="AHM657" s="11"/>
      <c r="AHN657" s="11"/>
      <c r="AHO657" s="11"/>
      <c r="AHP657" s="11"/>
      <c r="AHQ657" s="11"/>
      <c r="AHR657" s="11"/>
      <c r="AHS657" s="11"/>
      <c r="AHT657" s="11"/>
      <c r="AHU657" s="11"/>
      <c r="AHV657" s="11"/>
      <c r="AHW657" s="11"/>
      <c r="AHX657" s="11"/>
      <c r="AHY657" s="11"/>
      <c r="AHZ657" s="11"/>
      <c r="AIA657" s="11"/>
      <c r="AIB657" s="11"/>
      <c r="AIC657" s="11"/>
      <c r="AID657" s="11"/>
      <c r="AIE657" s="11"/>
      <c r="AIF657" s="11"/>
      <c r="AIG657" s="11"/>
      <c r="AIH657" s="11"/>
      <c r="AII657" s="11"/>
      <c r="AIJ657" s="11"/>
      <c r="AIK657" s="11"/>
      <c r="AIL657" s="11"/>
      <c r="AIM657" s="11"/>
      <c r="AIN657" s="11"/>
      <c r="AIO657" s="11"/>
      <c r="AIP657" s="11"/>
      <c r="AIQ657" s="11"/>
      <c r="AIR657" s="11"/>
      <c r="AIS657" s="11"/>
      <c r="AIT657" s="11"/>
      <c r="AIU657" s="11"/>
      <c r="AIV657" s="11"/>
      <c r="AIW657" s="11"/>
      <c r="AIX657" s="11"/>
      <c r="AIY657" s="11"/>
      <c r="AIZ657" s="11"/>
      <c r="AJA657" s="11"/>
      <c r="AJB657" s="11"/>
      <c r="AJC657" s="11"/>
      <c r="AJD657" s="11"/>
      <c r="AJE657" s="11"/>
      <c r="AJF657" s="11"/>
      <c r="AJG657" s="11"/>
      <c r="AJH657" s="11"/>
      <c r="AJI657" s="11"/>
      <c r="AJJ657" s="11"/>
      <c r="AJK657" s="11"/>
      <c r="AJL657" s="11"/>
      <c r="AJM657" s="11"/>
      <c r="AJN657" s="11"/>
      <c r="AJO657" s="11"/>
      <c r="AJP657" s="11"/>
      <c r="AJQ657" s="11"/>
      <c r="AJR657" s="11"/>
      <c r="AJS657" s="11"/>
      <c r="AJT657" s="11"/>
      <c r="AJU657" s="11"/>
      <c r="AJV657" s="11"/>
      <c r="AJW657" s="11"/>
      <c r="AJX657" s="11"/>
      <c r="AJY657" s="11"/>
      <c r="AJZ657" s="11"/>
      <c r="AKA657" s="11"/>
      <c r="AKB657" s="11"/>
      <c r="AKC657" s="11"/>
      <c r="AKD657" s="11"/>
      <c r="AKE657" s="11"/>
      <c r="AKF657" s="11"/>
      <c r="AKG657" s="11"/>
      <c r="AKH657" s="11"/>
      <c r="AKI657" s="11"/>
      <c r="AKJ657" s="11"/>
      <c r="AKK657" s="11"/>
      <c r="AKL657" s="11"/>
      <c r="AKM657" s="11"/>
      <c r="AKN657" s="11"/>
      <c r="AKO657" s="11"/>
      <c r="AKP657" s="11"/>
      <c r="AKQ657" s="11"/>
      <c r="AKR657" s="11"/>
      <c r="AKS657" s="11"/>
      <c r="AKT657" s="11"/>
      <c r="AKU657" s="11"/>
      <c r="AKV657" s="11"/>
      <c r="AKW657" s="11"/>
      <c r="AKX657" s="11"/>
      <c r="AKY657" s="11"/>
      <c r="AKZ657" s="11"/>
      <c r="ALA657" s="11"/>
      <c r="ALB657" s="11"/>
      <c r="ALC657" s="11"/>
      <c r="ALD657" s="11"/>
      <c r="ALE657" s="11"/>
      <c r="ALF657" s="11"/>
      <c r="ALG657" s="11"/>
      <c r="ALH657" s="11"/>
      <c r="ALI657" s="11"/>
      <c r="ALJ657" s="11"/>
      <c r="ALK657" s="11"/>
      <c r="ALL657" s="11"/>
      <c r="ALM657" s="11"/>
      <c r="ALN657" s="11"/>
      <c r="ALO657" s="11"/>
      <c r="ALP657" s="11"/>
      <c r="ALQ657" s="11"/>
      <c r="ALR657" s="11"/>
      <c r="ALS657" s="11"/>
      <c r="ALT657" s="11"/>
      <c r="ALU657" s="11"/>
      <c r="ALV657" s="11"/>
      <c r="ALW657" s="11"/>
      <c r="ALX657" s="11"/>
      <c r="ALY657" s="11"/>
      <c r="ALZ657" s="11"/>
      <c r="AMA657" s="11"/>
    </row>
    <row r="658" spans="1:1015" ht="12.75" customHeight="1">
      <c r="A658" s="8" t="s">
        <v>165</v>
      </c>
      <c r="B658" s="25" t="s">
        <v>166</v>
      </c>
      <c r="C658" s="9" t="s">
        <v>171</v>
      </c>
      <c r="D658" s="9" t="s">
        <v>38</v>
      </c>
      <c r="E658" s="9" t="s">
        <v>16</v>
      </c>
      <c r="F658" s="8" t="s">
        <v>17</v>
      </c>
      <c r="G658" s="8" t="s">
        <v>634</v>
      </c>
      <c r="H658" s="10">
        <v>316.58</v>
      </c>
      <c r="I658" s="10">
        <v>595.71</v>
      </c>
      <c r="J658" s="10">
        <v>550</v>
      </c>
      <c r="K658" s="10">
        <v>683.8</v>
      </c>
      <c r="L658" s="7">
        <v>550</v>
      </c>
      <c r="M658" s="10">
        <f t="shared" si="102"/>
        <v>550</v>
      </c>
      <c r="N658" s="10">
        <f t="shared" si="102"/>
        <v>550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  <c r="AKS658" s="11"/>
      <c r="AKT658" s="11"/>
      <c r="AKU658" s="11"/>
      <c r="AKV658" s="11"/>
      <c r="AKW658" s="11"/>
      <c r="AKX658" s="11"/>
      <c r="AKY658" s="11"/>
      <c r="AKZ658" s="11"/>
      <c r="ALA658" s="11"/>
      <c r="ALB658" s="11"/>
      <c r="ALC658" s="11"/>
      <c r="ALD658" s="11"/>
      <c r="ALE658" s="11"/>
      <c r="ALF658" s="11"/>
      <c r="ALG658" s="11"/>
      <c r="ALH658" s="11"/>
      <c r="ALI658" s="11"/>
      <c r="ALJ658" s="11"/>
      <c r="ALK658" s="11"/>
      <c r="ALL658" s="11"/>
      <c r="ALM658" s="11"/>
      <c r="ALN658" s="11"/>
      <c r="ALO658" s="11"/>
      <c r="ALP658" s="11"/>
      <c r="ALQ658" s="11"/>
      <c r="ALR658" s="11"/>
      <c r="ALS658" s="11"/>
      <c r="ALT658" s="11"/>
      <c r="ALU658" s="11"/>
      <c r="ALV658" s="11"/>
      <c r="ALW658" s="11"/>
      <c r="ALX658" s="11"/>
      <c r="ALY658" s="11"/>
      <c r="ALZ658" s="11"/>
      <c r="AMA658" s="11"/>
    </row>
    <row r="659" spans="1:1015" ht="12.75" customHeight="1">
      <c r="A659" s="8" t="s">
        <v>165</v>
      </c>
      <c r="B659" s="25" t="s">
        <v>166</v>
      </c>
      <c r="C659" s="9" t="s">
        <v>173</v>
      </c>
      <c r="D659" s="9" t="s">
        <v>36</v>
      </c>
      <c r="E659" s="9" t="s">
        <v>16</v>
      </c>
      <c r="F659" s="8" t="s">
        <v>17</v>
      </c>
      <c r="G659" s="8" t="s">
        <v>635</v>
      </c>
      <c r="H659" s="10">
        <v>158</v>
      </c>
      <c r="I659" s="10">
        <v>178.32</v>
      </c>
      <c r="J659" s="10">
        <v>200</v>
      </c>
      <c r="K659" s="10">
        <v>180.44</v>
      </c>
      <c r="L659" s="7">
        <v>0</v>
      </c>
      <c r="M659" s="10">
        <f t="shared" si="102"/>
        <v>0</v>
      </c>
      <c r="N659" s="10">
        <f t="shared" si="102"/>
        <v>0</v>
      </c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  <c r="AKS659" s="11"/>
      <c r="AKT659" s="11"/>
      <c r="AKU659" s="11"/>
      <c r="AKV659" s="11"/>
      <c r="AKW659" s="11"/>
      <c r="AKX659" s="11"/>
      <c r="AKY659" s="11"/>
      <c r="AKZ659" s="11"/>
      <c r="ALA659" s="11"/>
      <c r="ALB659" s="11"/>
      <c r="ALC659" s="11"/>
      <c r="ALD659" s="11"/>
      <c r="ALE659" s="11"/>
      <c r="ALF659" s="11"/>
      <c r="ALG659" s="11"/>
      <c r="ALH659" s="11"/>
      <c r="ALI659" s="11"/>
      <c r="ALJ659" s="11"/>
      <c r="ALK659" s="11"/>
      <c r="ALL659" s="11"/>
      <c r="ALM659" s="11"/>
      <c r="ALN659" s="11"/>
      <c r="ALO659" s="11"/>
      <c r="ALP659" s="11"/>
      <c r="ALQ659" s="11"/>
      <c r="ALR659" s="11"/>
      <c r="ALS659" s="11"/>
      <c r="ALT659" s="11"/>
      <c r="ALU659" s="11"/>
      <c r="ALV659" s="11"/>
      <c r="ALW659" s="11"/>
      <c r="ALX659" s="11"/>
      <c r="ALY659" s="11"/>
      <c r="ALZ659" s="11"/>
      <c r="AMA659" s="11"/>
    </row>
    <row r="660" spans="1:1015" ht="12.75" customHeight="1">
      <c r="A660" s="8" t="s">
        <v>165</v>
      </c>
      <c r="B660" s="25" t="s">
        <v>166</v>
      </c>
      <c r="C660" s="9" t="s">
        <v>173</v>
      </c>
      <c r="D660" s="9" t="s">
        <v>38</v>
      </c>
      <c r="E660" s="9" t="s">
        <v>16</v>
      </c>
      <c r="F660" s="8" t="s">
        <v>17</v>
      </c>
      <c r="G660" s="8" t="s">
        <v>267</v>
      </c>
      <c r="H660" s="10">
        <v>688.55</v>
      </c>
      <c r="I660" s="10">
        <v>611.19000000000005</v>
      </c>
      <c r="J660" s="10">
        <v>550</v>
      </c>
      <c r="K660" s="10">
        <v>693.29</v>
      </c>
      <c r="L660" s="7">
        <v>0</v>
      </c>
      <c r="M660" s="10">
        <f t="shared" si="102"/>
        <v>0</v>
      </c>
      <c r="N660" s="10">
        <f t="shared" si="102"/>
        <v>0</v>
      </c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  <c r="AKS660" s="11"/>
      <c r="AKT660" s="11"/>
      <c r="AKU660" s="11"/>
      <c r="AKV660" s="11"/>
      <c r="AKW660" s="11"/>
      <c r="AKX660" s="11"/>
      <c r="AKY660" s="11"/>
      <c r="AKZ660" s="11"/>
      <c r="ALA660" s="11"/>
      <c r="ALB660" s="11"/>
      <c r="ALC660" s="11"/>
      <c r="ALD660" s="11"/>
      <c r="ALE660" s="11"/>
      <c r="ALF660" s="11"/>
      <c r="ALG660" s="11"/>
      <c r="ALH660" s="11"/>
      <c r="ALI660" s="11"/>
      <c r="ALJ660" s="11"/>
      <c r="ALK660" s="11"/>
      <c r="ALL660" s="11"/>
      <c r="ALM660" s="11"/>
      <c r="ALN660" s="11"/>
      <c r="ALO660" s="11"/>
      <c r="ALP660" s="11"/>
      <c r="ALQ660" s="11"/>
      <c r="ALR660" s="11"/>
      <c r="ALS660" s="11"/>
      <c r="ALT660" s="11"/>
      <c r="ALU660" s="11"/>
      <c r="ALV660" s="11"/>
      <c r="ALW660" s="11"/>
      <c r="ALX660" s="11"/>
      <c r="ALY660" s="11"/>
      <c r="ALZ660" s="11"/>
      <c r="AMA660" s="11"/>
    </row>
    <row r="661" spans="1:1015" ht="12.75" customHeight="1">
      <c r="A661" s="8" t="s">
        <v>165</v>
      </c>
      <c r="B661" s="25" t="s">
        <v>166</v>
      </c>
      <c r="C661" s="9" t="s">
        <v>173</v>
      </c>
      <c r="D661" s="9" t="s">
        <v>50</v>
      </c>
      <c r="E661" s="9" t="s">
        <v>16</v>
      </c>
      <c r="F661" s="8" t="s">
        <v>17</v>
      </c>
      <c r="G661" s="8" t="s">
        <v>462</v>
      </c>
      <c r="H661" s="10">
        <v>28.5</v>
      </c>
      <c r="I661" s="10">
        <v>56.79</v>
      </c>
      <c r="J661" s="10">
        <v>50</v>
      </c>
      <c r="K661" s="10">
        <v>44.32</v>
      </c>
      <c r="L661" s="7">
        <v>0</v>
      </c>
      <c r="M661" s="10">
        <f t="shared" si="102"/>
        <v>0</v>
      </c>
      <c r="N661" s="10">
        <f t="shared" si="102"/>
        <v>0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  <c r="AKS661" s="11"/>
      <c r="AKT661" s="11"/>
      <c r="AKU661" s="11"/>
      <c r="AKV661" s="11"/>
      <c r="AKW661" s="11"/>
      <c r="AKX661" s="11"/>
      <c r="AKY661" s="11"/>
      <c r="AKZ661" s="11"/>
      <c r="ALA661" s="11"/>
      <c r="ALB661" s="11"/>
      <c r="ALC661" s="11"/>
      <c r="ALD661" s="11"/>
      <c r="ALE661" s="11"/>
      <c r="ALF661" s="11"/>
      <c r="ALG661" s="11"/>
      <c r="ALH661" s="11"/>
      <c r="ALI661" s="11"/>
      <c r="ALJ661" s="11"/>
      <c r="ALK661" s="11"/>
      <c r="ALL661" s="11"/>
      <c r="ALM661" s="11"/>
      <c r="ALN661" s="11"/>
      <c r="ALO661" s="11"/>
      <c r="ALP661" s="11"/>
      <c r="ALQ661" s="11"/>
      <c r="ALR661" s="11"/>
      <c r="ALS661" s="11"/>
      <c r="ALT661" s="11"/>
      <c r="ALU661" s="11"/>
      <c r="ALV661" s="11"/>
      <c r="ALW661" s="11"/>
      <c r="ALX661" s="11"/>
      <c r="ALY661" s="11"/>
      <c r="ALZ661" s="11"/>
      <c r="AMA661" s="11"/>
    </row>
    <row r="662" spans="1:1015" ht="12.75" customHeight="1">
      <c r="A662" s="8" t="s">
        <v>165</v>
      </c>
      <c r="B662" s="25" t="s">
        <v>166</v>
      </c>
      <c r="C662" s="9" t="s">
        <v>173</v>
      </c>
      <c r="D662" s="9" t="s">
        <v>52</v>
      </c>
      <c r="E662" s="9" t="s">
        <v>16</v>
      </c>
      <c r="F662" s="8" t="s">
        <v>17</v>
      </c>
      <c r="G662" s="8" t="s">
        <v>636</v>
      </c>
      <c r="H662" s="10">
        <v>23</v>
      </c>
      <c r="I662" s="10">
        <v>361.17</v>
      </c>
      <c r="J662" s="10">
        <v>400</v>
      </c>
      <c r="K662" s="10">
        <v>316.44</v>
      </c>
      <c r="L662" s="7">
        <v>0</v>
      </c>
      <c r="M662" s="10">
        <f t="shared" si="102"/>
        <v>0</v>
      </c>
      <c r="N662" s="10">
        <f t="shared" si="102"/>
        <v>0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  <c r="NN662" s="11"/>
      <c r="NO662" s="11"/>
      <c r="NP662" s="11"/>
      <c r="NQ662" s="11"/>
      <c r="NR662" s="11"/>
      <c r="NS662" s="11"/>
      <c r="NT662" s="11"/>
      <c r="NU662" s="11"/>
      <c r="NV662" s="11"/>
      <c r="NW662" s="11"/>
      <c r="NX662" s="11"/>
      <c r="NY662" s="11"/>
      <c r="NZ662" s="11"/>
      <c r="OA662" s="11"/>
      <c r="OB662" s="11"/>
      <c r="OC662" s="11"/>
      <c r="OD662" s="11"/>
      <c r="OE662" s="11"/>
      <c r="OF662" s="11"/>
      <c r="OG662" s="11"/>
      <c r="OH662" s="11"/>
      <c r="OI662" s="11"/>
      <c r="OJ662" s="11"/>
      <c r="OK662" s="11"/>
      <c r="OL662" s="11"/>
      <c r="OM662" s="11"/>
      <c r="ON662" s="11"/>
      <c r="OO662" s="11"/>
      <c r="OP662" s="11"/>
      <c r="OQ662" s="11"/>
      <c r="OR662" s="11"/>
      <c r="OS662" s="11"/>
      <c r="OT662" s="11"/>
      <c r="OU662" s="11"/>
      <c r="OV662" s="11"/>
      <c r="OW662" s="11"/>
      <c r="OX662" s="11"/>
      <c r="OY662" s="11"/>
      <c r="OZ662" s="11"/>
      <c r="PA662" s="11"/>
      <c r="PB662" s="11"/>
      <c r="PC662" s="11"/>
      <c r="PD662" s="11"/>
      <c r="PE662" s="11"/>
      <c r="PF662" s="11"/>
      <c r="PG662" s="11"/>
      <c r="PH662" s="11"/>
      <c r="PI662" s="11"/>
      <c r="PJ662" s="11"/>
      <c r="PK662" s="11"/>
      <c r="PL662" s="11"/>
      <c r="PM662" s="11"/>
      <c r="PN662" s="11"/>
      <c r="PO662" s="11"/>
      <c r="PP662" s="11"/>
      <c r="PQ662" s="11"/>
      <c r="PR662" s="11"/>
      <c r="PS662" s="11"/>
      <c r="PT662" s="11"/>
      <c r="PU662" s="11"/>
      <c r="PV662" s="11"/>
      <c r="PW662" s="11"/>
      <c r="PX662" s="11"/>
      <c r="PY662" s="11"/>
      <c r="PZ662" s="11"/>
      <c r="QA662" s="11"/>
      <c r="QB662" s="11"/>
      <c r="QC662" s="11"/>
      <c r="QD662" s="11"/>
      <c r="QE662" s="11"/>
      <c r="QF662" s="11"/>
      <c r="QG662" s="11"/>
      <c r="QH662" s="11"/>
      <c r="QI662" s="11"/>
      <c r="QJ662" s="11"/>
      <c r="QK662" s="11"/>
      <c r="QL662" s="11"/>
      <c r="QM662" s="11"/>
      <c r="QN662" s="11"/>
      <c r="QO662" s="11"/>
      <c r="QP662" s="11"/>
      <c r="QQ662" s="11"/>
      <c r="QR662" s="11"/>
      <c r="QS662" s="11"/>
      <c r="QT662" s="11"/>
      <c r="QU662" s="11"/>
      <c r="QV662" s="11"/>
      <c r="QW662" s="11"/>
      <c r="QX662" s="11"/>
      <c r="QY662" s="11"/>
      <c r="QZ662" s="11"/>
      <c r="RA662" s="11"/>
      <c r="RB662" s="11"/>
      <c r="RC662" s="11"/>
      <c r="RD662" s="11"/>
      <c r="RE662" s="11"/>
      <c r="RF662" s="11"/>
      <c r="RG662" s="11"/>
      <c r="RH662" s="11"/>
      <c r="RI662" s="11"/>
      <c r="RJ662" s="11"/>
      <c r="RK662" s="11"/>
      <c r="RL662" s="11"/>
      <c r="RM662" s="11"/>
      <c r="RN662" s="11"/>
      <c r="RO662" s="11"/>
      <c r="RP662" s="11"/>
      <c r="RQ662" s="11"/>
      <c r="RR662" s="11"/>
      <c r="RS662" s="11"/>
      <c r="RT662" s="11"/>
      <c r="RU662" s="11"/>
      <c r="RV662" s="11"/>
      <c r="RW662" s="11"/>
      <c r="RX662" s="11"/>
      <c r="RY662" s="11"/>
      <c r="RZ662" s="11"/>
      <c r="SA662" s="11"/>
      <c r="SB662" s="11"/>
      <c r="SC662" s="11"/>
      <c r="SD662" s="11"/>
      <c r="SE662" s="11"/>
      <c r="SF662" s="11"/>
      <c r="SG662" s="11"/>
      <c r="SH662" s="11"/>
      <c r="SI662" s="11"/>
      <c r="SJ662" s="11"/>
      <c r="SK662" s="11"/>
      <c r="SL662" s="11"/>
      <c r="SM662" s="11"/>
      <c r="SN662" s="11"/>
      <c r="SO662" s="11"/>
      <c r="SP662" s="11"/>
      <c r="SQ662" s="11"/>
      <c r="SR662" s="11"/>
      <c r="SS662" s="11"/>
      <c r="ST662" s="11"/>
      <c r="SU662" s="11"/>
      <c r="SV662" s="11"/>
      <c r="SW662" s="11"/>
      <c r="SX662" s="11"/>
      <c r="SY662" s="11"/>
      <c r="SZ662" s="11"/>
      <c r="TA662" s="11"/>
      <c r="TB662" s="11"/>
      <c r="TC662" s="11"/>
      <c r="TD662" s="11"/>
      <c r="TE662" s="11"/>
      <c r="TF662" s="11"/>
      <c r="TG662" s="11"/>
      <c r="TH662" s="11"/>
      <c r="TI662" s="11"/>
      <c r="TJ662" s="11"/>
      <c r="TK662" s="11"/>
      <c r="TL662" s="11"/>
      <c r="TM662" s="11"/>
      <c r="TN662" s="11"/>
      <c r="TO662" s="11"/>
      <c r="TP662" s="11"/>
      <c r="TQ662" s="11"/>
      <c r="TR662" s="11"/>
      <c r="TS662" s="11"/>
      <c r="TT662" s="11"/>
      <c r="TU662" s="11"/>
      <c r="TV662" s="11"/>
      <c r="TW662" s="11"/>
      <c r="TX662" s="11"/>
      <c r="TY662" s="11"/>
      <c r="TZ662" s="11"/>
      <c r="UA662" s="11"/>
      <c r="UB662" s="11"/>
      <c r="UC662" s="11"/>
      <c r="UD662" s="11"/>
      <c r="UE662" s="11"/>
      <c r="UF662" s="11"/>
      <c r="UG662" s="11"/>
      <c r="UH662" s="11"/>
      <c r="UI662" s="11"/>
      <c r="UJ662" s="11"/>
      <c r="UK662" s="11"/>
      <c r="UL662" s="11"/>
      <c r="UM662" s="11"/>
      <c r="UN662" s="11"/>
      <c r="UO662" s="11"/>
      <c r="UP662" s="11"/>
      <c r="UQ662" s="11"/>
      <c r="UR662" s="11"/>
      <c r="US662" s="11"/>
      <c r="UT662" s="11"/>
      <c r="UU662" s="11"/>
      <c r="UV662" s="11"/>
      <c r="UW662" s="11"/>
      <c r="UX662" s="11"/>
      <c r="UY662" s="11"/>
      <c r="UZ662" s="11"/>
      <c r="VA662" s="11"/>
      <c r="VB662" s="11"/>
      <c r="VC662" s="11"/>
      <c r="VD662" s="11"/>
      <c r="VE662" s="11"/>
      <c r="VF662" s="11"/>
      <c r="VG662" s="11"/>
      <c r="VH662" s="11"/>
      <c r="VI662" s="11"/>
      <c r="VJ662" s="11"/>
      <c r="VK662" s="11"/>
      <c r="VL662" s="11"/>
      <c r="VM662" s="11"/>
      <c r="VN662" s="11"/>
      <c r="VO662" s="11"/>
      <c r="VP662" s="11"/>
      <c r="VQ662" s="11"/>
      <c r="VR662" s="11"/>
      <c r="VS662" s="11"/>
      <c r="VT662" s="11"/>
      <c r="VU662" s="11"/>
      <c r="VV662" s="11"/>
      <c r="VW662" s="11"/>
      <c r="VX662" s="11"/>
      <c r="VY662" s="11"/>
      <c r="VZ662" s="11"/>
      <c r="WA662" s="11"/>
      <c r="WB662" s="11"/>
      <c r="WC662" s="11"/>
      <c r="WD662" s="11"/>
      <c r="WE662" s="11"/>
      <c r="WF662" s="11"/>
      <c r="WG662" s="11"/>
      <c r="WH662" s="11"/>
      <c r="WI662" s="11"/>
      <c r="WJ662" s="11"/>
      <c r="WK662" s="11"/>
      <c r="WL662" s="11"/>
      <c r="WM662" s="11"/>
      <c r="WN662" s="11"/>
      <c r="WO662" s="11"/>
      <c r="WP662" s="11"/>
      <c r="WQ662" s="11"/>
      <c r="WR662" s="11"/>
      <c r="WS662" s="11"/>
      <c r="WT662" s="11"/>
      <c r="WU662" s="11"/>
      <c r="WV662" s="11"/>
      <c r="WW662" s="11"/>
      <c r="WX662" s="11"/>
      <c r="WY662" s="11"/>
      <c r="WZ662" s="11"/>
      <c r="XA662" s="11"/>
      <c r="XB662" s="11"/>
      <c r="XC662" s="11"/>
      <c r="XD662" s="11"/>
      <c r="XE662" s="11"/>
      <c r="XF662" s="11"/>
      <c r="XG662" s="11"/>
      <c r="XH662" s="11"/>
      <c r="XI662" s="11"/>
      <c r="XJ662" s="11"/>
      <c r="XK662" s="11"/>
      <c r="XL662" s="11"/>
      <c r="XM662" s="11"/>
      <c r="XN662" s="11"/>
      <c r="XO662" s="11"/>
      <c r="XP662" s="11"/>
      <c r="XQ662" s="11"/>
      <c r="XR662" s="11"/>
      <c r="XS662" s="11"/>
      <c r="XT662" s="11"/>
      <c r="XU662" s="11"/>
      <c r="XV662" s="11"/>
      <c r="XW662" s="11"/>
      <c r="XX662" s="11"/>
      <c r="XY662" s="11"/>
      <c r="XZ662" s="11"/>
      <c r="YA662" s="11"/>
      <c r="YB662" s="11"/>
      <c r="YC662" s="11"/>
      <c r="YD662" s="11"/>
      <c r="YE662" s="11"/>
      <c r="YF662" s="11"/>
      <c r="YG662" s="11"/>
      <c r="YH662" s="11"/>
      <c r="YI662" s="11"/>
      <c r="YJ662" s="11"/>
      <c r="YK662" s="11"/>
      <c r="YL662" s="11"/>
      <c r="YM662" s="11"/>
      <c r="YN662" s="11"/>
      <c r="YO662" s="11"/>
      <c r="YP662" s="11"/>
      <c r="YQ662" s="11"/>
      <c r="YR662" s="11"/>
      <c r="YS662" s="11"/>
      <c r="YT662" s="11"/>
      <c r="YU662" s="11"/>
      <c r="YV662" s="11"/>
      <c r="YW662" s="11"/>
      <c r="YX662" s="11"/>
      <c r="YY662" s="11"/>
      <c r="YZ662" s="11"/>
      <c r="ZA662" s="11"/>
      <c r="ZB662" s="11"/>
      <c r="ZC662" s="11"/>
      <c r="ZD662" s="11"/>
      <c r="ZE662" s="11"/>
      <c r="ZF662" s="11"/>
      <c r="ZG662" s="11"/>
      <c r="ZH662" s="11"/>
      <c r="ZI662" s="11"/>
      <c r="ZJ662" s="11"/>
      <c r="ZK662" s="11"/>
      <c r="ZL662" s="11"/>
      <c r="ZM662" s="11"/>
      <c r="ZN662" s="11"/>
      <c r="ZO662" s="11"/>
      <c r="ZP662" s="11"/>
      <c r="ZQ662" s="11"/>
      <c r="ZR662" s="11"/>
      <c r="ZS662" s="11"/>
      <c r="ZT662" s="11"/>
      <c r="ZU662" s="11"/>
      <c r="ZV662" s="11"/>
      <c r="ZW662" s="11"/>
      <c r="ZX662" s="11"/>
      <c r="ZY662" s="11"/>
      <c r="ZZ662" s="11"/>
      <c r="AAA662" s="11"/>
      <c r="AAB662" s="11"/>
      <c r="AAC662" s="11"/>
      <c r="AAD662" s="11"/>
      <c r="AAE662" s="11"/>
      <c r="AAF662" s="11"/>
      <c r="AAG662" s="11"/>
      <c r="AAH662" s="11"/>
      <c r="AAI662" s="11"/>
      <c r="AAJ662" s="11"/>
      <c r="AAK662" s="11"/>
      <c r="AAL662" s="11"/>
      <c r="AAM662" s="11"/>
      <c r="AAN662" s="11"/>
      <c r="AAO662" s="11"/>
      <c r="AAP662" s="11"/>
      <c r="AAQ662" s="11"/>
      <c r="AAR662" s="11"/>
      <c r="AAS662" s="11"/>
      <c r="AAT662" s="11"/>
      <c r="AAU662" s="11"/>
      <c r="AAV662" s="11"/>
      <c r="AAW662" s="11"/>
      <c r="AAX662" s="11"/>
      <c r="AAY662" s="11"/>
      <c r="AAZ662" s="11"/>
      <c r="ABA662" s="11"/>
      <c r="ABB662" s="11"/>
      <c r="ABC662" s="11"/>
      <c r="ABD662" s="11"/>
      <c r="ABE662" s="11"/>
      <c r="ABF662" s="11"/>
      <c r="ABG662" s="11"/>
      <c r="ABH662" s="11"/>
      <c r="ABI662" s="11"/>
      <c r="ABJ662" s="11"/>
      <c r="ABK662" s="11"/>
      <c r="ABL662" s="11"/>
      <c r="ABM662" s="11"/>
      <c r="ABN662" s="11"/>
      <c r="ABO662" s="11"/>
      <c r="ABP662" s="11"/>
      <c r="ABQ662" s="11"/>
      <c r="ABR662" s="11"/>
      <c r="ABS662" s="11"/>
      <c r="ABT662" s="11"/>
      <c r="ABU662" s="11"/>
      <c r="ABV662" s="11"/>
      <c r="ABW662" s="11"/>
      <c r="ABX662" s="11"/>
      <c r="ABY662" s="11"/>
      <c r="ABZ662" s="11"/>
      <c r="ACA662" s="11"/>
      <c r="ACB662" s="11"/>
      <c r="ACC662" s="11"/>
      <c r="ACD662" s="11"/>
      <c r="ACE662" s="11"/>
      <c r="ACF662" s="11"/>
      <c r="ACG662" s="11"/>
      <c r="ACH662" s="11"/>
      <c r="ACI662" s="11"/>
      <c r="ACJ662" s="11"/>
      <c r="ACK662" s="11"/>
      <c r="ACL662" s="11"/>
      <c r="ACM662" s="11"/>
      <c r="ACN662" s="11"/>
      <c r="ACO662" s="11"/>
      <c r="ACP662" s="11"/>
      <c r="ACQ662" s="11"/>
      <c r="ACR662" s="11"/>
      <c r="ACS662" s="11"/>
      <c r="ACT662" s="11"/>
      <c r="ACU662" s="11"/>
      <c r="ACV662" s="11"/>
      <c r="ACW662" s="11"/>
      <c r="ACX662" s="11"/>
      <c r="ACY662" s="11"/>
      <c r="ACZ662" s="11"/>
      <c r="ADA662" s="11"/>
      <c r="ADB662" s="11"/>
      <c r="ADC662" s="11"/>
      <c r="ADD662" s="11"/>
      <c r="ADE662" s="11"/>
      <c r="ADF662" s="11"/>
      <c r="ADG662" s="11"/>
      <c r="ADH662" s="11"/>
      <c r="ADI662" s="11"/>
      <c r="ADJ662" s="11"/>
      <c r="ADK662" s="11"/>
      <c r="ADL662" s="11"/>
      <c r="ADM662" s="11"/>
      <c r="ADN662" s="11"/>
      <c r="ADO662" s="11"/>
      <c r="ADP662" s="11"/>
      <c r="ADQ662" s="11"/>
      <c r="ADR662" s="11"/>
      <c r="ADS662" s="11"/>
      <c r="ADT662" s="11"/>
      <c r="ADU662" s="11"/>
      <c r="ADV662" s="11"/>
      <c r="ADW662" s="11"/>
      <c r="ADX662" s="11"/>
      <c r="ADY662" s="11"/>
      <c r="ADZ662" s="11"/>
      <c r="AEA662" s="11"/>
      <c r="AEB662" s="11"/>
      <c r="AEC662" s="11"/>
      <c r="AED662" s="11"/>
      <c r="AEE662" s="11"/>
      <c r="AEF662" s="11"/>
      <c r="AEG662" s="11"/>
      <c r="AEH662" s="11"/>
      <c r="AEI662" s="11"/>
      <c r="AEJ662" s="11"/>
      <c r="AEK662" s="11"/>
      <c r="AEL662" s="11"/>
      <c r="AEM662" s="11"/>
      <c r="AEN662" s="11"/>
      <c r="AEO662" s="11"/>
      <c r="AEP662" s="11"/>
      <c r="AEQ662" s="11"/>
      <c r="AER662" s="11"/>
      <c r="AES662" s="11"/>
      <c r="AET662" s="11"/>
      <c r="AEU662" s="11"/>
      <c r="AEV662" s="11"/>
      <c r="AEW662" s="11"/>
      <c r="AEX662" s="11"/>
      <c r="AEY662" s="11"/>
      <c r="AEZ662" s="11"/>
      <c r="AFA662" s="11"/>
      <c r="AFB662" s="11"/>
      <c r="AFC662" s="11"/>
      <c r="AFD662" s="11"/>
      <c r="AFE662" s="11"/>
      <c r="AFF662" s="11"/>
      <c r="AFG662" s="11"/>
      <c r="AFH662" s="11"/>
      <c r="AFI662" s="11"/>
      <c r="AFJ662" s="11"/>
      <c r="AFK662" s="11"/>
      <c r="AFL662" s="11"/>
      <c r="AFM662" s="11"/>
      <c r="AFN662" s="11"/>
      <c r="AFO662" s="11"/>
      <c r="AFP662" s="11"/>
      <c r="AFQ662" s="11"/>
      <c r="AFR662" s="11"/>
      <c r="AFS662" s="11"/>
      <c r="AFT662" s="11"/>
      <c r="AFU662" s="11"/>
      <c r="AFV662" s="11"/>
      <c r="AFW662" s="11"/>
      <c r="AFX662" s="11"/>
      <c r="AFY662" s="11"/>
      <c r="AFZ662" s="11"/>
      <c r="AGA662" s="11"/>
      <c r="AGB662" s="11"/>
      <c r="AGC662" s="11"/>
      <c r="AGD662" s="11"/>
      <c r="AGE662" s="11"/>
      <c r="AGF662" s="11"/>
      <c r="AGG662" s="11"/>
      <c r="AGH662" s="11"/>
      <c r="AGI662" s="11"/>
      <c r="AGJ662" s="11"/>
      <c r="AGK662" s="11"/>
      <c r="AGL662" s="11"/>
      <c r="AGM662" s="11"/>
      <c r="AGN662" s="11"/>
      <c r="AGO662" s="11"/>
      <c r="AGP662" s="11"/>
      <c r="AGQ662" s="11"/>
      <c r="AGR662" s="11"/>
      <c r="AGS662" s="11"/>
      <c r="AGT662" s="11"/>
      <c r="AGU662" s="11"/>
      <c r="AGV662" s="11"/>
      <c r="AGW662" s="11"/>
      <c r="AGX662" s="11"/>
      <c r="AGY662" s="11"/>
      <c r="AGZ662" s="11"/>
      <c r="AHA662" s="11"/>
      <c r="AHB662" s="11"/>
      <c r="AHC662" s="11"/>
      <c r="AHD662" s="11"/>
      <c r="AHE662" s="11"/>
      <c r="AHF662" s="11"/>
      <c r="AHG662" s="11"/>
      <c r="AHH662" s="11"/>
      <c r="AHI662" s="11"/>
      <c r="AHJ662" s="11"/>
      <c r="AHK662" s="11"/>
      <c r="AHL662" s="11"/>
      <c r="AHM662" s="11"/>
      <c r="AHN662" s="11"/>
      <c r="AHO662" s="11"/>
      <c r="AHP662" s="11"/>
      <c r="AHQ662" s="11"/>
      <c r="AHR662" s="11"/>
      <c r="AHS662" s="11"/>
      <c r="AHT662" s="11"/>
      <c r="AHU662" s="11"/>
      <c r="AHV662" s="11"/>
      <c r="AHW662" s="11"/>
      <c r="AHX662" s="11"/>
      <c r="AHY662" s="11"/>
      <c r="AHZ662" s="11"/>
      <c r="AIA662" s="11"/>
      <c r="AIB662" s="11"/>
      <c r="AIC662" s="11"/>
      <c r="AID662" s="11"/>
      <c r="AIE662" s="11"/>
      <c r="AIF662" s="11"/>
      <c r="AIG662" s="11"/>
      <c r="AIH662" s="11"/>
      <c r="AII662" s="11"/>
      <c r="AIJ662" s="11"/>
      <c r="AIK662" s="11"/>
      <c r="AIL662" s="11"/>
      <c r="AIM662" s="11"/>
      <c r="AIN662" s="11"/>
      <c r="AIO662" s="11"/>
      <c r="AIP662" s="11"/>
      <c r="AIQ662" s="11"/>
      <c r="AIR662" s="11"/>
      <c r="AIS662" s="11"/>
      <c r="AIT662" s="11"/>
      <c r="AIU662" s="11"/>
      <c r="AIV662" s="11"/>
      <c r="AIW662" s="11"/>
      <c r="AIX662" s="11"/>
      <c r="AIY662" s="11"/>
      <c r="AIZ662" s="11"/>
      <c r="AJA662" s="11"/>
      <c r="AJB662" s="11"/>
      <c r="AJC662" s="11"/>
      <c r="AJD662" s="11"/>
      <c r="AJE662" s="11"/>
      <c r="AJF662" s="11"/>
      <c r="AJG662" s="11"/>
      <c r="AJH662" s="11"/>
      <c r="AJI662" s="11"/>
      <c r="AJJ662" s="11"/>
      <c r="AJK662" s="11"/>
      <c r="AJL662" s="11"/>
      <c r="AJM662" s="11"/>
      <c r="AJN662" s="11"/>
      <c r="AJO662" s="11"/>
      <c r="AJP662" s="11"/>
      <c r="AJQ662" s="11"/>
      <c r="AJR662" s="11"/>
      <c r="AJS662" s="11"/>
      <c r="AJT662" s="11"/>
      <c r="AJU662" s="11"/>
      <c r="AJV662" s="11"/>
      <c r="AJW662" s="11"/>
      <c r="AJX662" s="11"/>
      <c r="AJY662" s="11"/>
      <c r="AJZ662" s="11"/>
      <c r="AKA662" s="11"/>
      <c r="AKB662" s="11"/>
      <c r="AKC662" s="11"/>
      <c r="AKD662" s="11"/>
      <c r="AKE662" s="11"/>
      <c r="AKF662" s="11"/>
      <c r="AKG662" s="11"/>
      <c r="AKH662" s="11"/>
      <c r="AKI662" s="11"/>
      <c r="AKJ662" s="11"/>
      <c r="AKK662" s="11"/>
      <c r="AKL662" s="11"/>
      <c r="AKM662" s="11"/>
      <c r="AKN662" s="11"/>
      <c r="AKO662" s="11"/>
      <c r="AKP662" s="11"/>
      <c r="AKQ662" s="11"/>
      <c r="AKR662" s="11"/>
      <c r="AKS662" s="11"/>
      <c r="AKT662" s="11"/>
      <c r="AKU662" s="11"/>
      <c r="AKV662" s="11"/>
      <c r="AKW662" s="11"/>
      <c r="AKX662" s="11"/>
      <c r="AKY662" s="11"/>
      <c r="AKZ662" s="11"/>
      <c r="ALA662" s="11"/>
      <c r="ALB662" s="11"/>
      <c r="ALC662" s="11"/>
      <c r="ALD662" s="11"/>
      <c r="ALE662" s="11"/>
      <c r="ALF662" s="11"/>
      <c r="ALG662" s="11"/>
      <c r="ALH662" s="11"/>
      <c r="ALI662" s="11"/>
      <c r="ALJ662" s="11"/>
      <c r="ALK662" s="11"/>
      <c r="ALL662" s="11"/>
      <c r="ALM662" s="11"/>
      <c r="ALN662" s="11"/>
      <c r="ALO662" s="11"/>
      <c r="ALP662" s="11"/>
      <c r="ALQ662" s="11"/>
      <c r="ALR662" s="11"/>
      <c r="ALS662" s="11"/>
      <c r="ALT662" s="11"/>
      <c r="ALU662" s="11"/>
      <c r="ALV662" s="11"/>
      <c r="ALW662" s="11"/>
      <c r="ALX662" s="11"/>
      <c r="ALY662" s="11"/>
      <c r="ALZ662" s="11"/>
      <c r="AMA662" s="11"/>
    </row>
    <row r="663" spans="1:1015" ht="12.75" customHeight="1">
      <c r="A663" s="8" t="s">
        <v>165</v>
      </c>
      <c r="B663" s="25" t="s">
        <v>166</v>
      </c>
      <c r="C663" s="9" t="s">
        <v>198</v>
      </c>
      <c r="D663" s="8"/>
      <c r="E663" s="9" t="s">
        <v>16</v>
      </c>
      <c r="F663" s="8" t="s">
        <v>17</v>
      </c>
      <c r="G663" s="8" t="s">
        <v>199</v>
      </c>
      <c r="H663" s="10">
        <v>181.81</v>
      </c>
      <c r="I663" s="10">
        <v>197.02</v>
      </c>
      <c r="J663" s="10">
        <v>150</v>
      </c>
      <c r="K663" s="10">
        <v>0</v>
      </c>
      <c r="L663" s="7">
        <v>0</v>
      </c>
      <c r="M663" s="10">
        <f t="shared" si="102"/>
        <v>0</v>
      </c>
      <c r="N663" s="10">
        <f t="shared" si="102"/>
        <v>0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  <c r="AKS663" s="11"/>
      <c r="AKT663" s="11"/>
      <c r="AKU663" s="11"/>
      <c r="AKV663" s="11"/>
      <c r="AKW663" s="11"/>
      <c r="AKX663" s="11"/>
      <c r="AKY663" s="11"/>
      <c r="AKZ663" s="11"/>
      <c r="ALA663" s="11"/>
      <c r="ALB663" s="11"/>
      <c r="ALC663" s="11"/>
      <c r="ALD663" s="11"/>
      <c r="ALE663" s="11"/>
      <c r="ALF663" s="11"/>
      <c r="ALG663" s="11"/>
      <c r="ALH663" s="11"/>
      <c r="ALI663" s="11"/>
      <c r="ALJ663" s="11"/>
      <c r="ALK663" s="11"/>
      <c r="ALL663" s="11"/>
      <c r="ALM663" s="11"/>
      <c r="ALN663" s="11"/>
      <c r="ALO663" s="11"/>
      <c r="ALP663" s="11"/>
      <c r="ALQ663" s="11"/>
      <c r="ALR663" s="11"/>
      <c r="ALS663" s="11"/>
      <c r="ALT663" s="11"/>
      <c r="ALU663" s="11"/>
      <c r="ALV663" s="11"/>
      <c r="ALW663" s="11"/>
      <c r="ALX663" s="11"/>
      <c r="ALY663" s="11"/>
      <c r="ALZ663" s="11"/>
      <c r="AMA663" s="11"/>
    </row>
    <row r="664" spans="1:1015" ht="12.75" customHeight="1">
      <c r="A664" s="8" t="s">
        <v>165</v>
      </c>
      <c r="B664" s="25" t="s">
        <v>166</v>
      </c>
      <c r="C664" s="9" t="s">
        <v>208</v>
      </c>
      <c r="D664" s="8"/>
      <c r="E664" s="9" t="s">
        <v>16</v>
      </c>
      <c r="F664" s="8" t="s">
        <v>17</v>
      </c>
      <c r="G664" s="8" t="s">
        <v>209</v>
      </c>
      <c r="H664" s="10">
        <v>95.6</v>
      </c>
      <c r="I664" s="10">
        <v>0</v>
      </c>
      <c r="J664" s="10">
        <v>0</v>
      </c>
      <c r="K664" s="10">
        <v>0</v>
      </c>
      <c r="L664" s="7">
        <v>0</v>
      </c>
      <c r="M664" s="10">
        <v>0</v>
      </c>
      <c r="N664" s="10">
        <v>0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  <c r="NN664" s="11"/>
      <c r="NO664" s="11"/>
      <c r="NP664" s="11"/>
      <c r="NQ664" s="11"/>
      <c r="NR664" s="11"/>
      <c r="NS664" s="11"/>
      <c r="NT664" s="11"/>
      <c r="NU664" s="11"/>
      <c r="NV664" s="11"/>
      <c r="NW664" s="11"/>
      <c r="NX664" s="11"/>
      <c r="NY664" s="11"/>
      <c r="NZ664" s="11"/>
      <c r="OA664" s="11"/>
      <c r="OB664" s="11"/>
      <c r="OC664" s="11"/>
      <c r="OD664" s="11"/>
      <c r="OE664" s="11"/>
      <c r="OF664" s="11"/>
      <c r="OG664" s="11"/>
      <c r="OH664" s="11"/>
      <c r="OI664" s="11"/>
      <c r="OJ664" s="11"/>
      <c r="OK664" s="11"/>
      <c r="OL664" s="11"/>
      <c r="OM664" s="11"/>
      <c r="ON664" s="11"/>
      <c r="OO664" s="11"/>
      <c r="OP664" s="11"/>
      <c r="OQ664" s="11"/>
      <c r="OR664" s="11"/>
      <c r="OS664" s="11"/>
      <c r="OT664" s="11"/>
      <c r="OU664" s="11"/>
      <c r="OV664" s="11"/>
      <c r="OW664" s="11"/>
      <c r="OX664" s="11"/>
      <c r="OY664" s="11"/>
      <c r="OZ664" s="11"/>
      <c r="PA664" s="11"/>
      <c r="PB664" s="11"/>
      <c r="PC664" s="11"/>
      <c r="PD664" s="11"/>
      <c r="PE664" s="11"/>
      <c r="PF664" s="11"/>
      <c r="PG664" s="11"/>
      <c r="PH664" s="11"/>
      <c r="PI664" s="11"/>
      <c r="PJ664" s="11"/>
      <c r="PK664" s="11"/>
      <c r="PL664" s="11"/>
      <c r="PM664" s="11"/>
      <c r="PN664" s="11"/>
      <c r="PO664" s="11"/>
      <c r="PP664" s="11"/>
      <c r="PQ664" s="11"/>
      <c r="PR664" s="11"/>
      <c r="PS664" s="11"/>
      <c r="PT664" s="11"/>
      <c r="PU664" s="11"/>
      <c r="PV664" s="11"/>
      <c r="PW664" s="11"/>
      <c r="PX664" s="11"/>
      <c r="PY664" s="11"/>
      <c r="PZ664" s="11"/>
      <c r="QA664" s="11"/>
      <c r="QB664" s="11"/>
      <c r="QC664" s="11"/>
      <c r="QD664" s="11"/>
      <c r="QE664" s="11"/>
      <c r="QF664" s="11"/>
      <c r="QG664" s="11"/>
      <c r="QH664" s="11"/>
      <c r="QI664" s="11"/>
      <c r="QJ664" s="11"/>
      <c r="QK664" s="11"/>
      <c r="QL664" s="11"/>
      <c r="QM664" s="11"/>
      <c r="QN664" s="11"/>
      <c r="QO664" s="11"/>
      <c r="QP664" s="11"/>
      <c r="QQ664" s="11"/>
      <c r="QR664" s="11"/>
      <c r="QS664" s="11"/>
      <c r="QT664" s="11"/>
      <c r="QU664" s="11"/>
      <c r="QV664" s="11"/>
      <c r="QW664" s="11"/>
      <c r="QX664" s="11"/>
      <c r="QY664" s="11"/>
      <c r="QZ664" s="11"/>
      <c r="RA664" s="11"/>
      <c r="RB664" s="11"/>
      <c r="RC664" s="11"/>
      <c r="RD664" s="11"/>
      <c r="RE664" s="11"/>
      <c r="RF664" s="11"/>
      <c r="RG664" s="11"/>
      <c r="RH664" s="11"/>
      <c r="RI664" s="11"/>
      <c r="RJ664" s="11"/>
      <c r="RK664" s="11"/>
      <c r="RL664" s="11"/>
      <c r="RM664" s="11"/>
      <c r="RN664" s="11"/>
      <c r="RO664" s="11"/>
      <c r="RP664" s="11"/>
      <c r="RQ664" s="11"/>
      <c r="RR664" s="11"/>
      <c r="RS664" s="11"/>
      <c r="RT664" s="11"/>
      <c r="RU664" s="11"/>
      <c r="RV664" s="11"/>
      <c r="RW664" s="11"/>
      <c r="RX664" s="11"/>
      <c r="RY664" s="11"/>
      <c r="RZ664" s="11"/>
      <c r="SA664" s="11"/>
      <c r="SB664" s="11"/>
      <c r="SC664" s="11"/>
      <c r="SD664" s="11"/>
      <c r="SE664" s="11"/>
      <c r="SF664" s="11"/>
      <c r="SG664" s="11"/>
      <c r="SH664" s="11"/>
      <c r="SI664" s="11"/>
      <c r="SJ664" s="11"/>
      <c r="SK664" s="11"/>
      <c r="SL664" s="11"/>
      <c r="SM664" s="11"/>
      <c r="SN664" s="11"/>
      <c r="SO664" s="11"/>
      <c r="SP664" s="11"/>
      <c r="SQ664" s="11"/>
      <c r="SR664" s="11"/>
      <c r="SS664" s="11"/>
      <c r="ST664" s="11"/>
      <c r="SU664" s="11"/>
      <c r="SV664" s="11"/>
      <c r="SW664" s="11"/>
      <c r="SX664" s="11"/>
      <c r="SY664" s="11"/>
      <c r="SZ664" s="11"/>
      <c r="TA664" s="11"/>
      <c r="TB664" s="11"/>
      <c r="TC664" s="11"/>
      <c r="TD664" s="11"/>
      <c r="TE664" s="11"/>
      <c r="TF664" s="11"/>
      <c r="TG664" s="11"/>
      <c r="TH664" s="11"/>
      <c r="TI664" s="11"/>
      <c r="TJ664" s="11"/>
      <c r="TK664" s="11"/>
      <c r="TL664" s="11"/>
      <c r="TM664" s="11"/>
      <c r="TN664" s="11"/>
      <c r="TO664" s="11"/>
      <c r="TP664" s="11"/>
      <c r="TQ664" s="11"/>
      <c r="TR664" s="11"/>
      <c r="TS664" s="11"/>
      <c r="TT664" s="11"/>
      <c r="TU664" s="11"/>
      <c r="TV664" s="11"/>
      <c r="TW664" s="11"/>
      <c r="TX664" s="11"/>
      <c r="TY664" s="11"/>
      <c r="TZ664" s="11"/>
      <c r="UA664" s="11"/>
      <c r="UB664" s="11"/>
      <c r="UC664" s="11"/>
      <c r="UD664" s="11"/>
      <c r="UE664" s="11"/>
      <c r="UF664" s="11"/>
      <c r="UG664" s="11"/>
      <c r="UH664" s="11"/>
      <c r="UI664" s="11"/>
      <c r="UJ664" s="11"/>
      <c r="UK664" s="11"/>
      <c r="UL664" s="11"/>
      <c r="UM664" s="11"/>
      <c r="UN664" s="11"/>
      <c r="UO664" s="11"/>
      <c r="UP664" s="11"/>
      <c r="UQ664" s="11"/>
      <c r="UR664" s="11"/>
      <c r="US664" s="11"/>
      <c r="UT664" s="11"/>
      <c r="UU664" s="11"/>
      <c r="UV664" s="11"/>
      <c r="UW664" s="11"/>
      <c r="UX664" s="11"/>
      <c r="UY664" s="11"/>
      <c r="UZ664" s="11"/>
      <c r="VA664" s="11"/>
      <c r="VB664" s="11"/>
      <c r="VC664" s="11"/>
      <c r="VD664" s="11"/>
      <c r="VE664" s="11"/>
      <c r="VF664" s="11"/>
      <c r="VG664" s="11"/>
      <c r="VH664" s="11"/>
      <c r="VI664" s="11"/>
      <c r="VJ664" s="11"/>
      <c r="VK664" s="11"/>
      <c r="VL664" s="11"/>
      <c r="VM664" s="11"/>
      <c r="VN664" s="11"/>
      <c r="VO664" s="11"/>
      <c r="VP664" s="11"/>
      <c r="VQ664" s="11"/>
      <c r="VR664" s="11"/>
      <c r="VS664" s="11"/>
      <c r="VT664" s="11"/>
      <c r="VU664" s="11"/>
      <c r="VV664" s="11"/>
      <c r="VW664" s="11"/>
      <c r="VX664" s="11"/>
      <c r="VY664" s="11"/>
      <c r="VZ664" s="11"/>
      <c r="WA664" s="11"/>
      <c r="WB664" s="11"/>
      <c r="WC664" s="11"/>
      <c r="WD664" s="11"/>
      <c r="WE664" s="11"/>
      <c r="WF664" s="11"/>
      <c r="WG664" s="11"/>
      <c r="WH664" s="11"/>
      <c r="WI664" s="11"/>
      <c r="WJ664" s="11"/>
      <c r="WK664" s="11"/>
      <c r="WL664" s="11"/>
      <c r="WM664" s="11"/>
      <c r="WN664" s="11"/>
      <c r="WO664" s="11"/>
      <c r="WP664" s="11"/>
      <c r="WQ664" s="11"/>
      <c r="WR664" s="11"/>
      <c r="WS664" s="11"/>
      <c r="WT664" s="11"/>
      <c r="WU664" s="11"/>
      <c r="WV664" s="11"/>
      <c r="WW664" s="11"/>
      <c r="WX664" s="11"/>
      <c r="WY664" s="11"/>
      <c r="WZ664" s="11"/>
      <c r="XA664" s="11"/>
      <c r="XB664" s="11"/>
      <c r="XC664" s="11"/>
      <c r="XD664" s="11"/>
      <c r="XE664" s="11"/>
      <c r="XF664" s="11"/>
      <c r="XG664" s="11"/>
      <c r="XH664" s="11"/>
      <c r="XI664" s="11"/>
      <c r="XJ664" s="11"/>
      <c r="XK664" s="11"/>
      <c r="XL664" s="11"/>
      <c r="XM664" s="11"/>
      <c r="XN664" s="11"/>
      <c r="XO664" s="11"/>
      <c r="XP664" s="11"/>
      <c r="XQ664" s="11"/>
      <c r="XR664" s="11"/>
      <c r="XS664" s="11"/>
      <c r="XT664" s="11"/>
      <c r="XU664" s="11"/>
      <c r="XV664" s="11"/>
      <c r="XW664" s="11"/>
      <c r="XX664" s="11"/>
      <c r="XY664" s="11"/>
      <c r="XZ664" s="11"/>
      <c r="YA664" s="11"/>
      <c r="YB664" s="11"/>
      <c r="YC664" s="11"/>
      <c r="YD664" s="11"/>
      <c r="YE664" s="11"/>
      <c r="YF664" s="11"/>
      <c r="YG664" s="11"/>
      <c r="YH664" s="11"/>
      <c r="YI664" s="11"/>
      <c r="YJ664" s="11"/>
      <c r="YK664" s="11"/>
      <c r="YL664" s="11"/>
      <c r="YM664" s="11"/>
      <c r="YN664" s="11"/>
      <c r="YO664" s="11"/>
      <c r="YP664" s="11"/>
      <c r="YQ664" s="11"/>
      <c r="YR664" s="11"/>
      <c r="YS664" s="11"/>
      <c r="YT664" s="11"/>
      <c r="YU664" s="11"/>
      <c r="YV664" s="11"/>
      <c r="YW664" s="11"/>
      <c r="YX664" s="11"/>
      <c r="YY664" s="11"/>
      <c r="YZ664" s="11"/>
      <c r="ZA664" s="11"/>
      <c r="ZB664" s="11"/>
      <c r="ZC664" s="11"/>
      <c r="ZD664" s="11"/>
      <c r="ZE664" s="11"/>
      <c r="ZF664" s="11"/>
      <c r="ZG664" s="11"/>
      <c r="ZH664" s="11"/>
      <c r="ZI664" s="11"/>
      <c r="ZJ664" s="11"/>
      <c r="ZK664" s="11"/>
      <c r="ZL664" s="11"/>
      <c r="ZM664" s="11"/>
      <c r="ZN664" s="11"/>
      <c r="ZO664" s="11"/>
      <c r="ZP664" s="11"/>
      <c r="ZQ664" s="11"/>
      <c r="ZR664" s="11"/>
      <c r="ZS664" s="11"/>
      <c r="ZT664" s="11"/>
      <c r="ZU664" s="11"/>
      <c r="ZV664" s="11"/>
      <c r="ZW664" s="11"/>
      <c r="ZX664" s="11"/>
      <c r="ZY664" s="11"/>
      <c r="ZZ664" s="11"/>
      <c r="AAA664" s="11"/>
      <c r="AAB664" s="11"/>
      <c r="AAC664" s="11"/>
      <c r="AAD664" s="11"/>
      <c r="AAE664" s="11"/>
      <c r="AAF664" s="11"/>
      <c r="AAG664" s="11"/>
      <c r="AAH664" s="11"/>
      <c r="AAI664" s="11"/>
      <c r="AAJ664" s="11"/>
      <c r="AAK664" s="11"/>
      <c r="AAL664" s="11"/>
      <c r="AAM664" s="11"/>
      <c r="AAN664" s="11"/>
      <c r="AAO664" s="11"/>
      <c r="AAP664" s="11"/>
      <c r="AAQ664" s="11"/>
      <c r="AAR664" s="11"/>
      <c r="AAS664" s="11"/>
      <c r="AAT664" s="11"/>
      <c r="AAU664" s="11"/>
      <c r="AAV664" s="11"/>
      <c r="AAW664" s="11"/>
      <c r="AAX664" s="11"/>
      <c r="AAY664" s="11"/>
      <c r="AAZ664" s="11"/>
      <c r="ABA664" s="11"/>
      <c r="ABB664" s="11"/>
      <c r="ABC664" s="11"/>
      <c r="ABD664" s="11"/>
      <c r="ABE664" s="11"/>
      <c r="ABF664" s="11"/>
      <c r="ABG664" s="11"/>
      <c r="ABH664" s="11"/>
      <c r="ABI664" s="11"/>
      <c r="ABJ664" s="11"/>
      <c r="ABK664" s="11"/>
      <c r="ABL664" s="11"/>
      <c r="ABM664" s="11"/>
      <c r="ABN664" s="11"/>
      <c r="ABO664" s="11"/>
      <c r="ABP664" s="11"/>
      <c r="ABQ664" s="11"/>
      <c r="ABR664" s="11"/>
      <c r="ABS664" s="11"/>
      <c r="ABT664" s="11"/>
      <c r="ABU664" s="11"/>
      <c r="ABV664" s="11"/>
      <c r="ABW664" s="11"/>
      <c r="ABX664" s="11"/>
      <c r="ABY664" s="11"/>
      <c r="ABZ664" s="11"/>
      <c r="ACA664" s="11"/>
      <c r="ACB664" s="11"/>
      <c r="ACC664" s="11"/>
      <c r="ACD664" s="11"/>
      <c r="ACE664" s="11"/>
      <c r="ACF664" s="11"/>
      <c r="ACG664" s="11"/>
      <c r="ACH664" s="11"/>
      <c r="ACI664" s="11"/>
      <c r="ACJ664" s="11"/>
      <c r="ACK664" s="11"/>
      <c r="ACL664" s="11"/>
      <c r="ACM664" s="11"/>
      <c r="ACN664" s="11"/>
      <c r="ACO664" s="11"/>
      <c r="ACP664" s="11"/>
      <c r="ACQ664" s="11"/>
      <c r="ACR664" s="11"/>
      <c r="ACS664" s="11"/>
      <c r="ACT664" s="11"/>
      <c r="ACU664" s="11"/>
      <c r="ACV664" s="11"/>
      <c r="ACW664" s="11"/>
      <c r="ACX664" s="11"/>
      <c r="ACY664" s="11"/>
      <c r="ACZ664" s="11"/>
      <c r="ADA664" s="11"/>
      <c r="ADB664" s="11"/>
      <c r="ADC664" s="11"/>
      <c r="ADD664" s="11"/>
      <c r="ADE664" s="11"/>
      <c r="ADF664" s="11"/>
      <c r="ADG664" s="11"/>
      <c r="ADH664" s="11"/>
      <c r="ADI664" s="11"/>
      <c r="ADJ664" s="11"/>
      <c r="ADK664" s="11"/>
      <c r="ADL664" s="11"/>
      <c r="ADM664" s="11"/>
      <c r="ADN664" s="11"/>
      <c r="ADO664" s="11"/>
      <c r="ADP664" s="11"/>
      <c r="ADQ664" s="11"/>
      <c r="ADR664" s="11"/>
      <c r="ADS664" s="11"/>
      <c r="ADT664" s="11"/>
      <c r="ADU664" s="11"/>
      <c r="ADV664" s="11"/>
      <c r="ADW664" s="11"/>
      <c r="ADX664" s="11"/>
      <c r="ADY664" s="11"/>
      <c r="ADZ664" s="11"/>
      <c r="AEA664" s="11"/>
      <c r="AEB664" s="11"/>
      <c r="AEC664" s="11"/>
      <c r="AED664" s="11"/>
      <c r="AEE664" s="11"/>
      <c r="AEF664" s="11"/>
      <c r="AEG664" s="11"/>
      <c r="AEH664" s="11"/>
      <c r="AEI664" s="11"/>
      <c r="AEJ664" s="11"/>
      <c r="AEK664" s="11"/>
      <c r="AEL664" s="11"/>
      <c r="AEM664" s="11"/>
      <c r="AEN664" s="11"/>
      <c r="AEO664" s="11"/>
      <c r="AEP664" s="11"/>
      <c r="AEQ664" s="11"/>
      <c r="AER664" s="11"/>
      <c r="AES664" s="11"/>
      <c r="AET664" s="11"/>
      <c r="AEU664" s="11"/>
      <c r="AEV664" s="11"/>
      <c r="AEW664" s="11"/>
      <c r="AEX664" s="11"/>
      <c r="AEY664" s="11"/>
      <c r="AEZ664" s="11"/>
      <c r="AFA664" s="11"/>
      <c r="AFB664" s="11"/>
      <c r="AFC664" s="11"/>
      <c r="AFD664" s="11"/>
      <c r="AFE664" s="11"/>
      <c r="AFF664" s="11"/>
      <c r="AFG664" s="11"/>
      <c r="AFH664" s="11"/>
      <c r="AFI664" s="11"/>
      <c r="AFJ664" s="11"/>
      <c r="AFK664" s="11"/>
      <c r="AFL664" s="11"/>
      <c r="AFM664" s="11"/>
      <c r="AFN664" s="11"/>
      <c r="AFO664" s="11"/>
      <c r="AFP664" s="11"/>
      <c r="AFQ664" s="11"/>
      <c r="AFR664" s="11"/>
      <c r="AFS664" s="11"/>
      <c r="AFT664" s="11"/>
      <c r="AFU664" s="11"/>
      <c r="AFV664" s="11"/>
      <c r="AFW664" s="11"/>
      <c r="AFX664" s="11"/>
      <c r="AFY664" s="11"/>
      <c r="AFZ664" s="11"/>
      <c r="AGA664" s="11"/>
      <c r="AGB664" s="11"/>
      <c r="AGC664" s="11"/>
      <c r="AGD664" s="11"/>
      <c r="AGE664" s="11"/>
      <c r="AGF664" s="11"/>
      <c r="AGG664" s="11"/>
      <c r="AGH664" s="11"/>
      <c r="AGI664" s="11"/>
      <c r="AGJ664" s="11"/>
      <c r="AGK664" s="11"/>
      <c r="AGL664" s="11"/>
      <c r="AGM664" s="11"/>
      <c r="AGN664" s="11"/>
      <c r="AGO664" s="11"/>
      <c r="AGP664" s="11"/>
      <c r="AGQ664" s="11"/>
      <c r="AGR664" s="11"/>
      <c r="AGS664" s="11"/>
      <c r="AGT664" s="11"/>
      <c r="AGU664" s="11"/>
      <c r="AGV664" s="11"/>
      <c r="AGW664" s="11"/>
      <c r="AGX664" s="11"/>
      <c r="AGY664" s="11"/>
      <c r="AGZ664" s="11"/>
      <c r="AHA664" s="11"/>
      <c r="AHB664" s="11"/>
      <c r="AHC664" s="11"/>
      <c r="AHD664" s="11"/>
      <c r="AHE664" s="11"/>
      <c r="AHF664" s="11"/>
      <c r="AHG664" s="11"/>
      <c r="AHH664" s="11"/>
      <c r="AHI664" s="11"/>
      <c r="AHJ664" s="11"/>
      <c r="AHK664" s="11"/>
      <c r="AHL664" s="11"/>
      <c r="AHM664" s="11"/>
      <c r="AHN664" s="11"/>
      <c r="AHO664" s="11"/>
      <c r="AHP664" s="11"/>
      <c r="AHQ664" s="11"/>
      <c r="AHR664" s="11"/>
      <c r="AHS664" s="11"/>
      <c r="AHT664" s="11"/>
      <c r="AHU664" s="11"/>
      <c r="AHV664" s="11"/>
      <c r="AHW664" s="11"/>
      <c r="AHX664" s="11"/>
      <c r="AHY664" s="11"/>
      <c r="AHZ664" s="11"/>
      <c r="AIA664" s="11"/>
      <c r="AIB664" s="11"/>
      <c r="AIC664" s="11"/>
      <c r="AID664" s="11"/>
      <c r="AIE664" s="11"/>
      <c r="AIF664" s="11"/>
      <c r="AIG664" s="11"/>
      <c r="AIH664" s="11"/>
      <c r="AII664" s="11"/>
      <c r="AIJ664" s="11"/>
      <c r="AIK664" s="11"/>
      <c r="AIL664" s="11"/>
      <c r="AIM664" s="11"/>
      <c r="AIN664" s="11"/>
      <c r="AIO664" s="11"/>
      <c r="AIP664" s="11"/>
      <c r="AIQ664" s="11"/>
      <c r="AIR664" s="11"/>
      <c r="AIS664" s="11"/>
      <c r="AIT664" s="11"/>
      <c r="AIU664" s="11"/>
      <c r="AIV664" s="11"/>
      <c r="AIW664" s="11"/>
      <c r="AIX664" s="11"/>
      <c r="AIY664" s="11"/>
      <c r="AIZ664" s="11"/>
      <c r="AJA664" s="11"/>
      <c r="AJB664" s="11"/>
      <c r="AJC664" s="11"/>
      <c r="AJD664" s="11"/>
      <c r="AJE664" s="11"/>
      <c r="AJF664" s="11"/>
      <c r="AJG664" s="11"/>
      <c r="AJH664" s="11"/>
      <c r="AJI664" s="11"/>
      <c r="AJJ664" s="11"/>
      <c r="AJK664" s="11"/>
      <c r="AJL664" s="11"/>
      <c r="AJM664" s="11"/>
      <c r="AJN664" s="11"/>
      <c r="AJO664" s="11"/>
      <c r="AJP664" s="11"/>
      <c r="AJQ664" s="11"/>
      <c r="AJR664" s="11"/>
      <c r="AJS664" s="11"/>
      <c r="AJT664" s="11"/>
      <c r="AJU664" s="11"/>
      <c r="AJV664" s="11"/>
      <c r="AJW664" s="11"/>
      <c r="AJX664" s="11"/>
      <c r="AJY664" s="11"/>
      <c r="AJZ664" s="11"/>
      <c r="AKA664" s="11"/>
      <c r="AKB664" s="11"/>
      <c r="AKC664" s="11"/>
      <c r="AKD664" s="11"/>
      <c r="AKE664" s="11"/>
      <c r="AKF664" s="11"/>
      <c r="AKG664" s="11"/>
      <c r="AKH664" s="11"/>
      <c r="AKI664" s="11"/>
      <c r="AKJ664" s="11"/>
      <c r="AKK664" s="11"/>
      <c r="AKL664" s="11"/>
      <c r="AKM664" s="11"/>
      <c r="AKN664" s="11"/>
      <c r="AKO664" s="11"/>
      <c r="AKP664" s="11"/>
      <c r="AKQ664" s="11"/>
      <c r="AKR664" s="11"/>
      <c r="AKS664" s="11"/>
      <c r="AKT664" s="11"/>
      <c r="AKU664" s="11"/>
      <c r="AKV664" s="11"/>
      <c r="AKW664" s="11"/>
      <c r="AKX664" s="11"/>
      <c r="AKY664" s="11"/>
      <c r="AKZ664" s="11"/>
      <c r="ALA664" s="11"/>
      <c r="ALB664" s="11"/>
      <c r="ALC664" s="11"/>
      <c r="ALD664" s="11"/>
      <c r="ALE664" s="11"/>
      <c r="ALF664" s="11"/>
      <c r="ALG664" s="11"/>
      <c r="ALH664" s="11"/>
      <c r="ALI664" s="11"/>
      <c r="ALJ664" s="11"/>
      <c r="ALK664" s="11"/>
      <c r="ALL664" s="11"/>
      <c r="ALM664" s="11"/>
      <c r="ALN664" s="11"/>
      <c r="ALO664" s="11"/>
      <c r="ALP664" s="11"/>
      <c r="ALQ664" s="11"/>
      <c r="ALR664" s="11"/>
      <c r="ALS664" s="11"/>
      <c r="ALT664" s="11"/>
      <c r="ALU664" s="11"/>
      <c r="ALV664" s="11"/>
      <c r="ALW664" s="11"/>
      <c r="ALX664" s="11"/>
      <c r="ALY664" s="11"/>
      <c r="ALZ664" s="11"/>
      <c r="AMA664" s="11"/>
    </row>
    <row r="665" spans="1:1015" s="11" customFormat="1" ht="12.75" customHeight="1">
      <c r="A665" s="8" t="s">
        <v>165</v>
      </c>
      <c r="B665" s="26" t="s">
        <v>166</v>
      </c>
      <c r="C665" s="9" t="s">
        <v>200</v>
      </c>
      <c r="D665" s="8"/>
      <c r="E665" s="9" t="s">
        <v>16</v>
      </c>
      <c r="F665" s="8" t="s">
        <v>17</v>
      </c>
      <c r="G665" s="8" t="s">
        <v>637</v>
      </c>
      <c r="H665" s="10">
        <v>0</v>
      </c>
      <c r="I665" s="10">
        <v>0</v>
      </c>
      <c r="J665" s="10">
        <v>0</v>
      </c>
      <c r="K665" s="10">
        <v>0</v>
      </c>
      <c r="L665" s="7">
        <v>1056</v>
      </c>
      <c r="M665" s="10">
        <v>1152</v>
      </c>
      <c r="N665" s="10">
        <f>M665</f>
        <v>1152</v>
      </c>
    </row>
    <row r="666" spans="1:1015" ht="12.75" customHeight="1">
      <c r="A666" s="8" t="s">
        <v>165</v>
      </c>
      <c r="B666" s="25" t="s">
        <v>166</v>
      </c>
      <c r="C666" s="9" t="s">
        <v>212</v>
      </c>
      <c r="D666" s="8"/>
      <c r="E666" s="9" t="s">
        <v>16</v>
      </c>
      <c r="F666" s="8" t="s">
        <v>17</v>
      </c>
      <c r="G666" s="8" t="s">
        <v>360</v>
      </c>
      <c r="H666" s="10">
        <v>140.55000000000001</v>
      </c>
      <c r="I666" s="10">
        <v>168.26</v>
      </c>
      <c r="J666" s="10">
        <v>170</v>
      </c>
      <c r="K666" s="10">
        <v>174.25</v>
      </c>
      <c r="L666" s="7">
        <v>0</v>
      </c>
      <c r="M666" s="10">
        <f>L666</f>
        <v>0</v>
      </c>
      <c r="N666" s="10">
        <f>M666</f>
        <v>0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  <c r="NN666" s="11"/>
      <c r="NO666" s="11"/>
      <c r="NP666" s="11"/>
      <c r="NQ666" s="11"/>
      <c r="NR666" s="11"/>
      <c r="NS666" s="11"/>
      <c r="NT666" s="11"/>
      <c r="NU666" s="11"/>
      <c r="NV666" s="11"/>
      <c r="NW666" s="11"/>
      <c r="NX666" s="11"/>
      <c r="NY666" s="11"/>
      <c r="NZ666" s="11"/>
      <c r="OA666" s="11"/>
      <c r="OB666" s="11"/>
      <c r="OC666" s="11"/>
      <c r="OD666" s="11"/>
      <c r="OE666" s="11"/>
      <c r="OF666" s="11"/>
      <c r="OG666" s="11"/>
      <c r="OH666" s="11"/>
      <c r="OI666" s="11"/>
      <c r="OJ666" s="11"/>
      <c r="OK666" s="11"/>
      <c r="OL666" s="11"/>
      <c r="OM666" s="11"/>
      <c r="ON666" s="11"/>
      <c r="OO666" s="11"/>
      <c r="OP666" s="11"/>
      <c r="OQ666" s="11"/>
      <c r="OR666" s="11"/>
      <c r="OS666" s="11"/>
      <c r="OT666" s="11"/>
      <c r="OU666" s="11"/>
      <c r="OV666" s="11"/>
      <c r="OW666" s="11"/>
      <c r="OX666" s="11"/>
      <c r="OY666" s="11"/>
      <c r="OZ666" s="11"/>
      <c r="PA666" s="11"/>
      <c r="PB666" s="11"/>
      <c r="PC666" s="11"/>
      <c r="PD666" s="11"/>
      <c r="PE666" s="11"/>
      <c r="PF666" s="11"/>
      <c r="PG666" s="11"/>
      <c r="PH666" s="11"/>
      <c r="PI666" s="11"/>
      <c r="PJ666" s="11"/>
      <c r="PK666" s="11"/>
      <c r="PL666" s="11"/>
      <c r="PM666" s="11"/>
      <c r="PN666" s="11"/>
      <c r="PO666" s="11"/>
      <c r="PP666" s="11"/>
      <c r="PQ666" s="11"/>
      <c r="PR666" s="11"/>
      <c r="PS666" s="11"/>
      <c r="PT666" s="11"/>
      <c r="PU666" s="11"/>
      <c r="PV666" s="11"/>
      <c r="PW666" s="11"/>
      <c r="PX666" s="11"/>
      <c r="PY666" s="11"/>
      <c r="PZ666" s="11"/>
      <c r="QA666" s="11"/>
      <c r="QB666" s="11"/>
      <c r="QC666" s="11"/>
      <c r="QD666" s="11"/>
      <c r="QE666" s="11"/>
      <c r="QF666" s="11"/>
      <c r="QG666" s="11"/>
      <c r="QH666" s="11"/>
      <c r="QI666" s="11"/>
      <c r="QJ666" s="11"/>
      <c r="QK666" s="11"/>
      <c r="QL666" s="11"/>
      <c r="QM666" s="11"/>
      <c r="QN666" s="11"/>
      <c r="QO666" s="11"/>
      <c r="QP666" s="11"/>
      <c r="QQ666" s="11"/>
      <c r="QR666" s="11"/>
      <c r="QS666" s="11"/>
      <c r="QT666" s="11"/>
      <c r="QU666" s="11"/>
      <c r="QV666" s="11"/>
      <c r="QW666" s="11"/>
      <c r="QX666" s="11"/>
      <c r="QY666" s="11"/>
      <c r="QZ666" s="11"/>
      <c r="RA666" s="11"/>
      <c r="RB666" s="11"/>
      <c r="RC666" s="11"/>
      <c r="RD666" s="11"/>
      <c r="RE666" s="11"/>
      <c r="RF666" s="11"/>
      <c r="RG666" s="11"/>
      <c r="RH666" s="11"/>
      <c r="RI666" s="11"/>
      <c r="RJ666" s="11"/>
      <c r="RK666" s="11"/>
      <c r="RL666" s="11"/>
      <c r="RM666" s="11"/>
      <c r="RN666" s="11"/>
      <c r="RO666" s="11"/>
      <c r="RP666" s="11"/>
      <c r="RQ666" s="11"/>
      <c r="RR666" s="11"/>
      <c r="RS666" s="11"/>
      <c r="RT666" s="11"/>
      <c r="RU666" s="11"/>
      <c r="RV666" s="11"/>
      <c r="RW666" s="11"/>
      <c r="RX666" s="11"/>
      <c r="RY666" s="11"/>
      <c r="RZ666" s="11"/>
      <c r="SA666" s="11"/>
      <c r="SB666" s="11"/>
      <c r="SC666" s="11"/>
      <c r="SD666" s="11"/>
      <c r="SE666" s="11"/>
      <c r="SF666" s="11"/>
      <c r="SG666" s="11"/>
      <c r="SH666" s="11"/>
      <c r="SI666" s="11"/>
      <c r="SJ666" s="11"/>
      <c r="SK666" s="11"/>
      <c r="SL666" s="11"/>
      <c r="SM666" s="11"/>
      <c r="SN666" s="11"/>
      <c r="SO666" s="11"/>
      <c r="SP666" s="11"/>
      <c r="SQ666" s="11"/>
      <c r="SR666" s="11"/>
      <c r="SS666" s="11"/>
      <c r="ST666" s="11"/>
      <c r="SU666" s="11"/>
      <c r="SV666" s="11"/>
      <c r="SW666" s="11"/>
      <c r="SX666" s="11"/>
      <c r="SY666" s="11"/>
      <c r="SZ666" s="11"/>
      <c r="TA666" s="11"/>
      <c r="TB666" s="11"/>
      <c r="TC666" s="11"/>
      <c r="TD666" s="11"/>
      <c r="TE666" s="11"/>
      <c r="TF666" s="11"/>
      <c r="TG666" s="11"/>
      <c r="TH666" s="11"/>
      <c r="TI666" s="11"/>
      <c r="TJ666" s="11"/>
      <c r="TK666" s="11"/>
      <c r="TL666" s="11"/>
      <c r="TM666" s="11"/>
      <c r="TN666" s="11"/>
      <c r="TO666" s="11"/>
      <c r="TP666" s="11"/>
      <c r="TQ666" s="11"/>
      <c r="TR666" s="11"/>
      <c r="TS666" s="11"/>
      <c r="TT666" s="11"/>
      <c r="TU666" s="11"/>
      <c r="TV666" s="11"/>
      <c r="TW666" s="11"/>
      <c r="TX666" s="11"/>
      <c r="TY666" s="11"/>
      <c r="TZ666" s="11"/>
      <c r="UA666" s="11"/>
      <c r="UB666" s="11"/>
      <c r="UC666" s="11"/>
      <c r="UD666" s="11"/>
      <c r="UE666" s="11"/>
      <c r="UF666" s="11"/>
      <c r="UG666" s="11"/>
      <c r="UH666" s="11"/>
      <c r="UI666" s="11"/>
      <c r="UJ666" s="11"/>
      <c r="UK666" s="11"/>
      <c r="UL666" s="11"/>
      <c r="UM666" s="11"/>
      <c r="UN666" s="11"/>
      <c r="UO666" s="11"/>
      <c r="UP666" s="11"/>
      <c r="UQ666" s="11"/>
      <c r="UR666" s="11"/>
      <c r="US666" s="11"/>
      <c r="UT666" s="11"/>
      <c r="UU666" s="11"/>
      <c r="UV666" s="11"/>
      <c r="UW666" s="11"/>
      <c r="UX666" s="11"/>
      <c r="UY666" s="11"/>
      <c r="UZ666" s="11"/>
      <c r="VA666" s="11"/>
      <c r="VB666" s="11"/>
      <c r="VC666" s="11"/>
      <c r="VD666" s="11"/>
      <c r="VE666" s="11"/>
      <c r="VF666" s="11"/>
      <c r="VG666" s="11"/>
      <c r="VH666" s="11"/>
      <c r="VI666" s="11"/>
      <c r="VJ666" s="11"/>
      <c r="VK666" s="11"/>
      <c r="VL666" s="11"/>
      <c r="VM666" s="11"/>
      <c r="VN666" s="11"/>
      <c r="VO666" s="11"/>
      <c r="VP666" s="11"/>
      <c r="VQ666" s="11"/>
      <c r="VR666" s="11"/>
      <c r="VS666" s="11"/>
      <c r="VT666" s="11"/>
      <c r="VU666" s="11"/>
      <c r="VV666" s="11"/>
      <c r="VW666" s="11"/>
      <c r="VX666" s="11"/>
      <c r="VY666" s="11"/>
      <c r="VZ666" s="11"/>
      <c r="WA666" s="11"/>
      <c r="WB666" s="11"/>
      <c r="WC666" s="11"/>
      <c r="WD666" s="11"/>
      <c r="WE666" s="11"/>
      <c r="WF666" s="11"/>
      <c r="WG666" s="11"/>
      <c r="WH666" s="11"/>
      <c r="WI666" s="11"/>
      <c r="WJ666" s="11"/>
      <c r="WK666" s="11"/>
      <c r="WL666" s="11"/>
      <c r="WM666" s="11"/>
      <c r="WN666" s="11"/>
      <c r="WO666" s="11"/>
      <c r="WP666" s="11"/>
      <c r="WQ666" s="11"/>
      <c r="WR666" s="11"/>
      <c r="WS666" s="11"/>
      <c r="WT666" s="11"/>
      <c r="WU666" s="11"/>
      <c r="WV666" s="11"/>
      <c r="WW666" s="11"/>
      <c r="WX666" s="11"/>
      <c r="WY666" s="11"/>
      <c r="WZ666" s="11"/>
      <c r="XA666" s="11"/>
      <c r="XB666" s="11"/>
      <c r="XC666" s="11"/>
      <c r="XD666" s="11"/>
      <c r="XE666" s="11"/>
      <c r="XF666" s="11"/>
      <c r="XG666" s="11"/>
      <c r="XH666" s="11"/>
      <c r="XI666" s="11"/>
      <c r="XJ666" s="11"/>
      <c r="XK666" s="11"/>
      <c r="XL666" s="11"/>
      <c r="XM666" s="11"/>
      <c r="XN666" s="11"/>
      <c r="XO666" s="11"/>
      <c r="XP666" s="11"/>
      <c r="XQ666" s="11"/>
      <c r="XR666" s="11"/>
      <c r="XS666" s="11"/>
      <c r="XT666" s="11"/>
      <c r="XU666" s="11"/>
      <c r="XV666" s="11"/>
      <c r="XW666" s="11"/>
      <c r="XX666" s="11"/>
      <c r="XY666" s="11"/>
      <c r="XZ666" s="11"/>
      <c r="YA666" s="11"/>
      <c r="YB666" s="11"/>
      <c r="YC666" s="11"/>
      <c r="YD666" s="11"/>
      <c r="YE666" s="11"/>
      <c r="YF666" s="11"/>
      <c r="YG666" s="11"/>
      <c r="YH666" s="11"/>
      <c r="YI666" s="11"/>
      <c r="YJ666" s="11"/>
      <c r="YK666" s="11"/>
      <c r="YL666" s="11"/>
      <c r="YM666" s="11"/>
      <c r="YN666" s="11"/>
      <c r="YO666" s="11"/>
      <c r="YP666" s="11"/>
      <c r="YQ666" s="11"/>
      <c r="YR666" s="11"/>
      <c r="YS666" s="11"/>
      <c r="YT666" s="11"/>
      <c r="YU666" s="11"/>
      <c r="YV666" s="11"/>
      <c r="YW666" s="11"/>
      <c r="YX666" s="11"/>
      <c r="YY666" s="11"/>
      <c r="YZ666" s="11"/>
      <c r="ZA666" s="11"/>
      <c r="ZB666" s="11"/>
      <c r="ZC666" s="11"/>
      <c r="ZD666" s="11"/>
      <c r="ZE666" s="11"/>
      <c r="ZF666" s="11"/>
      <c r="ZG666" s="11"/>
      <c r="ZH666" s="11"/>
      <c r="ZI666" s="11"/>
      <c r="ZJ666" s="11"/>
      <c r="ZK666" s="11"/>
      <c r="ZL666" s="11"/>
      <c r="ZM666" s="11"/>
      <c r="ZN666" s="11"/>
      <c r="ZO666" s="11"/>
      <c r="ZP666" s="11"/>
      <c r="ZQ666" s="11"/>
      <c r="ZR666" s="11"/>
      <c r="ZS666" s="11"/>
      <c r="ZT666" s="11"/>
      <c r="ZU666" s="11"/>
      <c r="ZV666" s="11"/>
      <c r="ZW666" s="11"/>
      <c r="ZX666" s="11"/>
      <c r="ZY666" s="11"/>
      <c r="ZZ666" s="11"/>
      <c r="AAA666" s="11"/>
      <c r="AAB666" s="11"/>
      <c r="AAC666" s="11"/>
      <c r="AAD666" s="11"/>
      <c r="AAE666" s="11"/>
      <c r="AAF666" s="11"/>
      <c r="AAG666" s="11"/>
      <c r="AAH666" s="11"/>
      <c r="AAI666" s="11"/>
      <c r="AAJ666" s="11"/>
      <c r="AAK666" s="11"/>
      <c r="AAL666" s="11"/>
      <c r="AAM666" s="11"/>
      <c r="AAN666" s="11"/>
      <c r="AAO666" s="11"/>
      <c r="AAP666" s="11"/>
      <c r="AAQ666" s="11"/>
      <c r="AAR666" s="11"/>
      <c r="AAS666" s="11"/>
      <c r="AAT666" s="11"/>
      <c r="AAU666" s="11"/>
      <c r="AAV666" s="11"/>
      <c r="AAW666" s="11"/>
      <c r="AAX666" s="11"/>
      <c r="AAY666" s="11"/>
      <c r="AAZ666" s="11"/>
      <c r="ABA666" s="11"/>
      <c r="ABB666" s="11"/>
      <c r="ABC666" s="11"/>
      <c r="ABD666" s="11"/>
      <c r="ABE666" s="11"/>
      <c r="ABF666" s="11"/>
      <c r="ABG666" s="11"/>
      <c r="ABH666" s="11"/>
      <c r="ABI666" s="11"/>
      <c r="ABJ666" s="11"/>
      <c r="ABK666" s="11"/>
      <c r="ABL666" s="11"/>
      <c r="ABM666" s="11"/>
      <c r="ABN666" s="11"/>
      <c r="ABO666" s="11"/>
      <c r="ABP666" s="11"/>
      <c r="ABQ666" s="11"/>
      <c r="ABR666" s="11"/>
      <c r="ABS666" s="11"/>
      <c r="ABT666" s="11"/>
      <c r="ABU666" s="11"/>
      <c r="ABV666" s="11"/>
      <c r="ABW666" s="11"/>
      <c r="ABX666" s="11"/>
      <c r="ABY666" s="11"/>
      <c r="ABZ666" s="11"/>
      <c r="ACA666" s="11"/>
      <c r="ACB666" s="11"/>
      <c r="ACC666" s="11"/>
      <c r="ACD666" s="11"/>
      <c r="ACE666" s="11"/>
      <c r="ACF666" s="11"/>
      <c r="ACG666" s="11"/>
      <c r="ACH666" s="11"/>
      <c r="ACI666" s="11"/>
      <c r="ACJ666" s="11"/>
      <c r="ACK666" s="11"/>
      <c r="ACL666" s="11"/>
      <c r="ACM666" s="11"/>
      <c r="ACN666" s="11"/>
      <c r="ACO666" s="11"/>
      <c r="ACP666" s="11"/>
      <c r="ACQ666" s="11"/>
      <c r="ACR666" s="11"/>
      <c r="ACS666" s="11"/>
      <c r="ACT666" s="11"/>
      <c r="ACU666" s="11"/>
      <c r="ACV666" s="11"/>
      <c r="ACW666" s="11"/>
      <c r="ACX666" s="11"/>
      <c r="ACY666" s="11"/>
      <c r="ACZ666" s="11"/>
      <c r="ADA666" s="11"/>
      <c r="ADB666" s="11"/>
      <c r="ADC666" s="11"/>
      <c r="ADD666" s="11"/>
      <c r="ADE666" s="11"/>
      <c r="ADF666" s="11"/>
      <c r="ADG666" s="11"/>
      <c r="ADH666" s="11"/>
      <c r="ADI666" s="11"/>
      <c r="ADJ666" s="11"/>
      <c r="ADK666" s="11"/>
      <c r="ADL666" s="11"/>
      <c r="ADM666" s="11"/>
      <c r="ADN666" s="11"/>
      <c r="ADO666" s="11"/>
      <c r="ADP666" s="11"/>
      <c r="ADQ666" s="11"/>
      <c r="ADR666" s="11"/>
      <c r="ADS666" s="11"/>
      <c r="ADT666" s="11"/>
      <c r="ADU666" s="11"/>
      <c r="ADV666" s="11"/>
      <c r="ADW666" s="11"/>
      <c r="ADX666" s="11"/>
      <c r="ADY666" s="11"/>
      <c r="ADZ666" s="11"/>
      <c r="AEA666" s="11"/>
      <c r="AEB666" s="11"/>
      <c r="AEC666" s="11"/>
      <c r="AED666" s="11"/>
      <c r="AEE666" s="11"/>
      <c r="AEF666" s="11"/>
      <c r="AEG666" s="11"/>
      <c r="AEH666" s="11"/>
      <c r="AEI666" s="11"/>
      <c r="AEJ666" s="11"/>
      <c r="AEK666" s="11"/>
      <c r="AEL666" s="11"/>
      <c r="AEM666" s="11"/>
      <c r="AEN666" s="11"/>
      <c r="AEO666" s="11"/>
      <c r="AEP666" s="11"/>
      <c r="AEQ666" s="11"/>
      <c r="AER666" s="11"/>
      <c r="AES666" s="11"/>
      <c r="AET666" s="11"/>
      <c r="AEU666" s="11"/>
      <c r="AEV666" s="11"/>
      <c r="AEW666" s="11"/>
      <c r="AEX666" s="11"/>
      <c r="AEY666" s="11"/>
      <c r="AEZ666" s="11"/>
      <c r="AFA666" s="11"/>
      <c r="AFB666" s="11"/>
      <c r="AFC666" s="11"/>
      <c r="AFD666" s="11"/>
      <c r="AFE666" s="11"/>
      <c r="AFF666" s="11"/>
      <c r="AFG666" s="11"/>
      <c r="AFH666" s="11"/>
      <c r="AFI666" s="11"/>
      <c r="AFJ666" s="11"/>
      <c r="AFK666" s="11"/>
      <c r="AFL666" s="11"/>
      <c r="AFM666" s="11"/>
      <c r="AFN666" s="11"/>
      <c r="AFO666" s="11"/>
      <c r="AFP666" s="11"/>
      <c r="AFQ666" s="11"/>
      <c r="AFR666" s="11"/>
      <c r="AFS666" s="11"/>
      <c r="AFT666" s="11"/>
      <c r="AFU666" s="11"/>
      <c r="AFV666" s="11"/>
      <c r="AFW666" s="11"/>
      <c r="AFX666" s="11"/>
      <c r="AFY666" s="11"/>
      <c r="AFZ666" s="11"/>
      <c r="AGA666" s="11"/>
      <c r="AGB666" s="11"/>
      <c r="AGC666" s="11"/>
      <c r="AGD666" s="11"/>
      <c r="AGE666" s="11"/>
      <c r="AGF666" s="11"/>
      <c r="AGG666" s="11"/>
      <c r="AGH666" s="11"/>
      <c r="AGI666" s="11"/>
      <c r="AGJ666" s="11"/>
      <c r="AGK666" s="11"/>
      <c r="AGL666" s="11"/>
      <c r="AGM666" s="11"/>
      <c r="AGN666" s="11"/>
      <c r="AGO666" s="11"/>
      <c r="AGP666" s="11"/>
      <c r="AGQ666" s="11"/>
      <c r="AGR666" s="11"/>
      <c r="AGS666" s="11"/>
      <c r="AGT666" s="11"/>
      <c r="AGU666" s="11"/>
      <c r="AGV666" s="11"/>
      <c r="AGW666" s="11"/>
      <c r="AGX666" s="11"/>
      <c r="AGY666" s="11"/>
      <c r="AGZ666" s="11"/>
      <c r="AHA666" s="11"/>
      <c r="AHB666" s="11"/>
      <c r="AHC666" s="11"/>
      <c r="AHD666" s="11"/>
      <c r="AHE666" s="11"/>
      <c r="AHF666" s="11"/>
      <c r="AHG666" s="11"/>
      <c r="AHH666" s="11"/>
      <c r="AHI666" s="11"/>
      <c r="AHJ666" s="11"/>
      <c r="AHK666" s="11"/>
      <c r="AHL666" s="11"/>
      <c r="AHM666" s="11"/>
      <c r="AHN666" s="11"/>
      <c r="AHO666" s="11"/>
      <c r="AHP666" s="11"/>
      <c r="AHQ666" s="11"/>
      <c r="AHR666" s="11"/>
      <c r="AHS666" s="11"/>
      <c r="AHT666" s="11"/>
      <c r="AHU666" s="11"/>
      <c r="AHV666" s="11"/>
      <c r="AHW666" s="11"/>
      <c r="AHX666" s="11"/>
      <c r="AHY666" s="11"/>
      <c r="AHZ666" s="11"/>
      <c r="AIA666" s="11"/>
      <c r="AIB666" s="11"/>
      <c r="AIC666" s="11"/>
      <c r="AID666" s="11"/>
      <c r="AIE666" s="11"/>
      <c r="AIF666" s="11"/>
      <c r="AIG666" s="11"/>
      <c r="AIH666" s="11"/>
      <c r="AII666" s="11"/>
      <c r="AIJ666" s="11"/>
      <c r="AIK666" s="11"/>
      <c r="AIL666" s="11"/>
      <c r="AIM666" s="11"/>
      <c r="AIN666" s="11"/>
      <c r="AIO666" s="11"/>
      <c r="AIP666" s="11"/>
      <c r="AIQ666" s="11"/>
      <c r="AIR666" s="11"/>
      <c r="AIS666" s="11"/>
      <c r="AIT666" s="11"/>
      <c r="AIU666" s="11"/>
      <c r="AIV666" s="11"/>
      <c r="AIW666" s="11"/>
      <c r="AIX666" s="11"/>
      <c r="AIY666" s="11"/>
      <c r="AIZ666" s="11"/>
      <c r="AJA666" s="11"/>
      <c r="AJB666" s="11"/>
      <c r="AJC666" s="11"/>
      <c r="AJD666" s="11"/>
      <c r="AJE666" s="11"/>
      <c r="AJF666" s="11"/>
      <c r="AJG666" s="11"/>
      <c r="AJH666" s="11"/>
      <c r="AJI666" s="11"/>
      <c r="AJJ666" s="11"/>
      <c r="AJK666" s="11"/>
      <c r="AJL666" s="11"/>
      <c r="AJM666" s="11"/>
      <c r="AJN666" s="11"/>
      <c r="AJO666" s="11"/>
      <c r="AJP666" s="11"/>
      <c r="AJQ666" s="11"/>
      <c r="AJR666" s="11"/>
      <c r="AJS666" s="11"/>
      <c r="AJT666" s="11"/>
      <c r="AJU666" s="11"/>
      <c r="AJV666" s="11"/>
      <c r="AJW666" s="11"/>
      <c r="AJX666" s="11"/>
      <c r="AJY666" s="11"/>
      <c r="AJZ666" s="11"/>
      <c r="AKA666" s="11"/>
      <c r="AKB666" s="11"/>
      <c r="AKC666" s="11"/>
      <c r="AKD666" s="11"/>
      <c r="AKE666" s="11"/>
      <c r="AKF666" s="11"/>
      <c r="AKG666" s="11"/>
      <c r="AKH666" s="11"/>
      <c r="AKI666" s="11"/>
      <c r="AKJ666" s="11"/>
      <c r="AKK666" s="11"/>
      <c r="AKL666" s="11"/>
      <c r="AKM666" s="11"/>
      <c r="AKN666" s="11"/>
      <c r="AKO666" s="11"/>
      <c r="AKP666" s="11"/>
      <c r="AKQ666" s="11"/>
      <c r="AKR666" s="11"/>
      <c r="AKS666" s="11"/>
      <c r="AKT666" s="11"/>
      <c r="AKU666" s="11"/>
      <c r="AKV666" s="11"/>
      <c r="AKW666" s="11"/>
      <c r="AKX666" s="11"/>
      <c r="AKY666" s="11"/>
      <c r="AKZ666" s="11"/>
      <c r="ALA666" s="11"/>
      <c r="ALB666" s="11"/>
      <c r="ALC666" s="11"/>
      <c r="ALD666" s="11"/>
      <c r="ALE666" s="11"/>
      <c r="ALF666" s="11"/>
      <c r="ALG666" s="11"/>
      <c r="ALH666" s="11"/>
      <c r="ALI666" s="11"/>
      <c r="ALJ666" s="11"/>
      <c r="ALK666" s="11"/>
      <c r="ALL666" s="11"/>
      <c r="ALM666" s="11"/>
      <c r="ALN666" s="11"/>
      <c r="ALO666" s="11"/>
      <c r="ALP666" s="11"/>
      <c r="ALQ666" s="11"/>
      <c r="ALR666" s="11"/>
      <c r="ALS666" s="11"/>
      <c r="ALT666" s="11"/>
      <c r="ALU666" s="11"/>
      <c r="ALV666" s="11"/>
      <c r="ALW666" s="11"/>
      <c r="ALX666" s="11"/>
      <c r="ALY666" s="11"/>
      <c r="ALZ666" s="11"/>
      <c r="AMA666" s="11"/>
    </row>
    <row r="667" spans="1:1015" ht="12.75" customHeight="1">
      <c r="A667" s="8" t="s">
        <v>165</v>
      </c>
      <c r="B667" s="25" t="s">
        <v>166</v>
      </c>
      <c r="C667" s="9" t="s">
        <v>179</v>
      </c>
      <c r="D667" s="8"/>
      <c r="E667" s="9" t="s">
        <v>16</v>
      </c>
      <c r="F667" s="8" t="s">
        <v>17</v>
      </c>
      <c r="G667" s="8" t="s">
        <v>180</v>
      </c>
      <c r="H667" s="10">
        <v>31.35</v>
      </c>
      <c r="I667" s="10">
        <v>377.85</v>
      </c>
      <c r="J667" s="10">
        <v>360</v>
      </c>
      <c r="K667" s="10">
        <v>353.54</v>
      </c>
      <c r="L667" s="7">
        <v>704</v>
      </c>
      <c r="M667" s="6">
        <v>363</v>
      </c>
      <c r="N667" s="6">
        <v>363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  <c r="NN667" s="11"/>
      <c r="NO667" s="11"/>
      <c r="NP667" s="11"/>
      <c r="NQ667" s="11"/>
      <c r="NR667" s="11"/>
      <c r="NS667" s="11"/>
      <c r="NT667" s="11"/>
      <c r="NU667" s="11"/>
      <c r="NV667" s="11"/>
      <c r="NW667" s="11"/>
      <c r="NX667" s="11"/>
      <c r="NY667" s="11"/>
      <c r="NZ667" s="11"/>
      <c r="OA667" s="11"/>
      <c r="OB667" s="11"/>
      <c r="OC667" s="11"/>
      <c r="OD667" s="11"/>
      <c r="OE667" s="11"/>
      <c r="OF667" s="11"/>
      <c r="OG667" s="11"/>
      <c r="OH667" s="11"/>
      <c r="OI667" s="11"/>
      <c r="OJ667" s="11"/>
      <c r="OK667" s="11"/>
      <c r="OL667" s="11"/>
      <c r="OM667" s="11"/>
      <c r="ON667" s="11"/>
      <c r="OO667" s="11"/>
      <c r="OP667" s="11"/>
      <c r="OQ667" s="11"/>
      <c r="OR667" s="11"/>
      <c r="OS667" s="11"/>
      <c r="OT667" s="11"/>
      <c r="OU667" s="11"/>
      <c r="OV667" s="11"/>
      <c r="OW667" s="11"/>
      <c r="OX667" s="11"/>
      <c r="OY667" s="11"/>
      <c r="OZ667" s="11"/>
      <c r="PA667" s="11"/>
      <c r="PB667" s="11"/>
      <c r="PC667" s="11"/>
      <c r="PD667" s="11"/>
      <c r="PE667" s="11"/>
      <c r="PF667" s="11"/>
      <c r="PG667" s="11"/>
      <c r="PH667" s="11"/>
      <c r="PI667" s="11"/>
      <c r="PJ667" s="11"/>
      <c r="PK667" s="11"/>
      <c r="PL667" s="11"/>
      <c r="PM667" s="11"/>
      <c r="PN667" s="11"/>
      <c r="PO667" s="11"/>
      <c r="PP667" s="11"/>
      <c r="PQ667" s="11"/>
      <c r="PR667" s="11"/>
      <c r="PS667" s="11"/>
      <c r="PT667" s="11"/>
      <c r="PU667" s="11"/>
      <c r="PV667" s="11"/>
      <c r="PW667" s="11"/>
      <c r="PX667" s="11"/>
      <c r="PY667" s="11"/>
      <c r="PZ667" s="11"/>
      <c r="QA667" s="11"/>
      <c r="QB667" s="11"/>
      <c r="QC667" s="11"/>
      <c r="QD667" s="11"/>
      <c r="QE667" s="11"/>
      <c r="QF667" s="11"/>
      <c r="QG667" s="11"/>
      <c r="QH667" s="11"/>
      <c r="QI667" s="11"/>
      <c r="QJ667" s="11"/>
      <c r="QK667" s="11"/>
      <c r="QL667" s="11"/>
      <c r="QM667" s="11"/>
      <c r="QN667" s="11"/>
      <c r="QO667" s="11"/>
      <c r="QP667" s="11"/>
      <c r="QQ667" s="11"/>
      <c r="QR667" s="11"/>
      <c r="QS667" s="11"/>
      <c r="QT667" s="11"/>
      <c r="QU667" s="11"/>
      <c r="QV667" s="11"/>
      <c r="QW667" s="11"/>
      <c r="QX667" s="11"/>
      <c r="QY667" s="11"/>
      <c r="QZ667" s="11"/>
      <c r="RA667" s="11"/>
      <c r="RB667" s="11"/>
      <c r="RC667" s="11"/>
      <c r="RD667" s="11"/>
      <c r="RE667" s="11"/>
      <c r="RF667" s="11"/>
      <c r="RG667" s="11"/>
      <c r="RH667" s="11"/>
      <c r="RI667" s="11"/>
      <c r="RJ667" s="11"/>
      <c r="RK667" s="11"/>
      <c r="RL667" s="11"/>
      <c r="RM667" s="11"/>
      <c r="RN667" s="11"/>
      <c r="RO667" s="11"/>
      <c r="RP667" s="11"/>
      <c r="RQ667" s="11"/>
      <c r="RR667" s="11"/>
      <c r="RS667" s="11"/>
      <c r="RT667" s="11"/>
      <c r="RU667" s="11"/>
      <c r="RV667" s="11"/>
      <c r="RW667" s="11"/>
      <c r="RX667" s="11"/>
      <c r="RY667" s="11"/>
      <c r="RZ667" s="11"/>
      <c r="SA667" s="11"/>
      <c r="SB667" s="11"/>
      <c r="SC667" s="11"/>
      <c r="SD667" s="11"/>
      <c r="SE667" s="11"/>
      <c r="SF667" s="11"/>
      <c r="SG667" s="11"/>
      <c r="SH667" s="11"/>
      <c r="SI667" s="11"/>
      <c r="SJ667" s="11"/>
      <c r="SK667" s="11"/>
      <c r="SL667" s="11"/>
      <c r="SM667" s="11"/>
      <c r="SN667" s="11"/>
      <c r="SO667" s="11"/>
      <c r="SP667" s="11"/>
      <c r="SQ667" s="11"/>
      <c r="SR667" s="11"/>
      <c r="SS667" s="11"/>
      <c r="ST667" s="11"/>
      <c r="SU667" s="11"/>
      <c r="SV667" s="11"/>
      <c r="SW667" s="11"/>
      <c r="SX667" s="11"/>
      <c r="SY667" s="11"/>
      <c r="SZ667" s="11"/>
      <c r="TA667" s="11"/>
      <c r="TB667" s="11"/>
      <c r="TC667" s="11"/>
      <c r="TD667" s="11"/>
      <c r="TE667" s="11"/>
      <c r="TF667" s="11"/>
      <c r="TG667" s="11"/>
      <c r="TH667" s="11"/>
      <c r="TI667" s="11"/>
      <c r="TJ667" s="11"/>
      <c r="TK667" s="11"/>
      <c r="TL667" s="11"/>
      <c r="TM667" s="11"/>
      <c r="TN667" s="11"/>
      <c r="TO667" s="11"/>
      <c r="TP667" s="11"/>
      <c r="TQ667" s="11"/>
      <c r="TR667" s="11"/>
      <c r="TS667" s="11"/>
      <c r="TT667" s="11"/>
      <c r="TU667" s="11"/>
      <c r="TV667" s="11"/>
      <c r="TW667" s="11"/>
      <c r="TX667" s="11"/>
      <c r="TY667" s="11"/>
      <c r="TZ667" s="11"/>
      <c r="UA667" s="11"/>
      <c r="UB667" s="11"/>
      <c r="UC667" s="11"/>
      <c r="UD667" s="11"/>
      <c r="UE667" s="11"/>
      <c r="UF667" s="11"/>
      <c r="UG667" s="11"/>
      <c r="UH667" s="11"/>
      <c r="UI667" s="11"/>
      <c r="UJ667" s="11"/>
      <c r="UK667" s="11"/>
      <c r="UL667" s="11"/>
      <c r="UM667" s="11"/>
      <c r="UN667" s="11"/>
      <c r="UO667" s="11"/>
      <c r="UP667" s="11"/>
      <c r="UQ667" s="11"/>
      <c r="UR667" s="11"/>
      <c r="US667" s="11"/>
      <c r="UT667" s="11"/>
      <c r="UU667" s="11"/>
      <c r="UV667" s="11"/>
      <c r="UW667" s="11"/>
      <c r="UX667" s="11"/>
      <c r="UY667" s="11"/>
      <c r="UZ667" s="11"/>
      <c r="VA667" s="11"/>
      <c r="VB667" s="11"/>
      <c r="VC667" s="11"/>
      <c r="VD667" s="11"/>
      <c r="VE667" s="11"/>
      <c r="VF667" s="11"/>
      <c r="VG667" s="11"/>
      <c r="VH667" s="11"/>
      <c r="VI667" s="11"/>
      <c r="VJ667" s="11"/>
      <c r="VK667" s="11"/>
      <c r="VL667" s="11"/>
      <c r="VM667" s="11"/>
      <c r="VN667" s="11"/>
      <c r="VO667" s="11"/>
      <c r="VP667" s="11"/>
      <c r="VQ667" s="11"/>
      <c r="VR667" s="11"/>
      <c r="VS667" s="11"/>
      <c r="VT667" s="11"/>
      <c r="VU667" s="11"/>
      <c r="VV667" s="11"/>
      <c r="VW667" s="11"/>
      <c r="VX667" s="11"/>
      <c r="VY667" s="11"/>
      <c r="VZ667" s="11"/>
      <c r="WA667" s="11"/>
      <c r="WB667" s="11"/>
      <c r="WC667" s="11"/>
      <c r="WD667" s="11"/>
      <c r="WE667" s="11"/>
      <c r="WF667" s="11"/>
      <c r="WG667" s="11"/>
      <c r="WH667" s="11"/>
      <c r="WI667" s="11"/>
      <c r="WJ667" s="11"/>
      <c r="WK667" s="11"/>
      <c r="WL667" s="11"/>
      <c r="WM667" s="11"/>
      <c r="WN667" s="11"/>
      <c r="WO667" s="11"/>
      <c r="WP667" s="11"/>
      <c r="WQ667" s="11"/>
      <c r="WR667" s="11"/>
      <c r="WS667" s="11"/>
      <c r="WT667" s="11"/>
      <c r="WU667" s="11"/>
      <c r="WV667" s="11"/>
      <c r="WW667" s="11"/>
      <c r="WX667" s="11"/>
      <c r="WY667" s="11"/>
      <c r="WZ667" s="11"/>
      <c r="XA667" s="11"/>
      <c r="XB667" s="11"/>
      <c r="XC667" s="11"/>
      <c r="XD667" s="11"/>
      <c r="XE667" s="11"/>
      <c r="XF667" s="11"/>
      <c r="XG667" s="11"/>
      <c r="XH667" s="11"/>
      <c r="XI667" s="11"/>
      <c r="XJ667" s="11"/>
      <c r="XK667" s="11"/>
      <c r="XL667" s="11"/>
      <c r="XM667" s="11"/>
      <c r="XN667" s="11"/>
      <c r="XO667" s="11"/>
      <c r="XP667" s="11"/>
      <c r="XQ667" s="11"/>
      <c r="XR667" s="11"/>
      <c r="XS667" s="11"/>
      <c r="XT667" s="11"/>
      <c r="XU667" s="11"/>
      <c r="XV667" s="11"/>
      <c r="XW667" s="11"/>
      <c r="XX667" s="11"/>
      <c r="XY667" s="11"/>
      <c r="XZ667" s="11"/>
      <c r="YA667" s="11"/>
      <c r="YB667" s="11"/>
      <c r="YC667" s="11"/>
      <c r="YD667" s="11"/>
      <c r="YE667" s="11"/>
      <c r="YF667" s="11"/>
      <c r="YG667" s="11"/>
      <c r="YH667" s="11"/>
      <c r="YI667" s="11"/>
      <c r="YJ667" s="11"/>
      <c r="YK667" s="11"/>
      <c r="YL667" s="11"/>
      <c r="YM667" s="11"/>
      <c r="YN667" s="11"/>
      <c r="YO667" s="11"/>
      <c r="YP667" s="11"/>
      <c r="YQ667" s="11"/>
      <c r="YR667" s="11"/>
      <c r="YS667" s="11"/>
      <c r="YT667" s="11"/>
      <c r="YU667" s="11"/>
      <c r="YV667" s="11"/>
      <c r="YW667" s="11"/>
      <c r="YX667" s="11"/>
      <c r="YY667" s="11"/>
      <c r="YZ667" s="11"/>
      <c r="ZA667" s="11"/>
      <c r="ZB667" s="11"/>
      <c r="ZC667" s="11"/>
      <c r="ZD667" s="11"/>
      <c r="ZE667" s="11"/>
      <c r="ZF667" s="11"/>
      <c r="ZG667" s="11"/>
      <c r="ZH667" s="11"/>
      <c r="ZI667" s="11"/>
      <c r="ZJ667" s="11"/>
      <c r="ZK667" s="11"/>
      <c r="ZL667" s="11"/>
      <c r="ZM667" s="11"/>
      <c r="ZN667" s="11"/>
      <c r="ZO667" s="11"/>
      <c r="ZP667" s="11"/>
      <c r="ZQ667" s="11"/>
      <c r="ZR667" s="11"/>
      <c r="ZS667" s="11"/>
      <c r="ZT667" s="11"/>
      <c r="ZU667" s="11"/>
      <c r="ZV667" s="11"/>
      <c r="ZW667" s="11"/>
      <c r="ZX667" s="11"/>
      <c r="ZY667" s="11"/>
      <c r="ZZ667" s="11"/>
      <c r="AAA667" s="11"/>
      <c r="AAB667" s="11"/>
      <c r="AAC667" s="11"/>
      <c r="AAD667" s="11"/>
      <c r="AAE667" s="11"/>
      <c r="AAF667" s="11"/>
      <c r="AAG667" s="11"/>
      <c r="AAH667" s="11"/>
      <c r="AAI667" s="11"/>
      <c r="AAJ667" s="11"/>
      <c r="AAK667" s="11"/>
      <c r="AAL667" s="11"/>
      <c r="AAM667" s="11"/>
      <c r="AAN667" s="11"/>
      <c r="AAO667" s="11"/>
      <c r="AAP667" s="11"/>
      <c r="AAQ667" s="11"/>
      <c r="AAR667" s="11"/>
      <c r="AAS667" s="11"/>
      <c r="AAT667" s="11"/>
      <c r="AAU667" s="11"/>
      <c r="AAV667" s="11"/>
      <c r="AAW667" s="11"/>
      <c r="AAX667" s="11"/>
      <c r="AAY667" s="11"/>
      <c r="AAZ667" s="11"/>
      <c r="ABA667" s="11"/>
      <c r="ABB667" s="11"/>
      <c r="ABC667" s="11"/>
      <c r="ABD667" s="11"/>
      <c r="ABE667" s="11"/>
      <c r="ABF667" s="11"/>
      <c r="ABG667" s="11"/>
      <c r="ABH667" s="11"/>
      <c r="ABI667" s="11"/>
      <c r="ABJ667" s="11"/>
      <c r="ABK667" s="11"/>
      <c r="ABL667" s="11"/>
      <c r="ABM667" s="11"/>
      <c r="ABN667" s="11"/>
      <c r="ABO667" s="11"/>
      <c r="ABP667" s="11"/>
      <c r="ABQ667" s="11"/>
      <c r="ABR667" s="11"/>
      <c r="ABS667" s="11"/>
      <c r="ABT667" s="11"/>
      <c r="ABU667" s="11"/>
      <c r="ABV667" s="11"/>
      <c r="ABW667" s="11"/>
      <c r="ABX667" s="11"/>
      <c r="ABY667" s="11"/>
      <c r="ABZ667" s="11"/>
      <c r="ACA667" s="11"/>
      <c r="ACB667" s="11"/>
      <c r="ACC667" s="11"/>
      <c r="ACD667" s="11"/>
      <c r="ACE667" s="11"/>
      <c r="ACF667" s="11"/>
      <c r="ACG667" s="11"/>
      <c r="ACH667" s="11"/>
      <c r="ACI667" s="11"/>
      <c r="ACJ667" s="11"/>
      <c r="ACK667" s="11"/>
      <c r="ACL667" s="11"/>
      <c r="ACM667" s="11"/>
      <c r="ACN667" s="11"/>
      <c r="ACO667" s="11"/>
      <c r="ACP667" s="11"/>
      <c r="ACQ667" s="11"/>
      <c r="ACR667" s="11"/>
      <c r="ACS667" s="11"/>
      <c r="ACT667" s="11"/>
      <c r="ACU667" s="11"/>
      <c r="ACV667" s="11"/>
      <c r="ACW667" s="11"/>
      <c r="ACX667" s="11"/>
      <c r="ACY667" s="11"/>
      <c r="ACZ667" s="11"/>
      <c r="ADA667" s="11"/>
      <c r="ADB667" s="11"/>
      <c r="ADC667" s="11"/>
      <c r="ADD667" s="11"/>
      <c r="ADE667" s="11"/>
      <c r="ADF667" s="11"/>
      <c r="ADG667" s="11"/>
      <c r="ADH667" s="11"/>
      <c r="ADI667" s="11"/>
      <c r="ADJ667" s="11"/>
      <c r="ADK667" s="11"/>
      <c r="ADL667" s="11"/>
      <c r="ADM667" s="11"/>
      <c r="ADN667" s="11"/>
      <c r="ADO667" s="11"/>
      <c r="ADP667" s="11"/>
      <c r="ADQ667" s="11"/>
      <c r="ADR667" s="11"/>
      <c r="ADS667" s="11"/>
      <c r="ADT667" s="11"/>
      <c r="ADU667" s="11"/>
      <c r="ADV667" s="11"/>
      <c r="ADW667" s="11"/>
      <c r="ADX667" s="11"/>
      <c r="ADY667" s="11"/>
      <c r="ADZ667" s="11"/>
      <c r="AEA667" s="11"/>
      <c r="AEB667" s="11"/>
      <c r="AEC667" s="11"/>
      <c r="AED667" s="11"/>
      <c r="AEE667" s="11"/>
      <c r="AEF667" s="11"/>
      <c r="AEG667" s="11"/>
      <c r="AEH667" s="11"/>
      <c r="AEI667" s="11"/>
      <c r="AEJ667" s="11"/>
      <c r="AEK667" s="11"/>
      <c r="AEL667" s="11"/>
      <c r="AEM667" s="11"/>
      <c r="AEN667" s="11"/>
      <c r="AEO667" s="11"/>
      <c r="AEP667" s="11"/>
      <c r="AEQ667" s="11"/>
      <c r="AER667" s="11"/>
      <c r="AES667" s="11"/>
      <c r="AET667" s="11"/>
      <c r="AEU667" s="11"/>
      <c r="AEV667" s="11"/>
      <c r="AEW667" s="11"/>
      <c r="AEX667" s="11"/>
      <c r="AEY667" s="11"/>
      <c r="AEZ667" s="11"/>
      <c r="AFA667" s="11"/>
      <c r="AFB667" s="11"/>
      <c r="AFC667" s="11"/>
      <c r="AFD667" s="11"/>
      <c r="AFE667" s="11"/>
      <c r="AFF667" s="11"/>
      <c r="AFG667" s="11"/>
      <c r="AFH667" s="11"/>
      <c r="AFI667" s="11"/>
      <c r="AFJ667" s="11"/>
      <c r="AFK667" s="11"/>
      <c r="AFL667" s="11"/>
      <c r="AFM667" s="11"/>
      <c r="AFN667" s="11"/>
      <c r="AFO667" s="11"/>
      <c r="AFP667" s="11"/>
      <c r="AFQ667" s="11"/>
      <c r="AFR667" s="11"/>
      <c r="AFS667" s="11"/>
      <c r="AFT667" s="11"/>
      <c r="AFU667" s="11"/>
      <c r="AFV667" s="11"/>
      <c r="AFW667" s="11"/>
      <c r="AFX667" s="11"/>
      <c r="AFY667" s="11"/>
      <c r="AFZ667" s="11"/>
      <c r="AGA667" s="11"/>
      <c r="AGB667" s="11"/>
      <c r="AGC667" s="11"/>
      <c r="AGD667" s="11"/>
      <c r="AGE667" s="11"/>
      <c r="AGF667" s="11"/>
      <c r="AGG667" s="11"/>
      <c r="AGH667" s="11"/>
      <c r="AGI667" s="11"/>
      <c r="AGJ667" s="11"/>
      <c r="AGK667" s="11"/>
      <c r="AGL667" s="11"/>
      <c r="AGM667" s="11"/>
      <c r="AGN667" s="11"/>
      <c r="AGO667" s="11"/>
      <c r="AGP667" s="11"/>
      <c r="AGQ667" s="11"/>
      <c r="AGR667" s="11"/>
      <c r="AGS667" s="11"/>
      <c r="AGT667" s="11"/>
      <c r="AGU667" s="11"/>
      <c r="AGV667" s="11"/>
      <c r="AGW667" s="11"/>
      <c r="AGX667" s="11"/>
      <c r="AGY667" s="11"/>
      <c r="AGZ667" s="11"/>
      <c r="AHA667" s="11"/>
      <c r="AHB667" s="11"/>
      <c r="AHC667" s="11"/>
      <c r="AHD667" s="11"/>
      <c r="AHE667" s="11"/>
      <c r="AHF667" s="11"/>
      <c r="AHG667" s="11"/>
      <c r="AHH667" s="11"/>
      <c r="AHI667" s="11"/>
      <c r="AHJ667" s="11"/>
      <c r="AHK667" s="11"/>
      <c r="AHL667" s="11"/>
      <c r="AHM667" s="11"/>
      <c r="AHN667" s="11"/>
      <c r="AHO667" s="11"/>
      <c r="AHP667" s="11"/>
      <c r="AHQ667" s="11"/>
      <c r="AHR667" s="11"/>
      <c r="AHS667" s="11"/>
      <c r="AHT667" s="11"/>
      <c r="AHU667" s="11"/>
      <c r="AHV667" s="11"/>
      <c r="AHW667" s="11"/>
      <c r="AHX667" s="11"/>
      <c r="AHY667" s="11"/>
      <c r="AHZ667" s="11"/>
      <c r="AIA667" s="11"/>
      <c r="AIB667" s="11"/>
      <c r="AIC667" s="11"/>
      <c r="AID667" s="11"/>
      <c r="AIE667" s="11"/>
      <c r="AIF667" s="11"/>
      <c r="AIG667" s="11"/>
      <c r="AIH667" s="11"/>
      <c r="AII667" s="11"/>
      <c r="AIJ667" s="11"/>
      <c r="AIK667" s="11"/>
      <c r="AIL667" s="11"/>
      <c r="AIM667" s="11"/>
      <c r="AIN667" s="11"/>
      <c r="AIO667" s="11"/>
      <c r="AIP667" s="11"/>
      <c r="AIQ667" s="11"/>
      <c r="AIR667" s="11"/>
      <c r="AIS667" s="11"/>
      <c r="AIT667" s="11"/>
      <c r="AIU667" s="11"/>
      <c r="AIV667" s="11"/>
      <c r="AIW667" s="11"/>
      <c r="AIX667" s="11"/>
      <c r="AIY667" s="11"/>
      <c r="AIZ667" s="11"/>
      <c r="AJA667" s="11"/>
      <c r="AJB667" s="11"/>
      <c r="AJC667" s="11"/>
      <c r="AJD667" s="11"/>
      <c r="AJE667" s="11"/>
      <c r="AJF667" s="11"/>
      <c r="AJG667" s="11"/>
      <c r="AJH667" s="11"/>
      <c r="AJI667" s="11"/>
      <c r="AJJ667" s="11"/>
      <c r="AJK667" s="11"/>
      <c r="AJL667" s="11"/>
      <c r="AJM667" s="11"/>
      <c r="AJN667" s="11"/>
      <c r="AJO667" s="11"/>
      <c r="AJP667" s="11"/>
      <c r="AJQ667" s="11"/>
      <c r="AJR667" s="11"/>
      <c r="AJS667" s="11"/>
      <c r="AJT667" s="11"/>
      <c r="AJU667" s="11"/>
      <c r="AJV667" s="11"/>
      <c r="AJW667" s="11"/>
      <c r="AJX667" s="11"/>
      <c r="AJY667" s="11"/>
      <c r="AJZ667" s="11"/>
      <c r="AKA667" s="11"/>
      <c r="AKB667" s="11"/>
      <c r="AKC667" s="11"/>
      <c r="AKD667" s="11"/>
      <c r="AKE667" s="11"/>
      <c r="AKF667" s="11"/>
      <c r="AKG667" s="11"/>
      <c r="AKH667" s="11"/>
      <c r="AKI667" s="11"/>
      <c r="AKJ667" s="11"/>
      <c r="AKK667" s="11"/>
      <c r="AKL667" s="11"/>
      <c r="AKM667" s="11"/>
      <c r="AKN667" s="11"/>
      <c r="AKO667" s="11"/>
      <c r="AKP667" s="11"/>
      <c r="AKQ667" s="11"/>
      <c r="AKR667" s="11"/>
      <c r="AKS667" s="11"/>
      <c r="AKT667" s="11"/>
      <c r="AKU667" s="11"/>
      <c r="AKV667" s="11"/>
      <c r="AKW667" s="11"/>
      <c r="AKX667" s="11"/>
      <c r="AKY667" s="11"/>
      <c r="AKZ667" s="11"/>
      <c r="ALA667" s="11"/>
      <c r="ALB667" s="11"/>
      <c r="ALC667" s="11"/>
      <c r="ALD667" s="11"/>
      <c r="ALE667" s="11"/>
      <c r="ALF667" s="11"/>
      <c r="ALG667" s="11"/>
      <c r="ALH667" s="11"/>
      <c r="ALI667" s="11"/>
      <c r="ALJ667" s="11"/>
      <c r="ALK667" s="11"/>
      <c r="ALL667" s="11"/>
      <c r="ALM667" s="11"/>
      <c r="ALN667" s="11"/>
      <c r="ALO667" s="11"/>
      <c r="ALP667" s="11"/>
      <c r="ALQ667" s="11"/>
      <c r="ALR667" s="11"/>
      <c r="ALS667" s="11"/>
      <c r="ALT667" s="11"/>
      <c r="ALU667" s="11"/>
      <c r="ALV667" s="11"/>
      <c r="ALW667" s="11"/>
      <c r="ALX667" s="11"/>
      <c r="ALY667" s="11"/>
      <c r="ALZ667" s="11"/>
      <c r="AMA667" s="11"/>
    </row>
    <row r="668" spans="1:1015" ht="12.75" customHeight="1">
      <c r="A668" s="8" t="s">
        <v>165</v>
      </c>
      <c r="B668" s="25" t="s">
        <v>166</v>
      </c>
      <c r="C668" s="9" t="s">
        <v>202</v>
      </c>
      <c r="D668" s="8"/>
      <c r="E668" s="9" t="s">
        <v>16</v>
      </c>
      <c r="F668" s="8" t="s">
        <v>17</v>
      </c>
      <c r="G668" s="8" t="s">
        <v>203</v>
      </c>
      <c r="H668" s="10">
        <v>21.61</v>
      </c>
      <c r="I668" s="10">
        <v>103.88</v>
      </c>
      <c r="J668" s="10">
        <v>111</v>
      </c>
      <c r="K668" s="10">
        <v>116.77</v>
      </c>
      <c r="L668" s="7">
        <v>109</v>
      </c>
      <c r="M668" s="6">
        <v>111</v>
      </c>
      <c r="N668" s="6">
        <v>113</v>
      </c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  <c r="NN668" s="11"/>
      <c r="NO668" s="11"/>
      <c r="NP668" s="11"/>
      <c r="NQ668" s="11"/>
      <c r="NR668" s="11"/>
      <c r="NS668" s="11"/>
      <c r="NT668" s="11"/>
      <c r="NU668" s="11"/>
      <c r="NV668" s="11"/>
      <c r="NW668" s="11"/>
      <c r="NX668" s="11"/>
      <c r="NY668" s="11"/>
      <c r="NZ668" s="11"/>
      <c r="OA668" s="11"/>
      <c r="OB668" s="11"/>
      <c r="OC668" s="11"/>
      <c r="OD668" s="11"/>
      <c r="OE668" s="11"/>
      <c r="OF668" s="11"/>
      <c r="OG668" s="11"/>
      <c r="OH668" s="11"/>
      <c r="OI668" s="11"/>
      <c r="OJ668" s="11"/>
      <c r="OK668" s="11"/>
      <c r="OL668" s="11"/>
      <c r="OM668" s="11"/>
      <c r="ON668" s="11"/>
      <c r="OO668" s="11"/>
      <c r="OP668" s="11"/>
      <c r="OQ668" s="11"/>
      <c r="OR668" s="11"/>
      <c r="OS668" s="11"/>
      <c r="OT668" s="11"/>
      <c r="OU668" s="11"/>
      <c r="OV668" s="11"/>
      <c r="OW668" s="11"/>
      <c r="OX668" s="11"/>
      <c r="OY668" s="11"/>
      <c r="OZ668" s="11"/>
      <c r="PA668" s="11"/>
      <c r="PB668" s="11"/>
      <c r="PC668" s="11"/>
      <c r="PD668" s="11"/>
      <c r="PE668" s="11"/>
      <c r="PF668" s="11"/>
      <c r="PG668" s="11"/>
      <c r="PH668" s="11"/>
      <c r="PI668" s="11"/>
      <c r="PJ668" s="11"/>
      <c r="PK668" s="11"/>
      <c r="PL668" s="11"/>
      <c r="PM668" s="11"/>
      <c r="PN668" s="11"/>
      <c r="PO668" s="11"/>
      <c r="PP668" s="11"/>
      <c r="PQ668" s="11"/>
      <c r="PR668" s="11"/>
      <c r="PS668" s="11"/>
      <c r="PT668" s="11"/>
      <c r="PU668" s="11"/>
      <c r="PV668" s="11"/>
      <c r="PW668" s="11"/>
      <c r="PX668" s="11"/>
      <c r="PY668" s="11"/>
      <c r="PZ668" s="11"/>
      <c r="QA668" s="11"/>
      <c r="QB668" s="11"/>
      <c r="QC668" s="11"/>
      <c r="QD668" s="11"/>
      <c r="QE668" s="11"/>
      <c r="QF668" s="11"/>
      <c r="QG668" s="11"/>
      <c r="QH668" s="11"/>
      <c r="QI668" s="11"/>
      <c r="QJ668" s="11"/>
      <c r="QK668" s="11"/>
      <c r="QL668" s="11"/>
      <c r="QM668" s="11"/>
      <c r="QN668" s="11"/>
      <c r="QO668" s="11"/>
      <c r="QP668" s="11"/>
      <c r="QQ668" s="11"/>
      <c r="QR668" s="11"/>
      <c r="QS668" s="11"/>
      <c r="QT668" s="11"/>
      <c r="QU668" s="11"/>
      <c r="QV668" s="11"/>
      <c r="QW668" s="11"/>
      <c r="QX668" s="11"/>
      <c r="QY668" s="11"/>
      <c r="QZ668" s="11"/>
      <c r="RA668" s="11"/>
      <c r="RB668" s="11"/>
      <c r="RC668" s="11"/>
      <c r="RD668" s="11"/>
      <c r="RE668" s="11"/>
      <c r="RF668" s="11"/>
      <c r="RG668" s="11"/>
      <c r="RH668" s="11"/>
      <c r="RI668" s="11"/>
      <c r="RJ668" s="11"/>
      <c r="RK668" s="11"/>
      <c r="RL668" s="11"/>
      <c r="RM668" s="11"/>
      <c r="RN668" s="11"/>
      <c r="RO668" s="11"/>
      <c r="RP668" s="11"/>
      <c r="RQ668" s="11"/>
      <c r="RR668" s="11"/>
      <c r="RS668" s="11"/>
      <c r="RT668" s="11"/>
      <c r="RU668" s="11"/>
      <c r="RV668" s="11"/>
      <c r="RW668" s="11"/>
      <c r="RX668" s="11"/>
      <c r="RY668" s="11"/>
      <c r="RZ668" s="11"/>
      <c r="SA668" s="11"/>
      <c r="SB668" s="11"/>
      <c r="SC668" s="11"/>
      <c r="SD668" s="11"/>
      <c r="SE668" s="11"/>
      <c r="SF668" s="11"/>
      <c r="SG668" s="11"/>
      <c r="SH668" s="11"/>
      <c r="SI668" s="11"/>
      <c r="SJ668" s="11"/>
      <c r="SK668" s="11"/>
      <c r="SL668" s="11"/>
      <c r="SM668" s="11"/>
      <c r="SN668" s="11"/>
      <c r="SO668" s="11"/>
      <c r="SP668" s="11"/>
      <c r="SQ668" s="11"/>
      <c r="SR668" s="11"/>
      <c r="SS668" s="11"/>
      <c r="ST668" s="11"/>
      <c r="SU668" s="11"/>
      <c r="SV668" s="11"/>
      <c r="SW668" s="11"/>
      <c r="SX668" s="11"/>
      <c r="SY668" s="11"/>
      <c r="SZ668" s="11"/>
      <c r="TA668" s="11"/>
      <c r="TB668" s="11"/>
      <c r="TC668" s="11"/>
      <c r="TD668" s="11"/>
      <c r="TE668" s="11"/>
      <c r="TF668" s="11"/>
      <c r="TG668" s="11"/>
      <c r="TH668" s="11"/>
      <c r="TI668" s="11"/>
      <c r="TJ668" s="11"/>
      <c r="TK668" s="11"/>
      <c r="TL668" s="11"/>
      <c r="TM668" s="11"/>
      <c r="TN668" s="11"/>
      <c r="TO668" s="11"/>
      <c r="TP668" s="11"/>
      <c r="TQ668" s="11"/>
      <c r="TR668" s="11"/>
      <c r="TS668" s="11"/>
      <c r="TT668" s="11"/>
      <c r="TU668" s="11"/>
      <c r="TV668" s="11"/>
      <c r="TW668" s="11"/>
      <c r="TX668" s="11"/>
      <c r="TY668" s="11"/>
      <c r="TZ668" s="11"/>
      <c r="UA668" s="11"/>
      <c r="UB668" s="11"/>
      <c r="UC668" s="11"/>
      <c r="UD668" s="11"/>
      <c r="UE668" s="11"/>
      <c r="UF668" s="11"/>
      <c r="UG668" s="11"/>
      <c r="UH668" s="11"/>
      <c r="UI668" s="11"/>
      <c r="UJ668" s="11"/>
      <c r="UK668" s="11"/>
      <c r="UL668" s="11"/>
      <c r="UM668" s="11"/>
      <c r="UN668" s="11"/>
      <c r="UO668" s="11"/>
      <c r="UP668" s="11"/>
      <c r="UQ668" s="11"/>
      <c r="UR668" s="11"/>
      <c r="US668" s="11"/>
      <c r="UT668" s="11"/>
      <c r="UU668" s="11"/>
      <c r="UV668" s="11"/>
      <c r="UW668" s="11"/>
      <c r="UX668" s="11"/>
      <c r="UY668" s="11"/>
      <c r="UZ668" s="11"/>
      <c r="VA668" s="11"/>
      <c r="VB668" s="11"/>
      <c r="VC668" s="11"/>
      <c r="VD668" s="11"/>
      <c r="VE668" s="11"/>
      <c r="VF668" s="11"/>
      <c r="VG668" s="11"/>
      <c r="VH668" s="11"/>
      <c r="VI668" s="11"/>
      <c r="VJ668" s="11"/>
      <c r="VK668" s="11"/>
      <c r="VL668" s="11"/>
      <c r="VM668" s="11"/>
      <c r="VN668" s="11"/>
      <c r="VO668" s="11"/>
      <c r="VP668" s="11"/>
      <c r="VQ668" s="11"/>
      <c r="VR668" s="11"/>
      <c r="VS668" s="11"/>
      <c r="VT668" s="11"/>
      <c r="VU668" s="11"/>
      <c r="VV668" s="11"/>
      <c r="VW668" s="11"/>
      <c r="VX668" s="11"/>
      <c r="VY668" s="11"/>
      <c r="VZ668" s="11"/>
      <c r="WA668" s="11"/>
      <c r="WB668" s="11"/>
      <c r="WC668" s="11"/>
      <c r="WD668" s="11"/>
      <c r="WE668" s="11"/>
      <c r="WF668" s="11"/>
      <c r="WG668" s="11"/>
      <c r="WH668" s="11"/>
      <c r="WI668" s="11"/>
      <c r="WJ668" s="11"/>
      <c r="WK668" s="11"/>
      <c r="WL668" s="11"/>
      <c r="WM668" s="11"/>
      <c r="WN668" s="11"/>
      <c r="WO668" s="11"/>
      <c r="WP668" s="11"/>
      <c r="WQ668" s="11"/>
      <c r="WR668" s="11"/>
      <c r="WS668" s="11"/>
      <c r="WT668" s="11"/>
      <c r="WU668" s="11"/>
      <c r="WV668" s="11"/>
      <c r="WW668" s="11"/>
      <c r="WX668" s="11"/>
      <c r="WY668" s="11"/>
      <c r="WZ668" s="11"/>
      <c r="XA668" s="11"/>
      <c r="XB668" s="11"/>
      <c r="XC668" s="11"/>
      <c r="XD668" s="11"/>
      <c r="XE668" s="11"/>
      <c r="XF668" s="11"/>
      <c r="XG668" s="11"/>
      <c r="XH668" s="11"/>
      <c r="XI668" s="11"/>
      <c r="XJ668" s="11"/>
      <c r="XK668" s="11"/>
      <c r="XL668" s="11"/>
      <c r="XM668" s="11"/>
      <c r="XN668" s="11"/>
      <c r="XO668" s="11"/>
      <c r="XP668" s="11"/>
      <c r="XQ668" s="11"/>
      <c r="XR668" s="11"/>
      <c r="XS668" s="11"/>
      <c r="XT668" s="11"/>
      <c r="XU668" s="11"/>
      <c r="XV668" s="11"/>
      <c r="XW668" s="11"/>
      <c r="XX668" s="11"/>
      <c r="XY668" s="11"/>
      <c r="XZ668" s="11"/>
      <c r="YA668" s="11"/>
      <c r="YB668" s="11"/>
      <c r="YC668" s="11"/>
      <c r="YD668" s="11"/>
      <c r="YE668" s="11"/>
      <c r="YF668" s="11"/>
      <c r="YG668" s="11"/>
      <c r="YH668" s="11"/>
      <c r="YI668" s="11"/>
      <c r="YJ668" s="11"/>
      <c r="YK668" s="11"/>
      <c r="YL668" s="11"/>
      <c r="YM668" s="11"/>
      <c r="YN668" s="11"/>
      <c r="YO668" s="11"/>
      <c r="YP668" s="11"/>
      <c r="YQ668" s="11"/>
      <c r="YR668" s="11"/>
      <c r="YS668" s="11"/>
      <c r="YT668" s="11"/>
      <c r="YU668" s="11"/>
      <c r="YV668" s="11"/>
      <c r="YW668" s="11"/>
      <c r="YX668" s="11"/>
      <c r="YY668" s="11"/>
      <c r="YZ668" s="11"/>
      <c r="ZA668" s="11"/>
      <c r="ZB668" s="11"/>
      <c r="ZC668" s="11"/>
      <c r="ZD668" s="11"/>
      <c r="ZE668" s="11"/>
      <c r="ZF668" s="11"/>
      <c r="ZG668" s="11"/>
      <c r="ZH668" s="11"/>
      <c r="ZI668" s="11"/>
      <c r="ZJ668" s="11"/>
      <c r="ZK668" s="11"/>
      <c r="ZL668" s="11"/>
      <c r="ZM668" s="11"/>
      <c r="ZN668" s="11"/>
      <c r="ZO668" s="11"/>
      <c r="ZP668" s="11"/>
      <c r="ZQ668" s="11"/>
      <c r="ZR668" s="11"/>
      <c r="ZS668" s="11"/>
      <c r="ZT668" s="11"/>
      <c r="ZU668" s="11"/>
      <c r="ZV668" s="11"/>
      <c r="ZW668" s="11"/>
      <c r="ZX668" s="11"/>
      <c r="ZY668" s="11"/>
      <c r="ZZ668" s="11"/>
      <c r="AAA668" s="11"/>
      <c r="AAB668" s="11"/>
      <c r="AAC668" s="11"/>
      <c r="AAD668" s="11"/>
      <c r="AAE668" s="11"/>
      <c r="AAF668" s="11"/>
      <c r="AAG668" s="11"/>
      <c r="AAH668" s="11"/>
      <c r="AAI668" s="11"/>
      <c r="AAJ668" s="11"/>
      <c r="AAK668" s="11"/>
      <c r="AAL668" s="11"/>
      <c r="AAM668" s="11"/>
      <c r="AAN668" s="11"/>
      <c r="AAO668" s="11"/>
      <c r="AAP668" s="11"/>
      <c r="AAQ668" s="11"/>
      <c r="AAR668" s="11"/>
      <c r="AAS668" s="11"/>
      <c r="AAT668" s="11"/>
      <c r="AAU668" s="11"/>
      <c r="AAV668" s="11"/>
      <c r="AAW668" s="11"/>
      <c r="AAX668" s="11"/>
      <c r="AAY668" s="11"/>
      <c r="AAZ668" s="11"/>
      <c r="ABA668" s="11"/>
      <c r="ABB668" s="11"/>
      <c r="ABC668" s="11"/>
      <c r="ABD668" s="11"/>
      <c r="ABE668" s="11"/>
      <c r="ABF668" s="11"/>
      <c r="ABG668" s="11"/>
      <c r="ABH668" s="11"/>
      <c r="ABI668" s="11"/>
      <c r="ABJ668" s="11"/>
      <c r="ABK668" s="11"/>
      <c r="ABL668" s="11"/>
      <c r="ABM668" s="11"/>
      <c r="ABN668" s="11"/>
      <c r="ABO668" s="11"/>
      <c r="ABP668" s="11"/>
      <c r="ABQ668" s="11"/>
      <c r="ABR668" s="11"/>
      <c r="ABS668" s="11"/>
      <c r="ABT668" s="11"/>
      <c r="ABU668" s="11"/>
      <c r="ABV668" s="11"/>
      <c r="ABW668" s="11"/>
      <c r="ABX668" s="11"/>
      <c r="ABY668" s="11"/>
      <c r="ABZ668" s="11"/>
      <c r="ACA668" s="11"/>
      <c r="ACB668" s="11"/>
      <c r="ACC668" s="11"/>
      <c r="ACD668" s="11"/>
      <c r="ACE668" s="11"/>
      <c r="ACF668" s="11"/>
      <c r="ACG668" s="11"/>
      <c r="ACH668" s="11"/>
      <c r="ACI668" s="11"/>
      <c r="ACJ668" s="11"/>
      <c r="ACK668" s="11"/>
      <c r="ACL668" s="11"/>
      <c r="ACM668" s="11"/>
      <c r="ACN668" s="11"/>
      <c r="ACO668" s="11"/>
      <c r="ACP668" s="11"/>
      <c r="ACQ668" s="11"/>
      <c r="ACR668" s="11"/>
      <c r="ACS668" s="11"/>
      <c r="ACT668" s="11"/>
      <c r="ACU668" s="11"/>
      <c r="ACV668" s="11"/>
      <c r="ACW668" s="11"/>
      <c r="ACX668" s="11"/>
      <c r="ACY668" s="11"/>
      <c r="ACZ668" s="11"/>
      <c r="ADA668" s="11"/>
      <c r="ADB668" s="11"/>
      <c r="ADC668" s="11"/>
      <c r="ADD668" s="11"/>
      <c r="ADE668" s="11"/>
      <c r="ADF668" s="11"/>
      <c r="ADG668" s="11"/>
      <c r="ADH668" s="11"/>
      <c r="ADI668" s="11"/>
      <c r="ADJ668" s="11"/>
      <c r="ADK668" s="11"/>
      <c r="ADL668" s="11"/>
      <c r="ADM668" s="11"/>
      <c r="ADN668" s="11"/>
      <c r="ADO668" s="11"/>
      <c r="ADP668" s="11"/>
      <c r="ADQ668" s="11"/>
      <c r="ADR668" s="11"/>
      <c r="ADS668" s="11"/>
      <c r="ADT668" s="11"/>
      <c r="ADU668" s="11"/>
      <c r="ADV668" s="11"/>
      <c r="ADW668" s="11"/>
      <c r="ADX668" s="11"/>
      <c r="ADY668" s="11"/>
      <c r="ADZ668" s="11"/>
      <c r="AEA668" s="11"/>
      <c r="AEB668" s="11"/>
      <c r="AEC668" s="11"/>
      <c r="AED668" s="11"/>
      <c r="AEE668" s="11"/>
      <c r="AEF668" s="11"/>
      <c r="AEG668" s="11"/>
      <c r="AEH668" s="11"/>
      <c r="AEI668" s="11"/>
      <c r="AEJ668" s="11"/>
      <c r="AEK668" s="11"/>
      <c r="AEL668" s="11"/>
      <c r="AEM668" s="11"/>
      <c r="AEN668" s="11"/>
      <c r="AEO668" s="11"/>
      <c r="AEP668" s="11"/>
      <c r="AEQ668" s="11"/>
      <c r="AER668" s="11"/>
      <c r="AES668" s="11"/>
      <c r="AET668" s="11"/>
      <c r="AEU668" s="11"/>
      <c r="AEV668" s="11"/>
      <c r="AEW668" s="11"/>
      <c r="AEX668" s="11"/>
      <c r="AEY668" s="11"/>
      <c r="AEZ668" s="11"/>
      <c r="AFA668" s="11"/>
      <c r="AFB668" s="11"/>
      <c r="AFC668" s="11"/>
      <c r="AFD668" s="11"/>
      <c r="AFE668" s="11"/>
      <c r="AFF668" s="11"/>
      <c r="AFG668" s="11"/>
      <c r="AFH668" s="11"/>
      <c r="AFI668" s="11"/>
      <c r="AFJ668" s="11"/>
      <c r="AFK668" s="11"/>
      <c r="AFL668" s="11"/>
      <c r="AFM668" s="11"/>
      <c r="AFN668" s="11"/>
      <c r="AFO668" s="11"/>
      <c r="AFP668" s="11"/>
      <c r="AFQ668" s="11"/>
      <c r="AFR668" s="11"/>
      <c r="AFS668" s="11"/>
      <c r="AFT668" s="11"/>
      <c r="AFU668" s="11"/>
      <c r="AFV668" s="11"/>
      <c r="AFW668" s="11"/>
      <c r="AFX668" s="11"/>
      <c r="AFY668" s="11"/>
      <c r="AFZ668" s="11"/>
      <c r="AGA668" s="11"/>
      <c r="AGB668" s="11"/>
      <c r="AGC668" s="11"/>
      <c r="AGD668" s="11"/>
      <c r="AGE668" s="11"/>
      <c r="AGF668" s="11"/>
      <c r="AGG668" s="11"/>
      <c r="AGH668" s="11"/>
      <c r="AGI668" s="11"/>
      <c r="AGJ668" s="11"/>
      <c r="AGK668" s="11"/>
      <c r="AGL668" s="11"/>
      <c r="AGM668" s="11"/>
      <c r="AGN668" s="11"/>
      <c r="AGO668" s="11"/>
      <c r="AGP668" s="11"/>
      <c r="AGQ668" s="11"/>
      <c r="AGR668" s="11"/>
      <c r="AGS668" s="11"/>
      <c r="AGT668" s="11"/>
      <c r="AGU668" s="11"/>
      <c r="AGV668" s="11"/>
      <c r="AGW668" s="11"/>
      <c r="AGX668" s="11"/>
      <c r="AGY668" s="11"/>
      <c r="AGZ668" s="11"/>
      <c r="AHA668" s="11"/>
      <c r="AHB668" s="11"/>
      <c r="AHC668" s="11"/>
      <c r="AHD668" s="11"/>
      <c r="AHE668" s="11"/>
      <c r="AHF668" s="11"/>
      <c r="AHG668" s="11"/>
      <c r="AHH668" s="11"/>
      <c r="AHI668" s="11"/>
      <c r="AHJ668" s="11"/>
      <c r="AHK668" s="11"/>
      <c r="AHL668" s="11"/>
      <c r="AHM668" s="11"/>
      <c r="AHN668" s="11"/>
      <c r="AHO668" s="11"/>
      <c r="AHP668" s="11"/>
      <c r="AHQ668" s="11"/>
      <c r="AHR668" s="11"/>
      <c r="AHS668" s="11"/>
      <c r="AHT668" s="11"/>
      <c r="AHU668" s="11"/>
      <c r="AHV668" s="11"/>
      <c r="AHW668" s="11"/>
      <c r="AHX668" s="11"/>
      <c r="AHY668" s="11"/>
      <c r="AHZ668" s="11"/>
      <c r="AIA668" s="11"/>
      <c r="AIB668" s="11"/>
      <c r="AIC668" s="11"/>
      <c r="AID668" s="11"/>
      <c r="AIE668" s="11"/>
      <c r="AIF668" s="11"/>
      <c r="AIG668" s="11"/>
      <c r="AIH668" s="11"/>
      <c r="AII668" s="11"/>
      <c r="AIJ668" s="11"/>
      <c r="AIK668" s="11"/>
      <c r="AIL668" s="11"/>
      <c r="AIM668" s="11"/>
      <c r="AIN668" s="11"/>
      <c r="AIO668" s="11"/>
      <c r="AIP668" s="11"/>
      <c r="AIQ668" s="11"/>
      <c r="AIR668" s="11"/>
      <c r="AIS668" s="11"/>
      <c r="AIT668" s="11"/>
      <c r="AIU668" s="11"/>
      <c r="AIV668" s="11"/>
      <c r="AIW668" s="11"/>
      <c r="AIX668" s="11"/>
      <c r="AIY668" s="11"/>
      <c r="AIZ668" s="11"/>
      <c r="AJA668" s="11"/>
      <c r="AJB668" s="11"/>
      <c r="AJC668" s="11"/>
      <c r="AJD668" s="11"/>
      <c r="AJE668" s="11"/>
      <c r="AJF668" s="11"/>
      <c r="AJG668" s="11"/>
      <c r="AJH668" s="11"/>
      <c r="AJI668" s="11"/>
      <c r="AJJ668" s="11"/>
      <c r="AJK668" s="11"/>
      <c r="AJL668" s="11"/>
      <c r="AJM668" s="11"/>
      <c r="AJN668" s="11"/>
      <c r="AJO668" s="11"/>
      <c r="AJP668" s="11"/>
      <c r="AJQ668" s="11"/>
      <c r="AJR668" s="11"/>
      <c r="AJS668" s="11"/>
      <c r="AJT668" s="11"/>
      <c r="AJU668" s="11"/>
      <c r="AJV668" s="11"/>
      <c r="AJW668" s="11"/>
      <c r="AJX668" s="11"/>
      <c r="AJY668" s="11"/>
      <c r="AJZ668" s="11"/>
      <c r="AKA668" s="11"/>
      <c r="AKB668" s="11"/>
      <c r="AKC668" s="11"/>
      <c r="AKD668" s="11"/>
      <c r="AKE668" s="11"/>
      <c r="AKF668" s="11"/>
      <c r="AKG668" s="11"/>
      <c r="AKH668" s="11"/>
      <c r="AKI668" s="11"/>
      <c r="AKJ668" s="11"/>
      <c r="AKK668" s="11"/>
      <c r="AKL668" s="11"/>
      <c r="AKM668" s="11"/>
      <c r="AKN668" s="11"/>
      <c r="AKO668" s="11"/>
      <c r="AKP668" s="11"/>
      <c r="AKQ668" s="11"/>
      <c r="AKR668" s="11"/>
      <c r="AKS668" s="11"/>
      <c r="AKT668" s="11"/>
      <c r="AKU668" s="11"/>
      <c r="AKV668" s="11"/>
      <c r="AKW668" s="11"/>
      <c r="AKX668" s="11"/>
      <c r="AKY668" s="11"/>
      <c r="AKZ668" s="11"/>
      <c r="ALA668" s="11"/>
      <c r="ALB668" s="11"/>
      <c r="ALC668" s="11"/>
      <c r="ALD668" s="11"/>
      <c r="ALE668" s="11"/>
      <c r="ALF668" s="11"/>
      <c r="ALG668" s="11"/>
      <c r="ALH668" s="11"/>
      <c r="ALI668" s="11"/>
      <c r="ALJ668" s="11"/>
      <c r="ALK668" s="11"/>
      <c r="ALL668" s="11"/>
      <c r="ALM668" s="11"/>
      <c r="ALN668" s="11"/>
      <c r="ALO668" s="11"/>
      <c r="ALP668" s="11"/>
      <c r="ALQ668" s="11"/>
      <c r="ALR668" s="11"/>
      <c r="ALS668" s="11"/>
      <c r="ALT668" s="11"/>
      <c r="ALU668" s="11"/>
      <c r="ALV668" s="11"/>
      <c r="ALW668" s="11"/>
      <c r="ALX668" s="11"/>
      <c r="ALY668" s="11"/>
      <c r="ALZ668" s="11"/>
      <c r="AMA668" s="11"/>
    </row>
    <row r="669" spans="1:1015" ht="12.75" customHeight="1">
      <c r="A669" s="8" t="s">
        <v>165</v>
      </c>
      <c r="B669" s="25" t="s">
        <v>166</v>
      </c>
      <c r="C669" s="9" t="s">
        <v>214</v>
      </c>
      <c r="D669" s="8"/>
      <c r="E669" s="9" t="s">
        <v>16</v>
      </c>
      <c r="F669" s="8" t="s">
        <v>17</v>
      </c>
      <c r="G669" s="8" t="s">
        <v>215</v>
      </c>
      <c r="H669" s="10">
        <v>0</v>
      </c>
      <c r="I669" s="10">
        <v>570</v>
      </c>
      <c r="J669" s="10">
        <v>0</v>
      </c>
      <c r="K669" s="10">
        <v>0</v>
      </c>
      <c r="L669" s="7">
        <v>0</v>
      </c>
      <c r="M669" s="10">
        <v>0</v>
      </c>
      <c r="N669" s="10">
        <v>0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  <c r="NN669" s="11"/>
      <c r="NO669" s="11"/>
      <c r="NP669" s="11"/>
      <c r="NQ669" s="11"/>
      <c r="NR669" s="11"/>
      <c r="NS669" s="11"/>
      <c r="NT669" s="11"/>
      <c r="NU669" s="11"/>
      <c r="NV669" s="11"/>
      <c r="NW669" s="11"/>
      <c r="NX669" s="11"/>
      <c r="NY669" s="11"/>
      <c r="NZ669" s="11"/>
      <c r="OA669" s="11"/>
      <c r="OB669" s="11"/>
      <c r="OC669" s="11"/>
      <c r="OD669" s="11"/>
      <c r="OE669" s="11"/>
      <c r="OF669" s="11"/>
      <c r="OG669" s="11"/>
      <c r="OH669" s="11"/>
      <c r="OI669" s="11"/>
      <c r="OJ669" s="11"/>
      <c r="OK669" s="11"/>
      <c r="OL669" s="11"/>
      <c r="OM669" s="11"/>
      <c r="ON669" s="11"/>
      <c r="OO669" s="11"/>
      <c r="OP669" s="11"/>
      <c r="OQ669" s="11"/>
      <c r="OR669" s="11"/>
      <c r="OS669" s="11"/>
      <c r="OT669" s="11"/>
      <c r="OU669" s="11"/>
      <c r="OV669" s="11"/>
      <c r="OW669" s="11"/>
      <c r="OX669" s="11"/>
      <c r="OY669" s="11"/>
      <c r="OZ669" s="11"/>
      <c r="PA669" s="11"/>
      <c r="PB669" s="11"/>
      <c r="PC669" s="11"/>
      <c r="PD669" s="11"/>
      <c r="PE669" s="11"/>
      <c r="PF669" s="11"/>
      <c r="PG669" s="11"/>
      <c r="PH669" s="11"/>
      <c r="PI669" s="11"/>
      <c r="PJ669" s="11"/>
      <c r="PK669" s="11"/>
      <c r="PL669" s="11"/>
      <c r="PM669" s="11"/>
      <c r="PN669" s="11"/>
      <c r="PO669" s="11"/>
      <c r="PP669" s="11"/>
      <c r="PQ669" s="11"/>
      <c r="PR669" s="11"/>
      <c r="PS669" s="11"/>
      <c r="PT669" s="11"/>
      <c r="PU669" s="11"/>
      <c r="PV669" s="11"/>
      <c r="PW669" s="11"/>
      <c r="PX669" s="11"/>
      <c r="PY669" s="11"/>
      <c r="PZ669" s="11"/>
      <c r="QA669" s="11"/>
      <c r="QB669" s="11"/>
      <c r="QC669" s="11"/>
      <c r="QD669" s="11"/>
      <c r="QE669" s="11"/>
      <c r="QF669" s="11"/>
      <c r="QG669" s="11"/>
      <c r="QH669" s="11"/>
      <c r="QI669" s="11"/>
      <c r="QJ669" s="11"/>
      <c r="QK669" s="11"/>
      <c r="QL669" s="11"/>
      <c r="QM669" s="11"/>
      <c r="QN669" s="11"/>
      <c r="QO669" s="11"/>
      <c r="QP669" s="11"/>
      <c r="QQ669" s="11"/>
      <c r="QR669" s="11"/>
      <c r="QS669" s="11"/>
      <c r="QT669" s="11"/>
      <c r="QU669" s="11"/>
      <c r="QV669" s="11"/>
      <c r="QW669" s="11"/>
      <c r="QX669" s="11"/>
      <c r="QY669" s="11"/>
      <c r="QZ669" s="11"/>
      <c r="RA669" s="11"/>
      <c r="RB669" s="11"/>
      <c r="RC669" s="11"/>
      <c r="RD669" s="11"/>
      <c r="RE669" s="11"/>
      <c r="RF669" s="11"/>
      <c r="RG669" s="11"/>
      <c r="RH669" s="11"/>
      <c r="RI669" s="11"/>
      <c r="RJ669" s="11"/>
      <c r="RK669" s="11"/>
      <c r="RL669" s="11"/>
      <c r="RM669" s="11"/>
      <c r="RN669" s="11"/>
      <c r="RO669" s="11"/>
      <c r="RP669" s="11"/>
      <c r="RQ669" s="11"/>
      <c r="RR669" s="11"/>
      <c r="RS669" s="11"/>
      <c r="RT669" s="11"/>
      <c r="RU669" s="11"/>
      <c r="RV669" s="11"/>
      <c r="RW669" s="11"/>
      <c r="RX669" s="11"/>
      <c r="RY669" s="11"/>
      <c r="RZ669" s="11"/>
      <c r="SA669" s="11"/>
      <c r="SB669" s="11"/>
      <c r="SC669" s="11"/>
      <c r="SD669" s="11"/>
      <c r="SE669" s="11"/>
      <c r="SF669" s="11"/>
      <c r="SG669" s="11"/>
      <c r="SH669" s="11"/>
      <c r="SI669" s="11"/>
      <c r="SJ669" s="11"/>
      <c r="SK669" s="11"/>
      <c r="SL669" s="11"/>
      <c r="SM669" s="11"/>
      <c r="SN669" s="11"/>
      <c r="SO669" s="11"/>
      <c r="SP669" s="11"/>
      <c r="SQ669" s="11"/>
      <c r="SR669" s="11"/>
      <c r="SS669" s="11"/>
      <c r="ST669" s="11"/>
      <c r="SU669" s="11"/>
      <c r="SV669" s="11"/>
      <c r="SW669" s="11"/>
      <c r="SX669" s="11"/>
      <c r="SY669" s="11"/>
      <c r="SZ669" s="11"/>
      <c r="TA669" s="11"/>
      <c r="TB669" s="11"/>
      <c r="TC669" s="11"/>
      <c r="TD669" s="11"/>
      <c r="TE669" s="11"/>
      <c r="TF669" s="11"/>
      <c r="TG669" s="11"/>
      <c r="TH669" s="11"/>
      <c r="TI669" s="11"/>
      <c r="TJ669" s="11"/>
      <c r="TK669" s="11"/>
      <c r="TL669" s="11"/>
      <c r="TM669" s="11"/>
      <c r="TN669" s="11"/>
      <c r="TO669" s="11"/>
      <c r="TP669" s="11"/>
      <c r="TQ669" s="11"/>
      <c r="TR669" s="11"/>
      <c r="TS669" s="11"/>
      <c r="TT669" s="11"/>
      <c r="TU669" s="11"/>
      <c r="TV669" s="11"/>
      <c r="TW669" s="11"/>
      <c r="TX669" s="11"/>
      <c r="TY669" s="11"/>
      <c r="TZ669" s="11"/>
      <c r="UA669" s="11"/>
      <c r="UB669" s="11"/>
      <c r="UC669" s="11"/>
      <c r="UD669" s="11"/>
      <c r="UE669" s="11"/>
      <c r="UF669" s="11"/>
      <c r="UG669" s="11"/>
      <c r="UH669" s="11"/>
      <c r="UI669" s="11"/>
      <c r="UJ669" s="11"/>
      <c r="UK669" s="11"/>
      <c r="UL669" s="11"/>
      <c r="UM669" s="11"/>
      <c r="UN669" s="11"/>
      <c r="UO669" s="11"/>
      <c r="UP669" s="11"/>
      <c r="UQ669" s="11"/>
      <c r="UR669" s="11"/>
      <c r="US669" s="11"/>
      <c r="UT669" s="11"/>
      <c r="UU669" s="11"/>
      <c r="UV669" s="11"/>
      <c r="UW669" s="11"/>
      <c r="UX669" s="11"/>
      <c r="UY669" s="11"/>
      <c r="UZ669" s="11"/>
      <c r="VA669" s="11"/>
      <c r="VB669" s="11"/>
      <c r="VC669" s="11"/>
      <c r="VD669" s="11"/>
      <c r="VE669" s="11"/>
      <c r="VF669" s="11"/>
      <c r="VG669" s="11"/>
      <c r="VH669" s="11"/>
      <c r="VI669" s="11"/>
      <c r="VJ669" s="11"/>
      <c r="VK669" s="11"/>
      <c r="VL669" s="11"/>
      <c r="VM669" s="11"/>
      <c r="VN669" s="11"/>
      <c r="VO669" s="11"/>
      <c r="VP669" s="11"/>
      <c r="VQ669" s="11"/>
      <c r="VR669" s="11"/>
      <c r="VS669" s="11"/>
      <c r="VT669" s="11"/>
      <c r="VU669" s="11"/>
      <c r="VV669" s="11"/>
      <c r="VW669" s="11"/>
      <c r="VX669" s="11"/>
      <c r="VY669" s="11"/>
      <c r="VZ669" s="11"/>
      <c r="WA669" s="11"/>
      <c r="WB669" s="11"/>
      <c r="WC669" s="11"/>
      <c r="WD669" s="11"/>
      <c r="WE669" s="11"/>
      <c r="WF669" s="11"/>
      <c r="WG669" s="11"/>
      <c r="WH669" s="11"/>
      <c r="WI669" s="11"/>
      <c r="WJ669" s="11"/>
      <c r="WK669" s="11"/>
      <c r="WL669" s="11"/>
      <c r="WM669" s="11"/>
      <c r="WN669" s="11"/>
      <c r="WO669" s="11"/>
      <c r="WP669" s="11"/>
      <c r="WQ669" s="11"/>
      <c r="WR669" s="11"/>
      <c r="WS669" s="11"/>
      <c r="WT669" s="11"/>
      <c r="WU669" s="11"/>
      <c r="WV669" s="11"/>
      <c r="WW669" s="11"/>
      <c r="WX669" s="11"/>
      <c r="WY669" s="11"/>
      <c r="WZ669" s="11"/>
      <c r="XA669" s="11"/>
      <c r="XB669" s="11"/>
      <c r="XC669" s="11"/>
      <c r="XD669" s="11"/>
      <c r="XE669" s="11"/>
      <c r="XF669" s="11"/>
      <c r="XG669" s="11"/>
      <c r="XH669" s="11"/>
      <c r="XI669" s="11"/>
      <c r="XJ669" s="11"/>
      <c r="XK669" s="11"/>
      <c r="XL669" s="11"/>
      <c r="XM669" s="11"/>
      <c r="XN669" s="11"/>
      <c r="XO669" s="11"/>
      <c r="XP669" s="11"/>
      <c r="XQ669" s="11"/>
      <c r="XR669" s="11"/>
      <c r="XS669" s="11"/>
      <c r="XT669" s="11"/>
      <c r="XU669" s="11"/>
      <c r="XV669" s="11"/>
      <c r="XW669" s="11"/>
      <c r="XX669" s="11"/>
      <c r="XY669" s="11"/>
      <c r="XZ669" s="11"/>
      <c r="YA669" s="11"/>
      <c r="YB669" s="11"/>
      <c r="YC669" s="11"/>
      <c r="YD669" s="11"/>
      <c r="YE669" s="11"/>
      <c r="YF669" s="11"/>
      <c r="YG669" s="11"/>
      <c r="YH669" s="11"/>
      <c r="YI669" s="11"/>
      <c r="YJ669" s="11"/>
      <c r="YK669" s="11"/>
      <c r="YL669" s="11"/>
      <c r="YM669" s="11"/>
      <c r="YN669" s="11"/>
      <c r="YO669" s="11"/>
      <c r="YP669" s="11"/>
      <c r="YQ669" s="11"/>
      <c r="YR669" s="11"/>
      <c r="YS669" s="11"/>
      <c r="YT669" s="11"/>
      <c r="YU669" s="11"/>
      <c r="YV669" s="11"/>
      <c r="YW669" s="11"/>
      <c r="YX669" s="11"/>
      <c r="YY669" s="11"/>
      <c r="YZ669" s="11"/>
      <c r="ZA669" s="11"/>
      <c r="ZB669" s="11"/>
      <c r="ZC669" s="11"/>
      <c r="ZD669" s="11"/>
      <c r="ZE669" s="11"/>
      <c r="ZF669" s="11"/>
      <c r="ZG669" s="11"/>
      <c r="ZH669" s="11"/>
      <c r="ZI669" s="11"/>
      <c r="ZJ669" s="11"/>
      <c r="ZK669" s="11"/>
      <c r="ZL669" s="11"/>
      <c r="ZM669" s="11"/>
      <c r="ZN669" s="11"/>
      <c r="ZO669" s="11"/>
      <c r="ZP669" s="11"/>
      <c r="ZQ669" s="11"/>
      <c r="ZR669" s="11"/>
      <c r="ZS669" s="11"/>
      <c r="ZT669" s="11"/>
      <c r="ZU669" s="11"/>
      <c r="ZV669" s="11"/>
      <c r="ZW669" s="11"/>
      <c r="ZX669" s="11"/>
      <c r="ZY669" s="11"/>
      <c r="ZZ669" s="11"/>
      <c r="AAA669" s="11"/>
      <c r="AAB669" s="11"/>
      <c r="AAC669" s="11"/>
      <c r="AAD669" s="11"/>
      <c r="AAE669" s="11"/>
      <c r="AAF669" s="11"/>
      <c r="AAG669" s="11"/>
      <c r="AAH669" s="11"/>
      <c r="AAI669" s="11"/>
      <c r="AAJ669" s="11"/>
      <c r="AAK669" s="11"/>
      <c r="AAL669" s="11"/>
      <c r="AAM669" s="11"/>
      <c r="AAN669" s="11"/>
      <c r="AAO669" s="11"/>
      <c r="AAP669" s="11"/>
      <c r="AAQ669" s="11"/>
      <c r="AAR669" s="11"/>
      <c r="AAS669" s="11"/>
      <c r="AAT669" s="11"/>
      <c r="AAU669" s="11"/>
      <c r="AAV669" s="11"/>
      <c r="AAW669" s="11"/>
      <c r="AAX669" s="11"/>
      <c r="AAY669" s="11"/>
      <c r="AAZ669" s="11"/>
      <c r="ABA669" s="11"/>
      <c r="ABB669" s="11"/>
      <c r="ABC669" s="11"/>
      <c r="ABD669" s="11"/>
      <c r="ABE669" s="11"/>
      <c r="ABF669" s="11"/>
      <c r="ABG669" s="11"/>
      <c r="ABH669" s="11"/>
      <c r="ABI669" s="11"/>
      <c r="ABJ669" s="11"/>
      <c r="ABK669" s="11"/>
      <c r="ABL669" s="11"/>
      <c r="ABM669" s="11"/>
      <c r="ABN669" s="11"/>
      <c r="ABO669" s="11"/>
      <c r="ABP669" s="11"/>
      <c r="ABQ669" s="11"/>
      <c r="ABR669" s="11"/>
      <c r="ABS669" s="11"/>
      <c r="ABT669" s="11"/>
      <c r="ABU669" s="11"/>
      <c r="ABV669" s="11"/>
      <c r="ABW669" s="11"/>
      <c r="ABX669" s="11"/>
      <c r="ABY669" s="11"/>
      <c r="ABZ669" s="11"/>
      <c r="ACA669" s="11"/>
      <c r="ACB669" s="11"/>
      <c r="ACC669" s="11"/>
      <c r="ACD669" s="11"/>
      <c r="ACE669" s="11"/>
      <c r="ACF669" s="11"/>
      <c r="ACG669" s="11"/>
      <c r="ACH669" s="11"/>
      <c r="ACI669" s="11"/>
      <c r="ACJ669" s="11"/>
      <c r="ACK669" s="11"/>
      <c r="ACL669" s="11"/>
      <c r="ACM669" s="11"/>
      <c r="ACN669" s="11"/>
      <c r="ACO669" s="11"/>
      <c r="ACP669" s="11"/>
      <c r="ACQ669" s="11"/>
      <c r="ACR669" s="11"/>
      <c r="ACS669" s="11"/>
      <c r="ACT669" s="11"/>
      <c r="ACU669" s="11"/>
      <c r="ACV669" s="11"/>
      <c r="ACW669" s="11"/>
      <c r="ACX669" s="11"/>
      <c r="ACY669" s="11"/>
      <c r="ACZ669" s="11"/>
      <c r="ADA669" s="11"/>
      <c r="ADB669" s="11"/>
      <c r="ADC669" s="11"/>
      <c r="ADD669" s="11"/>
      <c r="ADE669" s="11"/>
      <c r="ADF669" s="11"/>
      <c r="ADG669" s="11"/>
      <c r="ADH669" s="11"/>
      <c r="ADI669" s="11"/>
      <c r="ADJ669" s="11"/>
      <c r="ADK669" s="11"/>
      <c r="ADL669" s="11"/>
      <c r="ADM669" s="11"/>
      <c r="ADN669" s="11"/>
      <c r="ADO669" s="11"/>
      <c r="ADP669" s="11"/>
      <c r="ADQ669" s="11"/>
      <c r="ADR669" s="11"/>
      <c r="ADS669" s="11"/>
      <c r="ADT669" s="11"/>
      <c r="ADU669" s="11"/>
      <c r="ADV669" s="11"/>
      <c r="ADW669" s="11"/>
      <c r="ADX669" s="11"/>
      <c r="ADY669" s="11"/>
      <c r="ADZ669" s="11"/>
      <c r="AEA669" s="11"/>
      <c r="AEB669" s="11"/>
      <c r="AEC669" s="11"/>
      <c r="AED669" s="11"/>
      <c r="AEE669" s="11"/>
      <c r="AEF669" s="11"/>
      <c r="AEG669" s="11"/>
      <c r="AEH669" s="11"/>
      <c r="AEI669" s="11"/>
      <c r="AEJ669" s="11"/>
      <c r="AEK669" s="11"/>
      <c r="AEL669" s="11"/>
      <c r="AEM669" s="11"/>
      <c r="AEN669" s="11"/>
      <c r="AEO669" s="11"/>
      <c r="AEP669" s="11"/>
      <c r="AEQ669" s="11"/>
      <c r="AER669" s="11"/>
      <c r="AES669" s="11"/>
      <c r="AET669" s="11"/>
      <c r="AEU669" s="11"/>
      <c r="AEV669" s="11"/>
      <c r="AEW669" s="11"/>
      <c r="AEX669" s="11"/>
      <c r="AEY669" s="11"/>
      <c r="AEZ669" s="11"/>
      <c r="AFA669" s="11"/>
      <c r="AFB669" s="11"/>
      <c r="AFC669" s="11"/>
      <c r="AFD669" s="11"/>
      <c r="AFE669" s="11"/>
      <c r="AFF669" s="11"/>
      <c r="AFG669" s="11"/>
      <c r="AFH669" s="11"/>
      <c r="AFI669" s="11"/>
      <c r="AFJ669" s="11"/>
      <c r="AFK669" s="11"/>
      <c r="AFL669" s="11"/>
      <c r="AFM669" s="11"/>
      <c r="AFN669" s="11"/>
      <c r="AFO669" s="11"/>
      <c r="AFP669" s="11"/>
      <c r="AFQ669" s="11"/>
      <c r="AFR669" s="11"/>
      <c r="AFS669" s="11"/>
      <c r="AFT669" s="11"/>
      <c r="AFU669" s="11"/>
      <c r="AFV669" s="11"/>
      <c r="AFW669" s="11"/>
      <c r="AFX669" s="11"/>
      <c r="AFY669" s="11"/>
      <c r="AFZ669" s="11"/>
      <c r="AGA669" s="11"/>
      <c r="AGB669" s="11"/>
      <c r="AGC669" s="11"/>
      <c r="AGD669" s="11"/>
      <c r="AGE669" s="11"/>
      <c r="AGF669" s="11"/>
      <c r="AGG669" s="11"/>
      <c r="AGH669" s="11"/>
      <c r="AGI669" s="11"/>
      <c r="AGJ669" s="11"/>
      <c r="AGK669" s="11"/>
      <c r="AGL669" s="11"/>
      <c r="AGM669" s="11"/>
      <c r="AGN669" s="11"/>
      <c r="AGO669" s="11"/>
      <c r="AGP669" s="11"/>
      <c r="AGQ669" s="11"/>
      <c r="AGR669" s="11"/>
      <c r="AGS669" s="11"/>
      <c r="AGT669" s="11"/>
      <c r="AGU669" s="11"/>
      <c r="AGV669" s="11"/>
      <c r="AGW669" s="11"/>
      <c r="AGX669" s="11"/>
      <c r="AGY669" s="11"/>
      <c r="AGZ669" s="11"/>
      <c r="AHA669" s="11"/>
      <c r="AHB669" s="11"/>
      <c r="AHC669" s="11"/>
      <c r="AHD669" s="11"/>
      <c r="AHE669" s="11"/>
      <c r="AHF669" s="11"/>
      <c r="AHG669" s="11"/>
      <c r="AHH669" s="11"/>
      <c r="AHI669" s="11"/>
      <c r="AHJ669" s="11"/>
      <c r="AHK669" s="11"/>
      <c r="AHL669" s="11"/>
      <c r="AHM669" s="11"/>
      <c r="AHN669" s="11"/>
      <c r="AHO669" s="11"/>
      <c r="AHP669" s="11"/>
      <c r="AHQ669" s="11"/>
      <c r="AHR669" s="11"/>
      <c r="AHS669" s="11"/>
      <c r="AHT669" s="11"/>
      <c r="AHU669" s="11"/>
      <c r="AHV669" s="11"/>
      <c r="AHW669" s="11"/>
      <c r="AHX669" s="11"/>
      <c r="AHY669" s="11"/>
      <c r="AHZ669" s="11"/>
      <c r="AIA669" s="11"/>
      <c r="AIB669" s="11"/>
      <c r="AIC669" s="11"/>
      <c r="AID669" s="11"/>
      <c r="AIE669" s="11"/>
      <c r="AIF669" s="11"/>
      <c r="AIG669" s="11"/>
      <c r="AIH669" s="11"/>
      <c r="AII669" s="11"/>
      <c r="AIJ669" s="11"/>
      <c r="AIK669" s="11"/>
      <c r="AIL669" s="11"/>
      <c r="AIM669" s="11"/>
      <c r="AIN669" s="11"/>
      <c r="AIO669" s="11"/>
      <c r="AIP669" s="11"/>
      <c r="AIQ669" s="11"/>
      <c r="AIR669" s="11"/>
      <c r="AIS669" s="11"/>
      <c r="AIT669" s="11"/>
      <c r="AIU669" s="11"/>
      <c r="AIV669" s="11"/>
      <c r="AIW669" s="11"/>
      <c r="AIX669" s="11"/>
      <c r="AIY669" s="11"/>
      <c r="AIZ669" s="11"/>
      <c r="AJA669" s="11"/>
      <c r="AJB669" s="11"/>
      <c r="AJC669" s="11"/>
      <c r="AJD669" s="11"/>
      <c r="AJE669" s="11"/>
      <c r="AJF669" s="11"/>
      <c r="AJG669" s="11"/>
      <c r="AJH669" s="11"/>
      <c r="AJI669" s="11"/>
      <c r="AJJ669" s="11"/>
      <c r="AJK669" s="11"/>
      <c r="AJL669" s="11"/>
      <c r="AJM669" s="11"/>
      <c r="AJN669" s="11"/>
      <c r="AJO669" s="11"/>
      <c r="AJP669" s="11"/>
      <c r="AJQ669" s="11"/>
      <c r="AJR669" s="11"/>
      <c r="AJS669" s="11"/>
      <c r="AJT669" s="11"/>
      <c r="AJU669" s="11"/>
      <c r="AJV669" s="11"/>
      <c r="AJW669" s="11"/>
      <c r="AJX669" s="11"/>
      <c r="AJY669" s="11"/>
      <c r="AJZ669" s="11"/>
      <c r="AKA669" s="11"/>
      <c r="AKB669" s="11"/>
      <c r="AKC669" s="11"/>
      <c r="AKD669" s="11"/>
      <c r="AKE669" s="11"/>
      <c r="AKF669" s="11"/>
      <c r="AKG669" s="11"/>
      <c r="AKH669" s="11"/>
      <c r="AKI669" s="11"/>
      <c r="AKJ669" s="11"/>
      <c r="AKK669" s="11"/>
      <c r="AKL669" s="11"/>
      <c r="AKM669" s="11"/>
      <c r="AKN669" s="11"/>
      <c r="AKO669" s="11"/>
      <c r="AKP669" s="11"/>
      <c r="AKQ669" s="11"/>
      <c r="AKR669" s="11"/>
      <c r="AKS669" s="11"/>
      <c r="AKT669" s="11"/>
      <c r="AKU669" s="11"/>
      <c r="AKV669" s="11"/>
      <c r="AKW669" s="11"/>
      <c r="AKX669" s="11"/>
      <c r="AKY669" s="11"/>
      <c r="AKZ669" s="11"/>
      <c r="ALA669" s="11"/>
      <c r="ALB669" s="11"/>
      <c r="ALC669" s="11"/>
      <c r="ALD669" s="11"/>
      <c r="ALE669" s="11"/>
      <c r="ALF669" s="11"/>
      <c r="ALG669" s="11"/>
      <c r="ALH669" s="11"/>
      <c r="ALI669" s="11"/>
      <c r="ALJ669" s="11"/>
      <c r="ALK669" s="11"/>
      <c r="ALL669" s="11"/>
      <c r="ALM669" s="11"/>
      <c r="ALN669" s="11"/>
      <c r="ALO669" s="11"/>
      <c r="ALP669" s="11"/>
      <c r="ALQ669" s="11"/>
      <c r="ALR669" s="11"/>
      <c r="ALS669" s="11"/>
      <c r="ALT669" s="11"/>
      <c r="ALU669" s="11"/>
      <c r="ALV669" s="11"/>
      <c r="ALW669" s="11"/>
      <c r="ALX669" s="11"/>
      <c r="ALY669" s="11"/>
      <c r="ALZ669" s="11"/>
      <c r="AMA669" s="11"/>
    </row>
    <row r="670" spans="1:1015" ht="12.75" customHeight="1">
      <c r="A670" s="8" t="s">
        <v>165</v>
      </c>
      <c r="B670" s="25" t="s">
        <v>166</v>
      </c>
      <c r="C670" s="9" t="s">
        <v>216</v>
      </c>
      <c r="D670" s="8"/>
      <c r="E670" s="9" t="s">
        <v>16</v>
      </c>
      <c r="F670" s="8" t="s">
        <v>17</v>
      </c>
      <c r="G670" s="8" t="s">
        <v>217</v>
      </c>
      <c r="H670" s="10">
        <v>153.30000000000001</v>
      </c>
      <c r="I670" s="10">
        <v>0</v>
      </c>
      <c r="J670" s="10">
        <v>0</v>
      </c>
      <c r="K670" s="10">
        <v>0</v>
      </c>
      <c r="L670" s="7">
        <v>0</v>
      </c>
      <c r="M670" s="10">
        <v>0</v>
      </c>
      <c r="N670" s="10">
        <v>0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  <c r="NN670" s="11"/>
      <c r="NO670" s="11"/>
      <c r="NP670" s="11"/>
      <c r="NQ670" s="11"/>
      <c r="NR670" s="11"/>
      <c r="NS670" s="11"/>
      <c r="NT670" s="11"/>
      <c r="NU670" s="11"/>
      <c r="NV670" s="11"/>
      <c r="NW670" s="11"/>
      <c r="NX670" s="11"/>
      <c r="NY670" s="11"/>
      <c r="NZ670" s="11"/>
      <c r="OA670" s="11"/>
      <c r="OB670" s="11"/>
      <c r="OC670" s="11"/>
      <c r="OD670" s="11"/>
      <c r="OE670" s="11"/>
      <c r="OF670" s="11"/>
      <c r="OG670" s="11"/>
      <c r="OH670" s="11"/>
      <c r="OI670" s="11"/>
      <c r="OJ670" s="11"/>
      <c r="OK670" s="11"/>
      <c r="OL670" s="11"/>
      <c r="OM670" s="11"/>
      <c r="ON670" s="11"/>
      <c r="OO670" s="11"/>
      <c r="OP670" s="11"/>
      <c r="OQ670" s="11"/>
      <c r="OR670" s="11"/>
      <c r="OS670" s="11"/>
      <c r="OT670" s="11"/>
      <c r="OU670" s="11"/>
      <c r="OV670" s="11"/>
      <c r="OW670" s="11"/>
      <c r="OX670" s="11"/>
      <c r="OY670" s="11"/>
      <c r="OZ670" s="11"/>
      <c r="PA670" s="11"/>
      <c r="PB670" s="11"/>
      <c r="PC670" s="11"/>
      <c r="PD670" s="11"/>
      <c r="PE670" s="11"/>
      <c r="PF670" s="11"/>
      <c r="PG670" s="11"/>
      <c r="PH670" s="11"/>
      <c r="PI670" s="11"/>
      <c r="PJ670" s="11"/>
      <c r="PK670" s="11"/>
      <c r="PL670" s="11"/>
      <c r="PM670" s="11"/>
      <c r="PN670" s="11"/>
      <c r="PO670" s="11"/>
      <c r="PP670" s="11"/>
      <c r="PQ670" s="11"/>
      <c r="PR670" s="11"/>
      <c r="PS670" s="11"/>
      <c r="PT670" s="11"/>
      <c r="PU670" s="11"/>
      <c r="PV670" s="11"/>
      <c r="PW670" s="11"/>
      <c r="PX670" s="11"/>
      <c r="PY670" s="11"/>
      <c r="PZ670" s="11"/>
      <c r="QA670" s="11"/>
      <c r="QB670" s="11"/>
      <c r="QC670" s="11"/>
      <c r="QD670" s="11"/>
      <c r="QE670" s="11"/>
      <c r="QF670" s="11"/>
      <c r="QG670" s="11"/>
      <c r="QH670" s="11"/>
      <c r="QI670" s="11"/>
      <c r="QJ670" s="11"/>
      <c r="QK670" s="11"/>
      <c r="QL670" s="11"/>
      <c r="QM670" s="11"/>
      <c r="QN670" s="11"/>
      <c r="QO670" s="11"/>
      <c r="QP670" s="11"/>
      <c r="QQ670" s="11"/>
      <c r="QR670" s="11"/>
      <c r="QS670" s="11"/>
      <c r="QT670" s="11"/>
      <c r="QU670" s="11"/>
      <c r="QV670" s="11"/>
      <c r="QW670" s="11"/>
      <c r="QX670" s="11"/>
      <c r="QY670" s="11"/>
      <c r="QZ670" s="11"/>
      <c r="RA670" s="11"/>
      <c r="RB670" s="11"/>
      <c r="RC670" s="11"/>
      <c r="RD670" s="11"/>
      <c r="RE670" s="11"/>
      <c r="RF670" s="11"/>
      <c r="RG670" s="11"/>
      <c r="RH670" s="11"/>
      <c r="RI670" s="11"/>
      <c r="RJ670" s="11"/>
      <c r="RK670" s="11"/>
      <c r="RL670" s="11"/>
      <c r="RM670" s="11"/>
      <c r="RN670" s="11"/>
      <c r="RO670" s="11"/>
      <c r="RP670" s="11"/>
      <c r="RQ670" s="11"/>
      <c r="RR670" s="11"/>
      <c r="RS670" s="11"/>
      <c r="RT670" s="11"/>
      <c r="RU670" s="11"/>
      <c r="RV670" s="11"/>
      <c r="RW670" s="11"/>
      <c r="RX670" s="11"/>
      <c r="RY670" s="11"/>
      <c r="RZ670" s="11"/>
      <c r="SA670" s="11"/>
      <c r="SB670" s="11"/>
      <c r="SC670" s="11"/>
      <c r="SD670" s="11"/>
      <c r="SE670" s="11"/>
      <c r="SF670" s="11"/>
      <c r="SG670" s="11"/>
      <c r="SH670" s="11"/>
      <c r="SI670" s="11"/>
      <c r="SJ670" s="11"/>
      <c r="SK670" s="11"/>
      <c r="SL670" s="11"/>
      <c r="SM670" s="11"/>
      <c r="SN670" s="11"/>
      <c r="SO670" s="11"/>
      <c r="SP670" s="11"/>
      <c r="SQ670" s="11"/>
      <c r="SR670" s="11"/>
      <c r="SS670" s="11"/>
      <c r="ST670" s="11"/>
      <c r="SU670" s="11"/>
      <c r="SV670" s="11"/>
      <c r="SW670" s="11"/>
      <c r="SX670" s="11"/>
      <c r="SY670" s="11"/>
      <c r="SZ670" s="11"/>
      <c r="TA670" s="11"/>
      <c r="TB670" s="11"/>
      <c r="TC670" s="11"/>
      <c r="TD670" s="11"/>
      <c r="TE670" s="11"/>
      <c r="TF670" s="11"/>
      <c r="TG670" s="11"/>
      <c r="TH670" s="11"/>
      <c r="TI670" s="11"/>
      <c r="TJ670" s="11"/>
      <c r="TK670" s="11"/>
      <c r="TL670" s="11"/>
      <c r="TM670" s="11"/>
      <c r="TN670" s="11"/>
      <c r="TO670" s="11"/>
      <c r="TP670" s="11"/>
      <c r="TQ670" s="11"/>
      <c r="TR670" s="11"/>
      <c r="TS670" s="11"/>
      <c r="TT670" s="11"/>
      <c r="TU670" s="11"/>
      <c r="TV670" s="11"/>
      <c r="TW670" s="11"/>
      <c r="TX670" s="11"/>
      <c r="TY670" s="11"/>
      <c r="TZ670" s="11"/>
      <c r="UA670" s="11"/>
      <c r="UB670" s="11"/>
      <c r="UC670" s="11"/>
      <c r="UD670" s="11"/>
      <c r="UE670" s="11"/>
      <c r="UF670" s="11"/>
      <c r="UG670" s="11"/>
      <c r="UH670" s="11"/>
      <c r="UI670" s="11"/>
      <c r="UJ670" s="11"/>
      <c r="UK670" s="11"/>
      <c r="UL670" s="11"/>
      <c r="UM670" s="11"/>
      <c r="UN670" s="11"/>
      <c r="UO670" s="11"/>
      <c r="UP670" s="11"/>
      <c r="UQ670" s="11"/>
      <c r="UR670" s="11"/>
      <c r="US670" s="11"/>
      <c r="UT670" s="11"/>
      <c r="UU670" s="11"/>
      <c r="UV670" s="11"/>
      <c r="UW670" s="11"/>
      <c r="UX670" s="11"/>
      <c r="UY670" s="11"/>
      <c r="UZ670" s="11"/>
      <c r="VA670" s="11"/>
      <c r="VB670" s="11"/>
      <c r="VC670" s="11"/>
      <c r="VD670" s="11"/>
      <c r="VE670" s="11"/>
      <c r="VF670" s="11"/>
      <c r="VG670" s="11"/>
      <c r="VH670" s="11"/>
      <c r="VI670" s="11"/>
      <c r="VJ670" s="11"/>
      <c r="VK670" s="11"/>
      <c r="VL670" s="11"/>
      <c r="VM670" s="11"/>
      <c r="VN670" s="11"/>
      <c r="VO670" s="11"/>
      <c r="VP670" s="11"/>
      <c r="VQ670" s="11"/>
      <c r="VR670" s="11"/>
      <c r="VS670" s="11"/>
      <c r="VT670" s="11"/>
      <c r="VU670" s="11"/>
      <c r="VV670" s="11"/>
      <c r="VW670" s="11"/>
      <c r="VX670" s="11"/>
      <c r="VY670" s="11"/>
      <c r="VZ670" s="11"/>
      <c r="WA670" s="11"/>
      <c r="WB670" s="11"/>
      <c r="WC670" s="11"/>
      <c r="WD670" s="11"/>
      <c r="WE670" s="11"/>
      <c r="WF670" s="11"/>
      <c r="WG670" s="11"/>
      <c r="WH670" s="11"/>
      <c r="WI670" s="11"/>
      <c r="WJ670" s="11"/>
      <c r="WK670" s="11"/>
      <c r="WL670" s="11"/>
      <c r="WM670" s="11"/>
      <c r="WN670" s="11"/>
      <c r="WO670" s="11"/>
      <c r="WP670" s="11"/>
      <c r="WQ670" s="11"/>
      <c r="WR670" s="11"/>
      <c r="WS670" s="11"/>
      <c r="WT670" s="11"/>
      <c r="WU670" s="11"/>
      <c r="WV670" s="11"/>
      <c r="WW670" s="11"/>
      <c r="WX670" s="11"/>
      <c r="WY670" s="11"/>
      <c r="WZ670" s="11"/>
      <c r="XA670" s="11"/>
      <c r="XB670" s="11"/>
      <c r="XC670" s="11"/>
      <c r="XD670" s="11"/>
      <c r="XE670" s="11"/>
      <c r="XF670" s="11"/>
      <c r="XG670" s="11"/>
      <c r="XH670" s="11"/>
      <c r="XI670" s="11"/>
      <c r="XJ670" s="11"/>
      <c r="XK670" s="11"/>
      <c r="XL670" s="11"/>
      <c r="XM670" s="11"/>
      <c r="XN670" s="11"/>
      <c r="XO670" s="11"/>
      <c r="XP670" s="11"/>
      <c r="XQ670" s="11"/>
      <c r="XR670" s="11"/>
      <c r="XS670" s="11"/>
      <c r="XT670" s="11"/>
      <c r="XU670" s="11"/>
      <c r="XV670" s="11"/>
      <c r="XW670" s="11"/>
      <c r="XX670" s="11"/>
      <c r="XY670" s="11"/>
      <c r="XZ670" s="11"/>
      <c r="YA670" s="11"/>
      <c r="YB670" s="11"/>
      <c r="YC670" s="11"/>
      <c r="YD670" s="11"/>
      <c r="YE670" s="11"/>
      <c r="YF670" s="11"/>
      <c r="YG670" s="11"/>
      <c r="YH670" s="11"/>
      <c r="YI670" s="11"/>
      <c r="YJ670" s="11"/>
      <c r="YK670" s="11"/>
      <c r="YL670" s="11"/>
      <c r="YM670" s="11"/>
      <c r="YN670" s="11"/>
      <c r="YO670" s="11"/>
      <c r="YP670" s="11"/>
      <c r="YQ670" s="11"/>
      <c r="YR670" s="11"/>
      <c r="YS670" s="11"/>
      <c r="YT670" s="11"/>
      <c r="YU670" s="11"/>
      <c r="YV670" s="11"/>
      <c r="YW670" s="11"/>
      <c r="YX670" s="11"/>
      <c r="YY670" s="11"/>
      <c r="YZ670" s="11"/>
      <c r="ZA670" s="11"/>
      <c r="ZB670" s="11"/>
      <c r="ZC670" s="11"/>
      <c r="ZD670" s="11"/>
      <c r="ZE670" s="11"/>
      <c r="ZF670" s="11"/>
      <c r="ZG670" s="11"/>
      <c r="ZH670" s="11"/>
      <c r="ZI670" s="11"/>
      <c r="ZJ670" s="11"/>
      <c r="ZK670" s="11"/>
      <c r="ZL670" s="11"/>
      <c r="ZM670" s="11"/>
      <c r="ZN670" s="11"/>
      <c r="ZO670" s="11"/>
      <c r="ZP670" s="11"/>
      <c r="ZQ670" s="11"/>
      <c r="ZR670" s="11"/>
      <c r="ZS670" s="11"/>
      <c r="ZT670" s="11"/>
      <c r="ZU670" s="11"/>
      <c r="ZV670" s="11"/>
      <c r="ZW670" s="11"/>
      <c r="ZX670" s="11"/>
      <c r="ZY670" s="11"/>
      <c r="ZZ670" s="11"/>
      <c r="AAA670" s="11"/>
      <c r="AAB670" s="11"/>
      <c r="AAC670" s="11"/>
      <c r="AAD670" s="11"/>
      <c r="AAE670" s="11"/>
      <c r="AAF670" s="11"/>
      <c r="AAG670" s="11"/>
      <c r="AAH670" s="11"/>
      <c r="AAI670" s="11"/>
      <c r="AAJ670" s="11"/>
      <c r="AAK670" s="11"/>
      <c r="AAL670" s="11"/>
      <c r="AAM670" s="11"/>
      <c r="AAN670" s="11"/>
      <c r="AAO670" s="11"/>
      <c r="AAP670" s="11"/>
      <c r="AAQ670" s="11"/>
      <c r="AAR670" s="11"/>
      <c r="AAS670" s="11"/>
      <c r="AAT670" s="11"/>
      <c r="AAU670" s="11"/>
      <c r="AAV670" s="11"/>
      <c r="AAW670" s="11"/>
      <c r="AAX670" s="11"/>
      <c r="AAY670" s="11"/>
      <c r="AAZ670" s="11"/>
      <c r="ABA670" s="11"/>
      <c r="ABB670" s="11"/>
      <c r="ABC670" s="11"/>
      <c r="ABD670" s="11"/>
      <c r="ABE670" s="11"/>
      <c r="ABF670" s="11"/>
      <c r="ABG670" s="11"/>
      <c r="ABH670" s="11"/>
      <c r="ABI670" s="11"/>
      <c r="ABJ670" s="11"/>
      <c r="ABK670" s="11"/>
      <c r="ABL670" s="11"/>
      <c r="ABM670" s="11"/>
      <c r="ABN670" s="11"/>
      <c r="ABO670" s="11"/>
      <c r="ABP670" s="11"/>
      <c r="ABQ670" s="11"/>
      <c r="ABR670" s="11"/>
      <c r="ABS670" s="11"/>
      <c r="ABT670" s="11"/>
      <c r="ABU670" s="11"/>
      <c r="ABV670" s="11"/>
      <c r="ABW670" s="11"/>
      <c r="ABX670" s="11"/>
      <c r="ABY670" s="11"/>
      <c r="ABZ670" s="11"/>
      <c r="ACA670" s="11"/>
      <c r="ACB670" s="11"/>
      <c r="ACC670" s="11"/>
      <c r="ACD670" s="11"/>
      <c r="ACE670" s="11"/>
      <c r="ACF670" s="11"/>
      <c r="ACG670" s="11"/>
      <c r="ACH670" s="11"/>
      <c r="ACI670" s="11"/>
      <c r="ACJ670" s="11"/>
      <c r="ACK670" s="11"/>
      <c r="ACL670" s="11"/>
      <c r="ACM670" s="11"/>
      <c r="ACN670" s="11"/>
      <c r="ACO670" s="11"/>
      <c r="ACP670" s="11"/>
      <c r="ACQ670" s="11"/>
      <c r="ACR670" s="11"/>
      <c r="ACS670" s="11"/>
      <c r="ACT670" s="11"/>
      <c r="ACU670" s="11"/>
      <c r="ACV670" s="11"/>
      <c r="ACW670" s="11"/>
      <c r="ACX670" s="11"/>
      <c r="ACY670" s="11"/>
      <c r="ACZ670" s="11"/>
      <c r="ADA670" s="11"/>
      <c r="ADB670" s="11"/>
      <c r="ADC670" s="11"/>
      <c r="ADD670" s="11"/>
      <c r="ADE670" s="11"/>
      <c r="ADF670" s="11"/>
      <c r="ADG670" s="11"/>
      <c r="ADH670" s="11"/>
      <c r="ADI670" s="11"/>
      <c r="ADJ670" s="11"/>
      <c r="ADK670" s="11"/>
      <c r="ADL670" s="11"/>
      <c r="ADM670" s="11"/>
      <c r="ADN670" s="11"/>
      <c r="ADO670" s="11"/>
      <c r="ADP670" s="11"/>
      <c r="ADQ670" s="11"/>
      <c r="ADR670" s="11"/>
      <c r="ADS670" s="11"/>
      <c r="ADT670" s="11"/>
      <c r="ADU670" s="11"/>
      <c r="ADV670" s="11"/>
      <c r="ADW670" s="11"/>
      <c r="ADX670" s="11"/>
      <c r="ADY670" s="11"/>
      <c r="ADZ670" s="11"/>
      <c r="AEA670" s="11"/>
      <c r="AEB670" s="11"/>
      <c r="AEC670" s="11"/>
      <c r="AED670" s="11"/>
      <c r="AEE670" s="11"/>
      <c r="AEF670" s="11"/>
      <c r="AEG670" s="11"/>
      <c r="AEH670" s="11"/>
      <c r="AEI670" s="11"/>
      <c r="AEJ670" s="11"/>
      <c r="AEK670" s="11"/>
      <c r="AEL670" s="11"/>
      <c r="AEM670" s="11"/>
      <c r="AEN670" s="11"/>
      <c r="AEO670" s="11"/>
      <c r="AEP670" s="11"/>
      <c r="AEQ670" s="11"/>
      <c r="AER670" s="11"/>
      <c r="AES670" s="11"/>
      <c r="AET670" s="11"/>
      <c r="AEU670" s="11"/>
      <c r="AEV670" s="11"/>
      <c r="AEW670" s="11"/>
      <c r="AEX670" s="11"/>
      <c r="AEY670" s="11"/>
      <c r="AEZ670" s="11"/>
      <c r="AFA670" s="11"/>
      <c r="AFB670" s="11"/>
      <c r="AFC670" s="11"/>
      <c r="AFD670" s="11"/>
      <c r="AFE670" s="11"/>
      <c r="AFF670" s="11"/>
      <c r="AFG670" s="11"/>
      <c r="AFH670" s="11"/>
      <c r="AFI670" s="11"/>
      <c r="AFJ670" s="11"/>
      <c r="AFK670" s="11"/>
      <c r="AFL670" s="11"/>
      <c r="AFM670" s="11"/>
      <c r="AFN670" s="11"/>
      <c r="AFO670" s="11"/>
      <c r="AFP670" s="11"/>
      <c r="AFQ670" s="11"/>
      <c r="AFR670" s="11"/>
      <c r="AFS670" s="11"/>
      <c r="AFT670" s="11"/>
      <c r="AFU670" s="11"/>
      <c r="AFV670" s="11"/>
      <c r="AFW670" s="11"/>
      <c r="AFX670" s="11"/>
      <c r="AFY670" s="11"/>
      <c r="AFZ670" s="11"/>
      <c r="AGA670" s="11"/>
      <c r="AGB670" s="11"/>
      <c r="AGC670" s="11"/>
      <c r="AGD670" s="11"/>
      <c r="AGE670" s="11"/>
      <c r="AGF670" s="11"/>
      <c r="AGG670" s="11"/>
      <c r="AGH670" s="11"/>
      <c r="AGI670" s="11"/>
      <c r="AGJ670" s="11"/>
      <c r="AGK670" s="11"/>
      <c r="AGL670" s="11"/>
      <c r="AGM670" s="11"/>
      <c r="AGN670" s="11"/>
      <c r="AGO670" s="11"/>
      <c r="AGP670" s="11"/>
      <c r="AGQ670" s="11"/>
      <c r="AGR670" s="11"/>
      <c r="AGS670" s="11"/>
      <c r="AGT670" s="11"/>
      <c r="AGU670" s="11"/>
      <c r="AGV670" s="11"/>
      <c r="AGW670" s="11"/>
      <c r="AGX670" s="11"/>
      <c r="AGY670" s="11"/>
      <c r="AGZ670" s="11"/>
      <c r="AHA670" s="11"/>
      <c r="AHB670" s="11"/>
      <c r="AHC670" s="11"/>
      <c r="AHD670" s="11"/>
      <c r="AHE670" s="11"/>
      <c r="AHF670" s="11"/>
      <c r="AHG670" s="11"/>
      <c r="AHH670" s="11"/>
      <c r="AHI670" s="11"/>
      <c r="AHJ670" s="11"/>
      <c r="AHK670" s="11"/>
      <c r="AHL670" s="11"/>
      <c r="AHM670" s="11"/>
      <c r="AHN670" s="11"/>
      <c r="AHO670" s="11"/>
      <c r="AHP670" s="11"/>
      <c r="AHQ670" s="11"/>
      <c r="AHR670" s="11"/>
      <c r="AHS670" s="11"/>
      <c r="AHT670" s="11"/>
      <c r="AHU670" s="11"/>
      <c r="AHV670" s="11"/>
      <c r="AHW670" s="11"/>
      <c r="AHX670" s="11"/>
      <c r="AHY670" s="11"/>
      <c r="AHZ670" s="11"/>
      <c r="AIA670" s="11"/>
      <c r="AIB670" s="11"/>
      <c r="AIC670" s="11"/>
      <c r="AID670" s="11"/>
      <c r="AIE670" s="11"/>
      <c r="AIF670" s="11"/>
      <c r="AIG670" s="11"/>
      <c r="AIH670" s="11"/>
      <c r="AII670" s="11"/>
      <c r="AIJ670" s="11"/>
      <c r="AIK670" s="11"/>
      <c r="AIL670" s="11"/>
      <c r="AIM670" s="11"/>
      <c r="AIN670" s="11"/>
      <c r="AIO670" s="11"/>
      <c r="AIP670" s="11"/>
      <c r="AIQ670" s="11"/>
      <c r="AIR670" s="11"/>
      <c r="AIS670" s="11"/>
      <c r="AIT670" s="11"/>
      <c r="AIU670" s="11"/>
      <c r="AIV670" s="11"/>
      <c r="AIW670" s="11"/>
      <c r="AIX670" s="11"/>
      <c r="AIY670" s="11"/>
      <c r="AIZ670" s="11"/>
      <c r="AJA670" s="11"/>
      <c r="AJB670" s="11"/>
      <c r="AJC670" s="11"/>
      <c r="AJD670" s="11"/>
      <c r="AJE670" s="11"/>
      <c r="AJF670" s="11"/>
      <c r="AJG670" s="11"/>
      <c r="AJH670" s="11"/>
      <c r="AJI670" s="11"/>
      <c r="AJJ670" s="11"/>
      <c r="AJK670" s="11"/>
      <c r="AJL670" s="11"/>
      <c r="AJM670" s="11"/>
      <c r="AJN670" s="11"/>
      <c r="AJO670" s="11"/>
      <c r="AJP670" s="11"/>
      <c r="AJQ670" s="11"/>
      <c r="AJR670" s="11"/>
      <c r="AJS670" s="11"/>
      <c r="AJT670" s="11"/>
      <c r="AJU670" s="11"/>
      <c r="AJV670" s="11"/>
      <c r="AJW670" s="11"/>
      <c r="AJX670" s="11"/>
      <c r="AJY670" s="11"/>
      <c r="AJZ670" s="11"/>
      <c r="AKA670" s="11"/>
      <c r="AKB670" s="11"/>
      <c r="AKC670" s="11"/>
      <c r="AKD670" s="11"/>
      <c r="AKE670" s="11"/>
      <c r="AKF670" s="11"/>
      <c r="AKG670" s="11"/>
      <c r="AKH670" s="11"/>
      <c r="AKI670" s="11"/>
      <c r="AKJ670" s="11"/>
      <c r="AKK670" s="11"/>
      <c r="AKL670" s="11"/>
      <c r="AKM670" s="11"/>
      <c r="AKN670" s="11"/>
      <c r="AKO670" s="11"/>
      <c r="AKP670" s="11"/>
      <c r="AKQ670" s="11"/>
      <c r="AKR670" s="11"/>
      <c r="AKS670" s="11"/>
      <c r="AKT670" s="11"/>
      <c r="AKU670" s="11"/>
      <c r="AKV670" s="11"/>
      <c r="AKW670" s="11"/>
      <c r="AKX670" s="11"/>
      <c r="AKY670" s="11"/>
      <c r="AKZ670" s="11"/>
      <c r="ALA670" s="11"/>
      <c r="ALB670" s="11"/>
      <c r="ALC670" s="11"/>
      <c r="ALD670" s="11"/>
      <c r="ALE670" s="11"/>
      <c r="ALF670" s="11"/>
      <c r="ALG670" s="11"/>
      <c r="ALH670" s="11"/>
      <c r="ALI670" s="11"/>
      <c r="ALJ670" s="11"/>
      <c r="ALK670" s="11"/>
      <c r="ALL670" s="11"/>
      <c r="ALM670" s="11"/>
      <c r="ALN670" s="11"/>
      <c r="ALO670" s="11"/>
      <c r="ALP670" s="11"/>
      <c r="ALQ670" s="11"/>
      <c r="ALR670" s="11"/>
      <c r="ALS670" s="11"/>
      <c r="ALT670" s="11"/>
      <c r="ALU670" s="11"/>
      <c r="ALV670" s="11"/>
      <c r="ALW670" s="11"/>
      <c r="ALX670" s="11"/>
      <c r="ALY670" s="11"/>
      <c r="ALZ670" s="11"/>
      <c r="AMA670" s="11"/>
    </row>
    <row r="671" spans="1:1015" ht="12.75" customHeight="1">
      <c r="A671" s="8" t="s">
        <v>165</v>
      </c>
      <c r="B671" s="25" t="s">
        <v>166</v>
      </c>
      <c r="C671" s="9" t="s">
        <v>220</v>
      </c>
      <c r="D671" s="8"/>
      <c r="E671" s="9" t="s">
        <v>16</v>
      </c>
      <c r="F671" s="8" t="s">
        <v>17</v>
      </c>
      <c r="G671" s="8" t="s">
        <v>221</v>
      </c>
      <c r="H671" s="10">
        <v>78.78</v>
      </c>
      <c r="I671" s="10">
        <v>0</v>
      </c>
      <c r="J671" s="10">
        <v>0</v>
      </c>
      <c r="K671" s="10">
        <v>0</v>
      </c>
      <c r="L671" s="7">
        <v>0</v>
      </c>
      <c r="M671" s="10">
        <v>0</v>
      </c>
      <c r="N671" s="10">
        <v>0</v>
      </c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  <c r="AKS671" s="11"/>
      <c r="AKT671" s="11"/>
      <c r="AKU671" s="11"/>
      <c r="AKV671" s="11"/>
      <c r="AKW671" s="11"/>
      <c r="AKX671" s="11"/>
      <c r="AKY671" s="11"/>
      <c r="AKZ671" s="11"/>
      <c r="ALA671" s="11"/>
      <c r="ALB671" s="11"/>
      <c r="ALC671" s="11"/>
      <c r="ALD671" s="11"/>
      <c r="ALE671" s="11"/>
      <c r="ALF671" s="11"/>
      <c r="ALG671" s="11"/>
      <c r="ALH671" s="11"/>
      <c r="ALI671" s="11"/>
      <c r="ALJ671" s="11"/>
      <c r="ALK671" s="11"/>
      <c r="ALL671" s="11"/>
      <c r="ALM671" s="11"/>
      <c r="ALN671" s="11"/>
      <c r="ALO671" s="11"/>
      <c r="ALP671" s="11"/>
      <c r="ALQ671" s="11"/>
      <c r="ALR671" s="11"/>
      <c r="ALS671" s="11"/>
      <c r="ALT671" s="11"/>
      <c r="ALU671" s="11"/>
      <c r="ALV671" s="11"/>
      <c r="ALW671" s="11"/>
      <c r="ALX671" s="11"/>
      <c r="ALY671" s="11"/>
      <c r="ALZ671" s="11"/>
      <c r="AMA671" s="11"/>
    </row>
    <row r="672" spans="1:1015" ht="12.75" customHeight="1">
      <c r="A672" s="8" t="s">
        <v>165</v>
      </c>
      <c r="B672" s="25" t="s">
        <v>166</v>
      </c>
      <c r="C672" s="9" t="s">
        <v>638</v>
      </c>
      <c r="D672" s="8"/>
      <c r="E672" s="9" t="s">
        <v>16</v>
      </c>
      <c r="F672" s="8" t="s">
        <v>17</v>
      </c>
      <c r="G672" s="8" t="s">
        <v>639</v>
      </c>
      <c r="H672" s="10">
        <v>46192</v>
      </c>
      <c r="I672" s="10">
        <v>0</v>
      </c>
      <c r="J672" s="10">
        <v>0</v>
      </c>
      <c r="K672" s="10">
        <v>0</v>
      </c>
      <c r="L672" s="7">
        <v>0</v>
      </c>
      <c r="M672" s="10">
        <v>0</v>
      </c>
      <c r="N672" s="10">
        <v>0</v>
      </c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  <c r="AKS672" s="11"/>
      <c r="AKT672" s="11"/>
      <c r="AKU672" s="11"/>
      <c r="AKV672" s="11"/>
      <c r="AKW672" s="11"/>
      <c r="AKX672" s="11"/>
      <c r="AKY672" s="11"/>
      <c r="AKZ672" s="11"/>
      <c r="ALA672" s="11"/>
      <c r="ALB672" s="11"/>
      <c r="ALC672" s="11"/>
      <c r="ALD672" s="11"/>
      <c r="ALE672" s="11"/>
      <c r="ALF672" s="11"/>
      <c r="ALG672" s="11"/>
      <c r="ALH672" s="11"/>
      <c r="ALI672" s="11"/>
      <c r="ALJ672" s="11"/>
      <c r="ALK672" s="11"/>
      <c r="ALL672" s="11"/>
      <c r="ALM672" s="11"/>
      <c r="ALN672" s="11"/>
      <c r="ALO672" s="11"/>
      <c r="ALP672" s="11"/>
      <c r="ALQ672" s="11"/>
      <c r="ALR672" s="11"/>
      <c r="ALS672" s="11"/>
      <c r="ALT672" s="11"/>
      <c r="ALU672" s="11"/>
      <c r="ALV672" s="11"/>
      <c r="ALW672" s="11"/>
      <c r="ALX672" s="11"/>
      <c r="ALY672" s="11"/>
      <c r="ALZ672" s="11"/>
      <c r="AMA672" s="11"/>
    </row>
    <row r="673" spans="1:1015" ht="12.75" customHeight="1">
      <c r="A673" s="9" t="s">
        <v>195</v>
      </c>
      <c r="B673" s="9" t="s">
        <v>195</v>
      </c>
      <c r="C673" s="9" t="s">
        <v>212</v>
      </c>
      <c r="D673" s="9" t="s">
        <v>36</v>
      </c>
      <c r="E673" s="9" t="s">
        <v>16</v>
      </c>
      <c r="F673" s="8" t="s">
        <v>17</v>
      </c>
      <c r="G673" s="8" t="s">
        <v>640</v>
      </c>
      <c r="H673" s="10">
        <v>622.13</v>
      </c>
      <c r="I673" s="10">
        <v>417.01</v>
      </c>
      <c r="J673" s="10">
        <v>390</v>
      </c>
      <c r="K673" s="10">
        <v>415.5</v>
      </c>
      <c r="L673" s="7">
        <v>0</v>
      </c>
      <c r="M673" s="10">
        <f t="shared" ref="M673:N677" si="103">L673</f>
        <v>0</v>
      </c>
      <c r="N673" s="10">
        <f t="shared" si="103"/>
        <v>0</v>
      </c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  <c r="AKS673" s="11"/>
      <c r="AKT673" s="11"/>
      <c r="AKU673" s="11"/>
      <c r="AKV673" s="11"/>
      <c r="AKW673" s="11"/>
      <c r="AKX673" s="11"/>
      <c r="AKY673" s="11"/>
      <c r="AKZ673" s="11"/>
      <c r="ALA673" s="11"/>
      <c r="ALB673" s="11"/>
      <c r="ALC673" s="11"/>
      <c r="ALD673" s="11"/>
      <c r="ALE673" s="11"/>
      <c r="ALF673" s="11"/>
      <c r="ALG673" s="11"/>
      <c r="ALH673" s="11"/>
      <c r="ALI673" s="11"/>
      <c r="ALJ673" s="11"/>
      <c r="ALK673" s="11"/>
      <c r="ALL673" s="11"/>
      <c r="ALM673" s="11"/>
      <c r="ALN673" s="11"/>
      <c r="ALO673" s="11"/>
      <c r="ALP673" s="11"/>
      <c r="ALQ673" s="11"/>
      <c r="ALR673" s="11"/>
      <c r="ALS673" s="11"/>
      <c r="ALT673" s="11"/>
      <c r="ALU673" s="11"/>
      <c r="ALV673" s="11"/>
      <c r="ALW673" s="11"/>
      <c r="ALX673" s="11"/>
      <c r="ALY673" s="11"/>
      <c r="ALZ673" s="11"/>
      <c r="AMA673" s="11"/>
    </row>
    <row r="674" spans="1:1015" ht="12.75" customHeight="1">
      <c r="A674" s="9" t="s">
        <v>195</v>
      </c>
      <c r="B674" s="9" t="s">
        <v>195</v>
      </c>
      <c r="C674" s="9" t="s">
        <v>212</v>
      </c>
      <c r="D674" s="9" t="s">
        <v>38</v>
      </c>
      <c r="E674" s="9" t="s">
        <v>16</v>
      </c>
      <c r="F674" s="8" t="s">
        <v>17</v>
      </c>
      <c r="G674" s="8" t="s">
        <v>641</v>
      </c>
      <c r="H674" s="10">
        <v>41.7</v>
      </c>
      <c r="I674" s="10">
        <v>60.37</v>
      </c>
      <c r="J674" s="10">
        <v>60</v>
      </c>
      <c r="K674" s="10">
        <v>65.819999999999993</v>
      </c>
      <c r="L674" s="7">
        <v>0</v>
      </c>
      <c r="M674" s="10">
        <f t="shared" si="103"/>
        <v>0</v>
      </c>
      <c r="N674" s="10">
        <f t="shared" si="103"/>
        <v>0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  <c r="AKS674" s="11"/>
      <c r="AKT674" s="11"/>
      <c r="AKU674" s="11"/>
      <c r="AKV674" s="11"/>
      <c r="AKW674" s="11"/>
      <c r="AKX674" s="11"/>
      <c r="AKY674" s="11"/>
      <c r="AKZ674" s="11"/>
      <c r="ALA674" s="11"/>
      <c r="ALB674" s="11"/>
      <c r="ALC674" s="11"/>
      <c r="ALD674" s="11"/>
      <c r="ALE674" s="11"/>
      <c r="ALF674" s="11"/>
      <c r="ALG674" s="11"/>
      <c r="ALH674" s="11"/>
      <c r="ALI674" s="11"/>
      <c r="ALJ674" s="11"/>
      <c r="ALK674" s="11"/>
      <c r="ALL674" s="11"/>
      <c r="ALM674" s="11"/>
      <c r="ALN674" s="11"/>
      <c r="ALO674" s="11"/>
      <c r="ALP674" s="11"/>
      <c r="ALQ674" s="11"/>
      <c r="ALR674" s="11"/>
      <c r="ALS674" s="11"/>
      <c r="ALT674" s="11"/>
      <c r="ALU674" s="11"/>
      <c r="ALV674" s="11"/>
      <c r="ALW674" s="11"/>
      <c r="ALX674" s="11"/>
      <c r="ALY674" s="11"/>
      <c r="ALZ674" s="11"/>
      <c r="AMA674" s="11"/>
    </row>
    <row r="675" spans="1:1015" ht="12.75" customHeight="1">
      <c r="A675" s="9" t="s">
        <v>195</v>
      </c>
      <c r="B675" s="9" t="s">
        <v>195</v>
      </c>
      <c r="C675" s="9" t="s">
        <v>212</v>
      </c>
      <c r="D675" s="9" t="s">
        <v>50</v>
      </c>
      <c r="E675" s="9" t="s">
        <v>16</v>
      </c>
      <c r="F675" s="8" t="s">
        <v>17</v>
      </c>
      <c r="G675" s="8" t="s">
        <v>642</v>
      </c>
      <c r="H675" s="10">
        <v>50.73</v>
      </c>
      <c r="I675" s="10">
        <v>49.56</v>
      </c>
      <c r="J675" s="10">
        <v>47</v>
      </c>
      <c r="K675" s="10">
        <v>60.6</v>
      </c>
      <c r="L675" s="7">
        <v>0</v>
      </c>
      <c r="M675" s="10">
        <f t="shared" si="103"/>
        <v>0</v>
      </c>
      <c r="N675" s="10">
        <f t="shared" si="103"/>
        <v>0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  <c r="AKS675" s="11"/>
      <c r="AKT675" s="11"/>
      <c r="AKU675" s="11"/>
      <c r="AKV675" s="11"/>
      <c r="AKW675" s="11"/>
      <c r="AKX675" s="11"/>
      <c r="AKY675" s="11"/>
      <c r="AKZ675" s="11"/>
      <c r="ALA675" s="11"/>
      <c r="ALB675" s="11"/>
      <c r="ALC675" s="11"/>
      <c r="ALD675" s="11"/>
      <c r="ALE675" s="11"/>
      <c r="ALF675" s="11"/>
      <c r="ALG675" s="11"/>
      <c r="ALH675" s="11"/>
      <c r="ALI675" s="11"/>
      <c r="ALJ675" s="11"/>
      <c r="ALK675" s="11"/>
      <c r="ALL675" s="11"/>
      <c r="ALM675" s="11"/>
      <c r="ALN675" s="11"/>
      <c r="ALO675" s="11"/>
      <c r="ALP675" s="11"/>
      <c r="ALQ675" s="11"/>
      <c r="ALR675" s="11"/>
      <c r="ALS675" s="11"/>
      <c r="ALT675" s="11"/>
      <c r="ALU675" s="11"/>
      <c r="ALV675" s="11"/>
      <c r="ALW675" s="11"/>
      <c r="ALX675" s="11"/>
      <c r="ALY675" s="11"/>
      <c r="ALZ675" s="11"/>
      <c r="AMA675" s="11"/>
    </row>
    <row r="676" spans="1:1015" ht="12.75" customHeight="1">
      <c r="A676" s="9" t="s">
        <v>195</v>
      </c>
      <c r="B676" s="9" t="s">
        <v>195</v>
      </c>
      <c r="C676" s="9" t="s">
        <v>212</v>
      </c>
      <c r="D676" s="9" t="s">
        <v>52</v>
      </c>
      <c r="E676" s="9" t="s">
        <v>16</v>
      </c>
      <c r="F676" s="8" t="s">
        <v>17</v>
      </c>
      <c r="G676" s="8" t="s">
        <v>643</v>
      </c>
      <c r="H676" s="10">
        <v>39.96</v>
      </c>
      <c r="I676" s="10">
        <v>39.96</v>
      </c>
      <c r="J676" s="10">
        <v>40</v>
      </c>
      <c r="K676" s="10">
        <v>79.92</v>
      </c>
      <c r="L676" s="7">
        <v>0</v>
      </c>
      <c r="M676" s="10">
        <f t="shared" si="103"/>
        <v>0</v>
      </c>
      <c r="N676" s="10">
        <f t="shared" si="103"/>
        <v>0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  <c r="AKS676" s="11"/>
      <c r="AKT676" s="11"/>
      <c r="AKU676" s="11"/>
      <c r="AKV676" s="11"/>
      <c r="AKW676" s="11"/>
      <c r="AKX676" s="11"/>
      <c r="AKY676" s="11"/>
      <c r="AKZ676" s="11"/>
      <c r="ALA676" s="11"/>
      <c r="ALB676" s="11"/>
      <c r="ALC676" s="11"/>
      <c r="ALD676" s="11"/>
      <c r="ALE676" s="11"/>
      <c r="ALF676" s="11"/>
      <c r="ALG676" s="11"/>
      <c r="ALH676" s="11"/>
      <c r="ALI676" s="11"/>
      <c r="ALJ676" s="11"/>
      <c r="ALK676" s="11"/>
      <c r="ALL676" s="11"/>
      <c r="ALM676" s="11"/>
      <c r="ALN676" s="11"/>
      <c r="ALO676" s="11"/>
      <c r="ALP676" s="11"/>
      <c r="ALQ676" s="11"/>
      <c r="ALR676" s="11"/>
      <c r="ALS676" s="11"/>
      <c r="ALT676" s="11"/>
      <c r="ALU676" s="11"/>
      <c r="ALV676" s="11"/>
      <c r="ALW676" s="11"/>
      <c r="ALX676" s="11"/>
      <c r="ALY676" s="11"/>
      <c r="ALZ676" s="11"/>
      <c r="AMA676" s="11"/>
    </row>
    <row r="677" spans="1:1015" ht="12.75" customHeight="1">
      <c r="A677" s="9" t="s">
        <v>195</v>
      </c>
      <c r="B677" s="9" t="s">
        <v>195</v>
      </c>
      <c r="C677" s="9" t="s">
        <v>218</v>
      </c>
      <c r="D677" s="8"/>
      <c r="E677" s="9" t="s">
        <v>16</v>
      </c>
      <c r="F677" s="8" t="s">
        <v>17</v>
      </c>
      <c r="G677" s="8" t="s">
        <v>644</v>
      </c>
      <c r="H677" s="10">
        <v>2</v>
      </c>
      <c r="I677" s="10">
        <v>12.02</v>
      </c>
      <c r="J677" s="10">
        <v>15</v>
      </c>
      <c r="K677" s="10">
        <v>6.88</v>
      </c>
      <c r="L677" s="7">
        <v>0</v>
      </c>
      <c r="M677" s="10">
        <f t="shared" si="103"/>
        <v>0</v>
      </c>
      <c r="N677" s="10">
        <f t="shared" si="103"/>
        <v>0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  <c r="AKS677" s="11"/>
      <c r="AKT677" s="11"/>
      <c r="AKU677" s="11"/>
      <c r="AKV677" s="11"/>
      <c r="AKW677" s="11"/>
      <c r="AKX677" s="11"/>
      <c r="AKY677" s="11"/>
      <c r="AKZ677" s="11"/>
      <c r="ALA677" s="11"/>
      <c r="ALB677" s="11"/>
      <c r="ALC677" s="11"/>
      <c r="ALD677" s="11"/>
      <c r="ALE677" s="11"/>
      <c r="ALF677" s="11"/>
      <c r="ALG677" s="11"/>
      <c r="ALH677" s="11"/>
      <c r="ALI677" s="11"/>
      <c r="ALJ677" s="11"/>
      <c r="ALK677" s="11"/>
      <c r="ALL677" s="11"/>
      <c r="ALM677" s="11"/>
      <c r="ALN677" s="11"/>
      <c r="ALO677" s="11"/>
      <c r="ALP677" s="11"/>
      <c r="ALQ677" s="11"/>
      <c r="ALR677" s="11"/>
      <c r="ALS677" s="11"/>
      <c r="ALT677" s="11"/>
      <c r="ALU677" s="11"/>
      <c r="ALV677" s="11"/>
      <c r="ALW677" s="11"/>
      <c r="ALX677" s="11"/>
      <c r="ALY677" s="11"/>
      <c r="ALZ677" s="11"/>
      <c r="AMA677" s="11"/>
    </row>
    <row r="678" spans="1:1015" ht="12.75" customHeight="1">
      <c r="A678" s="12" t="s">
        <v>645</v>
      </c>
      <c r="B678" s="12"/>
      <c r="C678" s="12"/>
      <c r="D678" s="12"/>
      <c r="E678" s="13" t="s">
        <v>31</v>
      </c>
      <c r="F678" s="12"/>
      <c r="G678" s="12" t="s">
        <v>646</v>
      </c>
      <c r="H678" s="14">
        <f t="shared" ref="H678:N678" si="104">H653+H654+SUM(H655:H677)</f>
        <v>62570.599999999991</v>
      </c>
      <c r="I678" s="14">
        <f t="shared" si="104"/>
        <v>33224.579999999994</v>
      </c>
      <c r="J678" s="14">
        <f t="shared" si="104"/>
        <v>30830</v>
      </c>
      <c r="K678" s="14">
        <f t="shared" si="104"/>
        <v>24911.420000000002</v>
      </c>
      <c r="L678" s="3">
        <f t="shared" si="104"/>
        <v>16719</v>
      </c>
      <c r="M678" s="14">
        <f t="shared" si="104"/>
        <v>16770</v>
      </c>
      <c r="N678" s="14">
        <f t="shared" si="104"/>
        <v>17020</v>
      </c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  <c r="JO678" s="15"/>
      <c r="JP678" s="15"/>
      <c r="JQ678" s="15"/>
      <c r="JR678" s="15"/>
      <c r="JS678" s="15"/>
      <c r="JT678" s="15"/>
      <c r="JU678" s="15"/>
      <c r="JV678" s="15"/>
      <c r="JW678" s="15"/>
      <c r="JX678" s="15"/>
      <c r="JY678" s="15"/>
      <c r="JZ678" s="15"/>
      <c r="KA678" s="15"/>
      <c r="KB678" s="15"/>
      <c r="KC678" s="15"/>
      <c r="KD678" s="15"/>
      <c r="KE678" s="15"/>
      <c r="KF678" s="15"/>
      <c r="KG678" s="15"/>
      <c r="KH678" s="15"/>
      <c r="KI678" s="15"/>
      <c r="KJ678" s="15"/>
      <c r="KK678" s="15"/>
      <c r="KL678" s="15"/>
      <c r="KM678" s="15"/>
      <c r="KN678" s="15"/>
      <c r="KO678" s="15"/>
      <c r="KP678" s="15"/>
      <c r="KQ678" s="15"/>
      <c r="KR678" s="15"/>
      <c r="KS678" s="15"/>
      <c r="KT678" s="15"/>
      <c r="KU678" s="15"/>
      <c r="KV678" s="15"/>
      <c r="KW678" s="15"/>
      <c r="KX678" s="15"/>
      <c r="KY678" s="15"/>
      <c r="KZ678" s="15"/>
      <c r="LA678" s="15"/>
      <c r="LB678" s="15"/>
      <c r="LC678" s="15"/>
      <c r="LD678" s="15"/>
      <c r="LE678" s="15"/>
      <c r="LF678" s="15"/>
      <c r="LG678" s="15"/>
      <c r="LH678" s="15"/>
      <c r="LI678" s="15"/>
      <c r="LJ678" s="15"/>
      <c r="LK678" s="15"/>
      <c r="LL678" s="15"/>
      <c r="LM678" s="15"/>
      <c r="LN678" s="15"/>
      <c r="LO678" s="15"/>
      <c r="LP678" s="15"/>
      <c r="LQ678" s="15"/>
      <c r="LR678" s="15"/>
      <c r="LS678" s="15"/>
      <c r="LT678" s="15"/>
      <c r="LU678" s="15"/>
      <c r="LV678" s="15"/>
      <c r="LW678" s="15"/>
      <c r="LX678" s="15"/>
      <c r="LY678" s="15"/>
      <c r="LZ678" s="15"/>
      <c r="MA678" s="15"/>
      <c r="MB678" s="15"/>
      <c r="MC678" s="15"/>
      <c r="MD678" s="15"/>
      <c r="ME678" s="15"/>
      <c r="MF678" s="15"/>
      <c r="MG678" s="15"/>
      <c r="MH678" s="15"/>
      <c r="MI678" s="15"/>
      <c r="MJ678" s="15"/>
      <c r="MK678" s="15"/>
      <c r="ML678" s="15"/>
      <c r="MM678" s="15"/>
      <c r="MN678" s="15"/>
      <c r="MO678" s="15"/>
      <c r="MP678" s="15"/>
      <c r="MQ678" s="15"/>
      <c r="MR678" s="15"/>
      <c r="MS678" s="15"/>
      <c r="MT678" s="15"/>
      <c r="MU678" s="15"/>
      <c r="MV678" s="15"/>
      <c r="MW678" s="15"/>
      <c r="MX678" s="15"/>
      <c r="MY678" s="15"/>
      <c r="MZ678" s="15"/>
      <c r="NA678" s="15"/>
      <c r="NB678" s="15"/>
      <c r="NC678" s="15"/>
      <c r="ND678" s="15"/>
      <c r="NE678" s="15"/>
      <c r="NF678" s="15"/>
      <c r="NG678" s="15"/>
      <c r="NH678" s="15"/>
      <c r="NI678" s="15"/>
      <c r="NJ678" s="15"/>
      <c r="NK678" s="15"/>
      <c r="NL678" s="15"/>
      <c r="NM678" s="15"/>
      <c r="NN678" s="15"/>
      <c r="NO678" s="15"/>
      <c r="NP678" s="15"/>
      <c r="NQ678" s="15"/>
      <c r="NR678" s="15"/>
      <c r="NS678" s="15"/>
      <c r="NT678" s="15"/>
      <c r="NU678" s="15"/>
      <c r="NV678" s="15"/>
      <c r="NW678" s="15"/>
      <c r="NX678" s="15"/>
      <c r="NY678" s="15"/>
      <c r="NZ678" s="15"/>
      <c r="OA678" s="15"/>
      <c r="OB678" s="15"/>
      <c r="OC678" s="15"/>
      <c r="OD678" s="15"/>
      <c r="OE678" s="15"/>
      <c r="OF678" s="15"/>
      <c r="OG678" s="15"/>
      <c r="OH678" s="15"/>
      <c r="OI678" s="15"/>
      <c r="OJ678" s="15"/>
      <c r="OK678" s="15"/>
      <c r="OL678" s="15"/>
      <c r="OM678" s="15"/>
      <c r="ON678" s="15"/>
      <c r="OO678" s="15"/>
      <c r="OP678" s="15"/>
      <c r="OQ678" s="15"/>
      <c r="OR678" s="15"/>
      <c r="OS678" s="15"/>
      <c r="OT678" s="15"/>
      <c r="OU678" s="15"/>
      <c r="OV678" s="15"/>
      <c r="OW678" s="15"/>
      <c r="OX678" s="15"/>
      <c r="OY678" s="15"/>
      <c r="OZ678" s="15"/>
      <c r="PA678" s="15"/>
      <c r="PB678" s="15"/>
      <c r="PC678" s="15"/>
      <c r="PD678" s="15"/>
      <c r="PE678" s="15"/>
      <c r="PF678" s="15"/>
      <c r="PG678" s="15"/>
      <c r="PH678" s="15"/>
      <c r="PI678" s="15"/>
      <c r="PJ678" s="15"/>
      <c r="PK678" s="15"/>
      <c r="PL678" s="15"/>
      <c r="PM678" s="15"/>
      <c r="PN678" s="15"/>
      <c r="PO678" s="15"/>
      <c r="PP678" s="15"/>
      <c r="PQ678" s="15"/>
      <c r="PR678" s="15"/>
      <c r="PS678" s="15"/>
      <c r="PT678" s="15"/>
      <c r="PU678" s="15"/>
      <c r="PV678" s="15"/>
      <c r="PW678" s="15"/>
      <c r="PX678" s="15"/>
      <c r="PY678" s="15"/>
      <c r="PZ678" s="15"/>
      <c r="QA678" s="15"/>
      <c r="QB678" s="15"/>
      <c r="QC678" s="15"/>
      <c r="QD678" s="15"/>
      <c r="QE678" s="15"/>
      <c r="QF678" s="15"/>
      <c r="QG678" s="15"/>
      <c r="QH678" s="15"/>
      <c r="QI678" s="15"/>
      <c r="QJ678" s="15"/>
      <c r="QK678" s="15"/>
      <c r="QL678" s="15"/>
      <c r="QM678" s="15"/>
      <c r="QN678" s="15"/>
      <c r="QO678" s="15"/>
      <c r="QP678" s="15"/>
      <c r="QQ678" s="15"/>
      <c r="QR678" s="15"/>
      <c r="QS678" s="15"/>
      <c r="QT678" s="15"/>
      <c r="QU678" s="15"/>
      <c r="QV678" s="15"/>
      <c r="QW678" s="15"/>
      <c r="QX678" s="15"/>
      <c r="QY678" s="15"/>
      <c r="QZ678" s="15"/>
      <c r="RA678" s="15"/>
      <c r="RB678" s="15"/>
      <c r="RC678" s="15"/>
      <c r="RD678" s="15"/>
      <c r="RE678" s="15"/>
      <c r="RF678" s="15"/>
      <c r="RG678" s="15"/>
      <c r="RH678" s="15"/>
      <c r="RI678" s="15"/>
      <c r="RJ678" s="15"/>
      <c r="RK678" s="15"/>
      <c r="RL678" s="15"/>
      <c r="RM678" s="15"/>
      <c r="RN678" s="15"/>
      <c r="RO678" s="15"/>
      <c r="RP678" s="15"/>
      <c r="RQ678" s="15"/>
      <c r="RR678" s="15"/>
      <c r="RS678" s="15"/>
      <c r="RT678" s="15"/>
      <c r="RU678" s="15"/>
      <c r="RV678" s="15"/>
      <c r="RW678" s="15"/>
      <c r="RX678" s="15"/>
      <c r="RY678" s="15"/>
      <c r="RZ678" s="15"/>
      <c r="SA678" s="15"/>
      <c r="SB678" s="15"/>
      <c r="SC678" s="15"/>
      <c r="SD678" s="15"/>
      <c r="SE678" s="15"/>
      <c r="SF678" s="15"/>
      <c r="SG678" s="15"/>
      <c r="SH678" s="15"/>
      <c r="SI678" s="15"/>
      <c r="SJ678" s="15"/>
      <c r="SK678" s="15"/>
      <c r="SL678" s="15"/>
      <c r="SM678" s="15"/>
      <c r="SN678" s="15"/>
      <c r="SO678" s="15"/>
      <c r="SP678" s="15"/>
      <c r="SQ678" s="15"/>
      <c r="SR678" s="15"/>
      <c r="SS678" s="15"/>
      <c r="ST678" s="15"/>
      <c r="SU678" s="15"/>
      <c r="SV678" s="15"/>
      <c r="SW678" s="15"/>
      <c r="SX678" s="15"/>
      <c r="SY678" s="15"/>
      <c r="SZ678" s="15"/>
      <c r="TA678" s="15"/>
      <c r="TB678" s="15"/>
      <c r="TC678" s="15"/>
      <c r="TD678" s="15"/>
      <c r="TE678" s="15"/>
      <c r="TF678" s="15"/>
      <c r="TG678" s="15"/>
      <c r="TH678" s="15"/>
      <c r="TI678" s="15"/>
      <c r="TJ678" s="15"/>
      <c r="TK678" s="15"/>
      <c r="TL678" s="15"/>
      <c r="TM678" s="15"/>
      <c r="TN678" s="15"/>
      <c r="TO678" s="15"/>
      <c r="TP678" s="15"/>
      <c r="TQ678" s="15"/>
      <c r="TR678" s="15"/>
      <c r="TS678" s="15"/>
      <c r="TT678" s="15"/>
      <c r="TU678" s="15"/>
      <c r="TV678" s="15"/>
      <c r="TW678" s="15"/>
      <c r="TX678" s="15"/>
      <c r="TY678" s="15"/>
      <c r="TZ678" s="15"/>
      <c r="UA678" s="15"/>
      <c r="UB678" s="15"/>
      <c r="UC678" s="15"/>
      <c r="UD678" s="15"/>
      <c r="UE678" s="15"/>
      <c r="UF678" s="15"/>
      <c r="UG678" s="15"/>
      <c r="UH678" s="15"/>
      <c r="UI678" s="15"/>
      <c r="UJ678" s="15"/>
      <c r="UK678" s="15"/>
      <c r="UL678" s="15"/>
      <c r="UM678" s="15"/>
      <c r="UN678" s="15"/>
      <c r="UO678" s="15"/>
      <c r="UP678" s="15"/>
      <c r="UQ678" s="15"/>
      <c r="UR678" s="15"/>
      <c r="US678" s="15"/>
      <c r="UT678" s="15"/>
      <c r="UU678" s="15"/>
      <c r="UV678" s="15"/>
      <c r="UW678" s="15"/>
      <c r="UX678" s="15"/>
      <c r="UY678" s="15"/>
      <c r="UZ678" s="15"/>
      <c r="VA678" s="15"/>
      <c r="VB678" s="15"/>
      <c r="VC678" s="15"/>
      <c r="VD678" s="15"/>
      <c r="VE678" s="15"/>
      <c r="VF678" s="15"/>
      <c r="VG678" s="15"/>
      <c r="VH678" s="15"/>
      <c r="VI678" s="15"/>
      <c r="VJ678" s="15"/>
      <c r="VK678" s="15"/>
      <c r="VL678" s="15"/>
      <c r="VM678" s="15"/>
      <c r="VN678" s="15"/>
      <c r="VO678" s="15"/>
      <c r="VP678" s="15"/>
      <c r="VQ678" s="15"/>
      <c r="VR678" s="15"/>
      <c r="VS678" s="15"/>
      <c r="VT678" s="15"/>
      <c r="VU678" s="15"/>
      <c r="VV678" s="15"/>
      <c r="VW678" s="15"/>
      <c r="VX678" s="15"/>
      <c r="VY678" s="15"/>
      <c r="VZ678" s="15"/>
      <c r="WA678" s="15"/>
      <c r="WB678" s="15"/>
      <c r="WC678" s="15"/>
      <c r="WD678" s="15"/>
      <c r="WE678" s="15"/>
      <c r="WF678" s="15"/>
      <c r="WG678" s="15"/>
      <c r="WH678" s="15"/>
      <c r="WI678" s="15"/>
      <c r="WJ678" s="15"/>
      <c r="WK678" s="15"/>
      <c r="WL678" s="15"/>
      <c r="WM678" s="15"/>
      <c r="WN678" s="15"/>
      <c r="WO678" s="15"/>
      <c r="WP678" s="15"/>
      <c r="WQ678" s="15"/>
      <c r="WR678" s="15"/>
      <c r="WS678" s="15"/>
      <c r="WT678" s="15"/>
      <c r="WU678" s="15"/>
      <c r="WV678" s="15"/>
      <c r="WW678" s="15"/>
      <c r="WX678" s="15"/>
      <c r="WY678" s="15"/>
      <c r="WZ678" s="15"/>
      <c r="XA678" s="15"/>
      <c r="XB678" s="15"/>
      <c r="XC678" s="15"/>
      <c r="XD678" s="15"/>
      <c r="XE678" s="15"/>
      <c r="XF678" s="15"/>
      <c r="XG678" s="15"/>
      <c r="XH678" s="15"/>
      <c r="XI678" s="15"/>
      <c r="XJ678" s="15"/>
      <c r="XK678" s="15"/>
      <c r="XL678" s="15"/>
      <c r="XM678" s="15"/>
      <c r="XN678" s="15"/>
      <c r="XO678" s="15"/>
      <c r="XP678" s="15"/>
      <c r="XQ678" s="15"/>
      <c r="XR678" s="15"/>
      <c r="XS678" s="15"/>
      <c r="XT678" s="15"/>
      <c r="XU678" s="15"/>
      <c r="XV678" s="15"/>
      <c r="XW678" s="15"/>
      <c r="XX678" s="15"/>
      <c r="XY678" s="15"/>
      <c r="XZ678" s="15"/>
      <c r="YA678" s="15"/>
      <c r="YB678" s="15"/>
      <c r="YC678" s="15"/>
      <c r="YD678" s="15"/>
      <c r="YE678" s="15"/>
      <c r="YF678" s="15"/>
      <c r="YG678" s="15"/>
      <c r="YH678" s="15"/>
      <c r="YI678" s="15"/>
      <c r="YJ678" s="15"/>
      <c r="YK678" s="15"/>
      <c r="YL678" s="15"/>
      <c r="YM678" s="15"/>
      <c r="YN678" s="15"/>
      <c r="YO678" s="15"/>
      <c r="YP678" s="15"/>
      <c r="YQ678" s="15"/>
      <c r="YR678" s="15"/>
      <c r="YS678" s="15"/>
      <c r="YT678" s="15"/>
      <c r="YU678" s="15"/>
      <c r="YV678" s="15"/>
      <c r="YW678" s="15"/>
      <c r="YX678" s="15"/>
      <c r="YY678" s="15"/>
      <c r="YZ678" s="15"/>
      <c r="ZA678" s="15"/>
      <c r="ZB678" s="15"/>
      <c r="ZC678" s="15"/>
      <c r="ZD678" s="15"/>
      <c r="ZE678" s="15"/>
      <c r="ZF678" s="15"/>
      <c r="ZG678" s="15"/>
      <c r="ZH678" s="15"/>
      <c r="ZI678" s="15"/>
      <c r="ZJ678" s="15"/>
      <c r="ZK678" s="15"/>
      <c r="ZL678" s="15"/>
      <c r="ZM678" s="15"/>
      <c r="ZN678" s="15"/>
      <c r="ZO678" s="15"/>
      <c r="ZP678" s="15"/>
      <c r="ZQ678" s="15"/>
      <c r="ZR678" s="15"/>
      <c r="ZS678" s="15"/>
      <c r="ZT678" s="15"/>
      <c r="ZU678" s="15"/>
      <c r="ZV678" s="15"/>
      <c r="ZW678" s="15"/>
      <c r="ZX678" s="15"/>
      <c r="ZY678" s="15"/>
      <c r="ZZ678" s="15"/>
      <c r="AAA678" s="15"/>
      <c r="AAB678" s="15"/>
      <c r="AAC678" s="15"/>
      <c r="AAD678" s="15"/>
      <c r="AAE678" s="15"/>
      <c r="AAF678" s="15"/>
      <c r="AAG678" s="15"/>
      <c r="AAH678" s="15"/>
      <c r="AAI678" s="15"/>
      <c r="AAJ678" s="15"/>
      <c r="AAK678" s="15"/>
      <c r="AAL678" s="15"/>
      <c r="AAM678" s="15"/>
      <c r="AAN678" s="15"/>
      <c r="AAO678" s="15"/>
      <c r="AAP678" s="15"/>
      <c r="AAQ678" s="15"/>
      <c r="AAR678" s="15"/>
      <c r="AAS678" s="15"/>
      <c r="AAT678" s="15"/>
      <c r="AAU678" s="15"/>
      <c r="AAV678" s="15"/>
      <c r="AAW678" s="15"/>
      <c r="AAX678" s="15"/>
      <c r="AAY678" s="15"/>
      <c r="AAZ678" s="15"/>
      <c r="ABA678" s="15"/>
      <c r="ABB678" s="15"/>
      <c r="ABC678" s="15"/>
      <c r="ABD678" s="15"/>
      <c r="ABE678" s="15"/>
      <c r="ABF678" s="15"/>
      <c r="ABG678" s="15"/>
      <c r="ABH678" s="15"/>
      <c r="ABI678" s="15"/>
      <c r="ABJ678" s="15"/>
      <c r="ABK678" s="15"/>
      <c r="ABL678" s="15"/>
      <c r="ABM678" s="15"/>
      <c r="ABN678" s="15"/>
      <c r="ABO678" s="15"/>
      <c r="ABP678" s="15"/>
      <c r="ABQ678" s="15"/>
      <c r="ABR678" s="15"/>
      <c r="ABS678" s="15"/>
      <c r="ABT678" s="15"/>
      <c r="ABU678" s="15"/>
      <c r="ABV678" s="15"/>
      <c r="ABW678" s="15"/>
      <c r="ABX678" s="15"/>
      <c r="ABY678" s="15"/>
      <c r="ABZ678" s="15"/>
      <c r="ACA678" s="15"/>
      <c r="ACB678" s="15"/>
      <c r="ACC678" s="15"/>
      <c r="ACD678" s="15"/>
      <c r="ACE678" s="15"/>
      <c r="ACF678" s="15"/>
      <c r="ACG678" s="15"/>
      <c r="ACH678" s="15"/>
      <c r="ACI678" s="15"/>
      <c r="ACJ678" s="15"/>
      <c r="ACK678" s="15"/>
      <c r="ACL678" s="15"/>
      <c r="ACM678" s="15"/>
      <c r="ACN678" s="15"/>
      <c r="ACO678" s="15"/>
      <c r="ACP678" s="15"/>
      <c r="ACQ678" s="15"/>
      <c r="ACR678" s="15"/>
      <c r="ACS678" s="15"/>
      <c r="ACT678" s="15"/>
      <c r="ACU678" s="15"/>
      <c r="ACV678" s="15"/>
      <c r="ACW678" s="15"/>
      <c r="ACX678" s="15"/>
      <c r="ACY678" s="15"/>
      <c r="ACZ678" s="15"/>
      <c r="ADA678" s="15"/>
      <c r="ADB678" s="15"/>
      <c r="ADC678" s="15"/>
      <c r="ADD678" s="15"/>
      <c r="ADE678" s="15"/>
      <c r="ADF678" s="15"/>
      <c r="ADG678" s="15"/>
      <c r="ADH678" s="15"/>
      <c r="ADI678" s="15"/>
      <c r="ADJ678" s="15"/>
      <c r="ADK678" s="15"/>
      <c r="ADL678" s="15"/>
      <c r="ADM678" s="15"/>
      <c r="ADN678" s="15"/>
      <c r="ADO678" s="15"/>
      <c r="ADP678" s="15"/>
      <c r="ADQ678" s="15"/>
      <c r="ADR678" s="15"/>
      <c r="ADS678" s="15"/>
      <c r="ADT678" s="15"/>
      <c r="ADU678" s="15"/>
      <c r="ADV678" s="15"/>
      <c r="ADW678" s="15"/>
      <c r="ADX678" s="15"/>
      <c r="ADY678" s="15"/>
      <c r="ADZ678" s="15"/>
      <c r="AEA678" s="15"/>
      <c r="AEB678" s="15"/>
      <c r="AEC678" s="15"/>
      <c r="AED678" s="15"/>
      <c r="AEE678" s="15"/>
      <c r="AEF678" s="15"/>
      <c r="AEG678" s="15"/>
      <c r="AEH678" s="15"/>
      <c r="AEI678" s="15"/>
      <c r="AEJ678" s="15"/>
      <c r="AEK678" s="15"/>
      <c r="AEL678" s="15"/>
      <c r="AEM678" s="15"/>
      <c r="AEN678" s="15"/>
      <c r="AEO678" s="15"/>
      <c r="AEP678" s="15"/>
      <c r="AEQ678" s="15"/>
      <c r="AER678" s="15"/>
      <c r="AES678" s="15"/>
      <c r="AET678" s="15"/>
      <c r="AEU678" s="15"/>
      <c r="AEV678" s="15"/>
      <c r="AEW678" s="15"/>
      <c r="AEX678" s="15"/>
      <c r="AEY678" s="15"/>
      <c r="AEZ678" s="15"/>
      <c r="AFA678" s="15"/>
      <c r="AFB678" s="15"/>
      <c r="AFC678" s="15"/>
      <c r="AFD678" s="15"/>
      <c r="AFE678" s="15"/>
      <c r="AFF678" s="15"/>
      <c r="AFG678" s="15"/>
      <c r="AFH678" s="15"/>
      <c r="AFI678" s="15"/>
      <c r="AFJ678" s="15"/>
      <c r="AFK678" s="15"/>
      <c r="AFL678" s="15"/>
      <c r="AFM678" s="15"/>
      <c r="AFN678" s="15"/>
      <c r="AFO678" s="15"/>
      <c r="AFP678" s="15"/>
      <c r="AFQ678" s="15"/>
      <c r="AFR678" s="15"/>
      <c r="AFS678" s="15"/>
      <c r="AFT678" s="15"/>
      <c r="AFU678" s="15"/>
      <c r="AFV678" s="15"/>
      <c r="AFW678" s="15"/>
      <c r="AFX678" s="15"/>
      <c r="AFY678" s="15"/>
      <c r="AFZ678" s="15"/>
      <c r="AGA678" s="15"/>
      <c r="AGB678" s="15"/>
      <c r="AGC678" s="15"/>
      <c r="AGD678" s="15"/>
      <c r="AGE678" s="15"/>
      <c r="AGF678" s="15"/>
      <c r="AGG678" s="15"/>
      <c r="AGH678" s="15"/>
      <c r="AGI678" s="15"/>
      <c r="AGJ678" s="15"/>
      <c r="AGK678" s="15"/>
      <c r="AGL678" s="15"/>
      <c r="AGM678" s="15"/>
      <c r="AGN678" s="15"/>
      <c r="AGO678" s="15"/>
      <c r="AGP678" s="15"/>
      <c r="AGQ678" s="15"/>
      <c r="AGR678" s="15"/>
      <c r="AGS678" s="15"/>
      <c r="AGT678" s="15"/>
      <c r="AGU678" s="15"/>
      <c r="AGV678" s="15"/>
      <c r="AGW678" s="15"/>
      <c r="AGX678" s="15"/>
      <c r="AGY678" s="15"/>
      <c r="AGZ678" s="15"/>
      <c r="AHA678" s="15"/>
      <c r="AHB678" s="15"/>
      <c r="AHC678" s="15"/>
      <c r="AHD678" s="15"/>
      <c r="AHE678" s="15"/>
      <c r="AHF678" s="15"/>
      <c r="AHG678" s="15"/>
      <c r="AHH678" s="15"/>
      <c r="AHI678" s="15"/>
      <c r="AHJ678" s="15"/>
      <c r="AHK678" s="15"/>
      <c r="AHL678" s="15"/>
      <c r="AHM678" s="15"/>
      <c r="AHN678" s="15"/>
      <c r="AHO678" s="15"/>
      <c r="AHP678" s="15"/>
      <c r="AHQ678" s="15"/>
      <c r="AHR678" s="15"/>
      <c r="AHS678" s="15"/>
      <c r="AHT678" s="15"/>
      <c r="AHU678" s="15"/>
      <c r="AHV678" s="15"/>
      <c r="AHW678" s="15"/>
      <c r="AHX678" s="15"/>
      <c r="AHY678" s="15"/>
      <c r="AHZ678" s="15"/>
      <c r="AIA678" s="15"/>
      <c r="AIB678" s="15"/>
      <c r="AIC678" s="15"/>
      <c r="AID678" s="15"/>
      <c r="AIE678" s="15"/>
      <c r="AIF678" s="15"/>
      <c r="AIG678" s="15"/>
      <c r="AIH678" s="15"/>
      <c r="AII678" s="15"/>
      <c r="AIJ678" s="15"/>
      <c r="AIK678" s="15"/>
      <c r="AIL678" s="15"/>
      <c r="AIM678" s="15"/>
      <c r="AIN678" s="15"/>
      <c r="AIO678" s="15"/>
      <c r="AIP678" s="15"/>
      <c r="AIQ678" s="15"/>
      <c r="AIR678" s="15"/>
      <c r="AIS678" s="15"/>
      <c r="AIT678" s="15"/>
      <c r="AIU678" s="15"/>
      <c r="AIV678" s="15"/>
      <c r="AIW678" s="15"/>
      <c r="AIX678" s="15"/>
      <c r="AIY678" s="15"/>
      <c r="AIZ678" s="15"/>
      <c r="AJA678" s="15"/>
      <c r="AJB678" s="15"/>
      <c r="AJC678" s="15"/>
      <c r="AJD678" s="15"/>
      <c r="AJE678" s="15"/>
      <c r="AJF678" s="15"/>
      <c r="AJG678" s="15"/>
      <c r="AJH678" s="15"/>
      <c r="AJI678" s="15"/>
      <c r="AJJ678" s="15"/>
      <c r="AJK678" s="15"/>
      <c r="AJL678" s="15"/>
      <c r="AJM678" s="15"/>
      <c r="AJN678" s="15"/>
      <c r="AJO678" s="15"/>
      <c r="AJP678" s="15"/>
      <c r="AJQ678" s="15"/>
      <c r="AJR678" s="15"/>
      <c r="AJS678" s="15"/>
      <c r="AJT678" s="15"/>
      <c r="AJU678" s="15"/>
      <c r="AJV678" s="15"/>
      <c r="AJW678" s="15"/>
      <c r="AJX678" s="15"/>
      <c r="AJY678" s="15"/>
      <c r="AJZ678" s="15"/>
      <c r="AKA678" s="15"/>
      <c r="AKB678" s="15"/>
      <c r="AKC678" s="15"/>
      <c r="AKD678" s="15"/>
      <c r="AKE678" s="15"/>
      <c r="AKF678" s="15"/>
      <c r="AKG678" s="15"/>
      <c r="AKH678" s="15"/>
      <c r="AKI678" s="15"/>
      <c r="AKJ678" s="15"/>
      <c r="AKK678" s="15"/>
      <c r="AKL678" s="15"/>
      <c r="AKM678" s="15"/>
      <c r="AKN678" s="15"/>
      <c r="AKO678" s="15"/>
      <c r="AKP678" s="15"/>
      <c r="AKQ678" s="15"/>
      <c r="AKR678" s="15"/>
      <c r="AKS678" s="15"/>
      <c r="AKT678" s="15"/>
      <c r="AKU678" s="15"/>
      <c r="AKV678" s="15"/>
      <c r="AKW678" s="15"/>
      <c r="AKX678" s="15"/>
      <c r="AKY678" s="15"/>
      <c r="AKZ678" s="15"/>
      <c r="ALA678" s="15"/>
      <c r="ALB678" s="15"/>
      <c r="ALC678" s="15"/>
      <c r="ALD678" s="15"/>
      <c r="ALE678" s="15"/>
      <c r="ALF678" s="15"/>
      <c r="ALG678" s="15"/>
      <c r="ALH678" s="15"/>
      <c r="ALI678" s="15"/>
      <c r="ALJ678" s="15"/>
      <c r="ALK678" s="15"/>
      <c r="ALL678" s="15"/>
      <c r="ALM678" s="15"/>
      <c r="ALN678" s="15"/>
      <c r="ALO678" s="15"/>
      <c r="ALP678" s="15"/>
      <c r="ALQ678" s="15"/>
      <c r="ALR678" s="15"/>
      <c r="ALS678" s="15"/>
      <c r="ALT678" s="15"/>
      <c r="ALU678" s="15"/>
      <c r="ALV678" s="15"/>
      <c r="ALW678" s="15"/>
      <c r="ALX678" s="11"/>
      <c r="ALY678" s="11"/>
      <c r="ALZ678" s="11"/>
      <c r="AMA678" s="11"/>
    </row>
    <row r="679" spans="1:1015" ht="12.75" customHeight="1">
      <c r="A679" s="12" t="s">
        <v>647</v>
      </c>
      <c r="B679" s="12"/>
      <c r="C679" s="12"/>
      <c r="D679" s="12"/>
      <c r="E679" s="13"/>
      <c r="F679" s="13"/>
      <c r="G679" s="12" t="s">
        <v>234</v>
      </c>
      <c r="H679" s="14">
        <f t="shared" ref="H679:N679" si="105">H678</f>
        <v>62570.599999999991</v>
      </c>
      <c r="I679" s="14">
        <f t="shared" si="105"/>
        <v>33224.579999999994</v>
      </c>
      <c r="J679" s="14">
        <f t="shared" si="105"/>
        <v>30830</v>
      </c>
      <c r="K679" s="14">
        <f t="shared" si="105"/>
        <v>24911.420000000002</v>
      </c>
      <c r="L679" s="3">
        <f t="shared" si="105"/>
        <v>16719</v>
      </c>
      <c r="M679" s="14">
        <f t="shared" si="105"/>
        <v>16770</v>
      </c>
      <c r="N679" s="14">
        <f t="shared" si="105"/>
        <v>17020</v>
      </c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  <c r="JO679" s="15"/>
      <c r="JP679" s="15"/>
      <c r="JQ679" s="15"/>
      <c r="JR679" s="15"/>
      <c r="JS679" s="15"/>
      <c r="JT679" s="15"/>
      <c r="JU679" s="15"/>
      <c r="JV679" s="15"/>
      <c r="JW679" s="15"/>
      <c r="JX679" s="15"/>
      <c r="JY679" s="15"/>
      <c r="JZ679" s="15"/>
      <c r="KA679" s="15"/>
      <c r="KB679" s="15"/>
      <c r="KC679" s="15"/>
      <c r="KD679" s="15"/>
      <c r="KE679" s="15"/>
      <c r="KF679" s="15"/>
      <c r="KG679" s="15"/>
      <c r="KH679" s="15"/>
      <c r="KI679" s="15"/>
      <c r="KJ679" s="15"/>
      <c r="KK679" s="15"/>
      <c r="KL679" s="15"/>
      <c r="KM679" s="15"/>
      <c r="KN679" s="15"/>
      <c r="KO679" s="15"/>
      <c r="KP679" s="15"/>
      <c r="KQ679" s="15"/>
      <c r="KR679" s="15"/>
      <c r="KS679" s="15"/>
      <c r="KT679" s="15"/>
      <c r="KU679" s="15"/>
      <c r="KV679" s="15"/>
      <c r="KW679" s="15"/>
      <c r="KX679" s="15"/>
      <c r="KY679" s="15"/>
      <c r="KZ679" s="15"/>
      <c r="LA679" s="15"/>
      <c r="LB679" s="15"/>
      <c r="LC679" s="15"/>
      <c r="LD679" s="15"/>
      <c r="LE679" s="15"/>
      <c r="LF679" s="15"/>
      <c r="LG679" s="15"/>
      <c r="LH679" s="15"/>
      <c r="LI679" s="15"/>
      <c r="LJ679" s="15"/>
      <c r="LK679" s="15"/>
      <c r="LL679" s="15"/>
      <c r="LM679" s="15"/>
      <c r="LN679" s="15"/>
      <c r="LO679" s="15"/>
      <c r="LP679" s="15"/>
      <c r="LQ679" s="15"/>
      <c r="LR679" s="15"/>
      <c r="LS679" s="15"/>
      <c r="LT679" s="15"/>
      <c r="LU679" s="15"/>
      <c r="LV679" s="15"/>
      <c r="LW679" s="15"/>
      <c r="LX679" s="15"/>
      <c r="LY679" s="15"/>
      <c r="LZ679" s="15"/>
      <c r="MA679" s="15"/>
      <c r="MB679" s="15"/>
      <c r="MC679" s="15"/>
      <c r="MD679" s="15"/>
      <c r="ME679" s="15"/>
      <c r="MF679" s="15"/>
      <c r="MG679" s="15"/>
      <c r="MH679" s="15"/>
      <c r="MI679" s="15"/>
      <c r="MJ679" s="15"/>
      <c r="MK679" s="15"/>
      <c r="ML679" s="15"/>
      <c r="MM679" s="15"/>
      <c r="MN679" s="15"/>
      <c r="MO679" s="15"/>
      <c r="MP679" s="15"/>
      <c r="MQ679" s="15"/>
      <c r="MR679" s="15"/>
      <c r="MS679" s="15"/>
      <c r="MT679" s="15"/>
      <c r="MU679" s="15"/>
      <c r="MV679" s="15"/>
      <c r="MW679" s="15"/>
      <c r="MX679" s="15"/>
      <c r="MY679" s="15"/>
      <c r="MZ679" s="15"/>
      <c r="NA679" s="15"/>
      <c r="NB679" s="15"/>
      <c r="NC679" s="15"/>
      <c r="ND679" s="15"/>
      <c r="NE679" s="15"/>
      <c r="NF679" s="15"/>
      <c r="NG679" s="15"/>
      <c r="NH679" s="15"/>
      <c r="NI679" s="15"/>
      <c r="NJ679" s="15"/>
      <c r="NK679" s="15"/>
      <c r="NL679" s="15"/>
      <c r="NM679" s="15"/>
      <c r="NN679" s="15"/>
      <c r="NO679" s="15"/>
      <c r="NP679" s="15"/>
      <c r="NQ679" s="15"/>
      <c r="NR679" s="15"/>
      <c r="NS679" s="15"/>
      <c r="NT679" s="15"/>
      <c r="NU679" s="15"/>
      <c r="NV679" s="15"/>
      <c r="NW679" s="15"/>
      <c r="NX679" s="15"/>
      <c r="NY679" s="15"/>
      <c r="NZ679" s="15"/>
      <c r="OA679" s="15"/>
      <c r="OB679" s="15"/>
      <c r="OC679" s="15"/>
      <c r="OD679" s="15"/>
      <c r="OE679" s="15"/>
      <c r="OF679" s="15"/>
      <c r="OG679" s="15"/>
      <c r="OH679" s="15"/>
      <c r="OI679" s="15"/>
      <c r="OJ679" s="15"/>
      <c r="OK679" s="15"/>
      <c r="OL679" s="15"/>
      <c r="OM679" s="15"/>
      <c r="ON679" s="15"/>
      <c r="OO679" s="15"/>
      <c r="OP679" s="15"/>
      <c r="OQ679" s="15"/>
      <c r="OR679" s="15"/>
      <c r="OS679" s="15"/>
      <c r="OT679" s="15"/>
      <c r="OU679" s="15"/>
      <c r="OV679" s="15"/>
      <c r="OW679" s="15"/>
      <c r="OX679" s="15"/>
      <c r="OY679" s="15"/>
      <c r="OZ679" s="15"/>
      <c r="PA679" s="15"/>
      <c r="PB679" s="15"/>
      <c r="PC679" s="15"/>
      <c r="PD679" s="15"/>
      <c r="PE679" s="15"/>
      <c r="PF679" s="15"/>
      <c r="PG679" s="15"/>
      <c r="PH679" s="15"/>
      <c r="PI679" s="15"/>
      <c r="PJ679" s="15"/>
      <c r="PK679" s="15"/>
      <c r="PL679" s="15"/>
      <c r="PM679" s="15"/>
      <c r="PN679" s="15"/>
      <c r="PO679" s="15"/>
      <c r="PP679" s="15"/>
      <c r="PQ679" s="15"/>
      <c r="PR679" s="15"/>
      <c r="PS679" s="15"/>
      <c r="PT679" s="15"/>
      <c r="PU679" s="15"/>
      <c r="PV679" s="15"/>
      <c r="PW679" s="15"/>
      <c r="PX679" s="15"/>
      <c r="PY679" s="15"/>
      <c r="PZ679" s="15"/>
      <c r="QA679" s="15"/>
      <c r="QB679" s="15"/>
      <c r="QC679" s="15"/>
      <c r="QD679" s="15"/>
      <c r="QE679" s="15"/>
      <c r="QF679" s="15"/>
      <c r="QG679" s="15"/>
      <c r="QH679" s="15"/>
      <c r="QI679" s="15"/>
      <c r="QJ679" s="15"/>
      <c r="QK679" s="15"/>
      <c r="QL679" s="15"/>
      <c r="QM679" s="15"/>
      <c r="QN679" s="15"/>
      <c r="QO679" s="15"/>
      <c r="QP679" s="15"/>
      <c r="QQ679" s="15"/>
      <c r="QR679" s="15"/>
      <c r="QS679" s="15"/>
      <c r="QT679" s="15"/>
      <c r="QU679" s="15"/>
      <c r="QV679" s="15"/>
      <c r="QW679" s="15"/>
      <c r="QX679" s="15"/>
      <c r="QY679" s="15"/>
      <c r="QZ679" s="15"/>
      <c r="RA679" s="15"/>
      <c r="RB679" s="15"/>
      <c r="RC679" s="15"/>
      <c r="RD679" s="15"/>
      <c r="RE679" s="15"/>
      <c r="RF679" s="15"/>
      <c r="RG679" s="15"/>
      <c r="RH679" s="15"/>
      <c r="RI679" s="15"/>
      <c r="RJ679" s="15"/>
      <c r="RK679" s="15"/>
      <c r="RL679" s="15"/>
      <c r="RM679" s="15"/>
      <c r="RN679" s="15"/>
      <c r="RO679" s="15"/>
      <c r="RP679" s="15"/>
      <c r="RQ679" s="15"/>
      <c r="RR679" s="15"/>
      <c r="RS679" s="15"/>
      <c r="RT679" s="15"/>
      <c r="RU679" s="15"/>
      <c r="RV679" s="15"/>
      <c r="RW679" s="15"/>
      <c r="RX679" s="15"/>
      <c r="RY679" s="15"/>
      <c r="RZ679" s="15"/>
      <c r="SA679" s="15"/>
      <c r="SB679" s="15"/>
      <c r="SC679" s="15"/>
      <c r="SD679" s="15"/>
      <c r="SE679" s="15"/>
      <c r="SF679" s="15"/>
      <c r="SG679" s="15"/>
      <c r="SH679" s="15"/>
      <c r="SI679" s="15"/>
      <c r="SJ679" s="15"/>
      <c r="SK679" s="15"/>
      <c r="SL679" s="15"/>
      <c r="SM679" s="15"/>
      <c r="SN679" s="15"/>
      <c r="SO679" s="15"/>
      <c r="SP679" s="15"/>
      <c r="SQ679" s="15"/>
      <c r="SR679" s="15"/>
      <c r="SS679" s="15"/>
      <c r="ST679" s="15"/>
      <c r="SU679" s="15"/>
      <c r="SV679" s="15"/>
      <c r="SW679" s="15"/>
      <c r="SX679" s="15"/>
      <c r="SY679" s="15"/>
      <c r="SZ679" s="15"/>
      <c r="TA679" s="15"/>
      <c r="TB679" s="15"/>
      <c r="TC679" s="15"/>
      <c r="TD679" s="15"/>
      <c r="TE679" s="15"/>
      <c r="TF679" s="15"/>
      <c r="TG679" s="15"/>
      <c r="TH679" s="15"/>
      <c r="TI679" s="15"/>
      <c r="TJ679" s="15"/>
      <c r="TK679" s="15"/>
      <c r="TL679" s="15"/>
      <c r="TM679" s="15"/>
      <c r="TN679" s="15"/>
      <c r="TO679" s="15"/>
      <c r="TP679" s="15"/>
      <c r="TQ679" s="15"/>
      <c r="TR679" s="15"/>
      <c r="TS679" s="15"/>
      <c r="TT679" s="15"/>
      <c r="TU679" s="15"/>
      <c r="TV679" s="15"/>
      <c r="TW679" s="15"/>
      <c r="TX679" s="15"/>
      <c r="TY679" s="15"/>
      <c r="TZ679" s="15"/>
      <c r="UA679" s="15"/>
      <c r="UB679" s="15"/>
      <c r="UC679" s="15"/>
      <c r="UD679" s="15"/>
      <c r="UE679" s="15"/>
      <c r="UF679" s="15"/>
      <c r="UG679" s="15"/>
      <c r="UH679" s="15"/>
      <c r="UI679" s="15"/>
      <c r="UJ679" s="15"/>
      <c r="UK679" s="15"/>
      <c r="UL679" s="15"/>
      <c r="UM679" s="15"/>
      <c r="UN679" s="15"/>
      <c r="UO679" s="15"/>
      <c r="UP679" s="15"/>
      <c r="UQ679" s="15"/>
      <c r="UR679" s="15"/>
      <c r="US679" s="15"/>
      <c r="UT679" s="15"/>
      <c r="UU679" s="15"/>
      <c r="UV679" s="15"/>
      <c r="UW679" s="15"/>
      <c r="UX679" s="15"/>
      <c r="UY679" s="15"/>
      <c r="UZ679" s="15"/>
      <c r="VA679" s="15"/>
      <c r="VB679" s="15"/>
      <c r="VC679" s="15"/>
      <c r="VD679" s="15"/>
      <c r="VE679" s="15"/>
      <c r="VF679" s="15"/>
      <c r="VG679" s="15"/>
      <c r="VH679" s="15"/>
      <c r="VI679" s="15"/>
      <c r="VJ679" s="15"/>
      <c r="VK679" s="15"/>
      <c r="VL679" s="15"/>
      <c r="VM679" s="15"/>
      <c r="VN679" s="15"/>
      <c r="VO679" s="15"/>
      <c r="VP679" s="15"/>
      <c r="VQ679" s="15"/>
      <c r="VR679" s="15"/>
      <c r="VS679" s="15"/>
      <c r="VT679" s="15"/>
      <c r="VU679" s="15"/>
      <c r="VV679" s="15"/>
      <c r="VW679" s="15"/>
      <c r="VX679" s="15"/>
      <c r="VY679" s="15"/>
      <c r="VZ679" s="15"/>
      <c r="WA679" s="15"/>
      <c r="WB679" s="15"/>
      <c r="WC679" s="15"/>
      <c r="WD679" s="15"/>
      <c r="WE679" s="15"/>
      <c r="WF679" s="15"/>
      <c r="WG679" s="15"/>
      <c r="WH679" s="15"/>
      <c r="WI679" s="15"/>
      <c r="WJ679" s="15"/>
      <c r="WK679" s="15"/>
      <c r="WL679" s="15"/>
      <c r="WM679" s="15"/>
      <c r="WN679" s="15"/>
      <c r="WO679" s="15"/>
      <c r="WP679" s="15"/>
      <c r="WQ679" s="15"/>
      <c r="WR679" s="15"/>
      <c r="WS679" s="15"/>
      <c r="WT679" s="15"/>
      <c r="WU679" s="15"/>
      <c r="WV679" s="15"/>
      <c r="WW679" s="15"/>
      <c r="WX679" s="15"/>
      <c r="WY679" s="15"/>
      <c r="WZ679" s="15"/>
      <c r="XA679" s="15"/>
      <c r="XB679" s="15"/>
      <c r="XC679" s="15"/>
      <c r="XD679" s="15"/>
      <c r="XE679" s="15"/>
      <c r="XF679" s="15"/>
      <c r="XG679" s="15"/>
      <c r="XH679" s="15"/>
      <c r="XI679" s="15"/>
      <c r="XJ679" s="15"/>
      <c r="XK679" s="15"/>
      <c r="XL679" s="15"/>
      <c r="XM679" s="15"/>
      <c r="XN679" s="15"/>
      <c r="XO679" s="15"/>
      <c r="XP679" s="15"/>
      <c r="XQ679" s="15"/>
      <c r="XR679" s="15"/>
      <c r="XS679" s="15"/>
      <c r="XT679" s="15"/>
      <c r="XU679" s="15"/>
      <c r="XV679" s="15"/>
      <c r="XW679" s="15"/>
      <c r="XX679" s="15"/>
      <c r="XY679" s="15"/>
      <c r="XZ679" s="15"/>
      <c r="YA679" s="15"/>
      <c r="YB679" s="15"/>
      <c r="YC679" s="15"/>
      <c r="YD679" s="15"/>
      <c r="YE679" s="15"/>
      <c r="YF679" s="15"/>
      <c r="YG679" s="15"/>
      <c r="YH679" s="15"/>
      <c r="YI679" s="15"/>
      <c r="YJ679" s="15"/>
      <c r="YK679" s="15"/>
      <c r="YL679" s="15"/>
      <c r="YM679" s="15"/>
      <c r="YN679" s="15"/>
      <c r="YO679" s="15"/>
      <c r="YP679" s="15"/>
      <c r="YQ679" s="15"/>
      <c r="YR679" s="15"/>
      <c r="YS679" s="15"/>
      <c r="YT679" s="15"/>
      <c r="YU679" s="15"/>
      <c r="YV679" s="15"/>
      <c r="YW679" s="15"/>
      <c r="YX679" s="15"/>
      <c r="YY679" s="15"/>
      <c r="YZ679" s="15"/>
      <c r="ZA679" s="15"/>
      <c r="ZB679" s="15"/>
      <c r="ZC679" s="15"/>
      <c r="ZD679" s="15"/>
      <c r="ZE679" s="15"/>
      <c r="ZF679" s="15"/>
      <c r="ZG679" s="15"/>
      <c r="ZH679" s="15"/>
      <c r="ZI679" s="15"/>
      <c r="ZJ679" s="15"/>
      <c r="ZK679" s="15"/>
      <c r="ZL679" s="15"/>
      <c r="ZM679" s="15"/>
      <c r="ZN679" s="15"/>
      <c r="ZO679" s="15"/>
      <c r="ZP679" s="15"/>
      <c r="ZQ679" s="15"/>
      <c r="ZR679" s="15"/>
      <c r="ZS679" s="15"/>
      <c r="ZT679" s="15"/>
      <c r="ZU679" s="15"/>
      <c r="ZV679" s="15"/>
      <c r="ZW679" s="15"/>
      <c r="ZX679" s="15"/>
      <c r="ZY679" s="15"/>
      <c r="ZZ679" s="15"/>
      <c r="AAA679" s="15"/>
      <c r="AAB679" s="15"/>
      <c r="AAC679" s="15"/>
      <c r="AAD679" s="15"/>
      <c r="AAE679" s="15"/>
      <c r="AAF679" s="15"/>
      <c r="AAG679" s="15"/>
      <c r="AAH679" s="15"/>
      <c r="AAI679" s="15"/>
      <c r="AAJ679" s="15"/>
      <c r="AAK679" s="15"/>
      <c r="AAL679" s="15"/>
      <c r="AAM679" s="15"/>
      <c r="AAN679" s="15"/>
      <c r="AAO679" s="15"/>
      <c r="AAP679" s="15"/>
      <c r="AAQ679" s="15"/>
      <c r="AAR679" s="15"/>
      <c r="AAS679" s="15"/>
      <c r="AAT679" s="15"/>
      <c r="AAU679" s="15"/>
      <c r="AAV679" s="15"/>
      <c r="AAW679" s="15"/>
      <c r="AAX679" s="15"/>
      <c r="AAY679" s="15"/>
      <c r="AAZ679" s="15"/>
      <c r="ABA679" s="15"/>
      <c r="ABB679" s="15"/>
      <c r="ABC679" s="15"/>
      <c r="ABD679" s="15"/>
      <c r="ABE679" s="15"/>
      <c r="ABF679" s="15"/>
      <c r="ABG679" s="15"/>
      <c r="ABH679" s="15"/>
      <c r="ABI679" s="15"/>
      <c r="ABJ679" s="15"/>
      <c r="ABK679" s="15"/>
      <c r="ABL679" s="15"/>
      <c r="ABM679" s="15"/>
      <c r="ABN679" s="15"/>
      <c r="ABO679" s="15"/>
      <c r="ABP679" s="15"/>
      <c r="ABQ679" s="15"/>
      <c r="ABR679" s="15"/>
      <c r="ABS679" s="15"/>
      <c r="ABT679" s="15"/>
      <c r="ABU679" s="15"/>
      <c r="ABV679" s="15"/>
      <c r="ABW679" s="15"/>
      <c r="ABX679" s="15"/>
      <c r="ABY679" s="15"/>
      <c r="ABZ679" s="15"/>
      <c r="ACA679" s="15"/>
      <c r="ACB679" s="15"/>
      <c r="ACC679" s="15"/>
      <c r="ACD679" s="15"/>
      <c r="ACE679" s="15"/>
      <c r="ACF679" s="15"/>
      <c r="ACG679" s="15"/>
      <c r="ACH679" s="15"/>
      <c r="ACI679" s="15"/>
      <c r="ACJ679" s="15"/>
      <c r="ACK679" s="15"/>
      <c r="ACL679" s="15"/>
      <c r="ACM679" s="15"/>
      <c r="ACN679" s="15"/>
      <c r="ACO679" s="15"/>
      <c r="ACP679" s="15"/>
      <c r="ACQ679" s="15"/>
      <c r="ACR679" s="15"/>
      <c r="ACS679" s="15"/>
      <c r="ACT679" s="15"/>
      <c r="ACU679" s="15"/>
      <c r="ACV679" s="15"/>
      <c r="ACW679" s="15"/>
      <c r="ACX679" s="15"/>
      <c r="ACY679" s="15"/>
      <c r="ACZ679" s="15"/>
      <c r="ADA679" s="15"/>
      <c r="ADB679" s="15"/>
      <c r="ADC679" s="15"/>
      <c r="ADD679" s="15"/>
      <c r="ADE679" s="15"/>
      <c r="ADF679" s="15"/>
      <c r="ADG679" s="15"/>
      <c r="ADH679" s="15"/>
      <c r="ADI679" s="15"/>
      <c r="ADJ679" s="15"/>
      <c r="ADK679" s="15"/>
      <c r="ADL679" s="15"/>
      <c r="ADM679" s="15"/>
      <c r="ADN679" s="15"/>
      <c r="ADO679" s="15"/>
      <c r="ADP679" s="15"/>
      <c r="ADQ679" s="15"/>
      <c r="ADR679" s="15"/>
      <c r="ADS679" s="15"/>
      <c r="ADT679" s="15"/>
      <c r="ADU679" s="15"/>
      <c r="ADV679" s="15"/>
      <c r="ADW679" s="15"/>
      <c r="ADX679" s="15"/>
      <c r="ADY679" s="15"/>
      <c r="ADZ679" s="15"/>
      <c r="AEA679" s="15"/>
      <c r="AEB679" s="15"/>
      <c r="AEC679" s="15"/>
      <c r="AED679" s="15"/>
      <c r="AEE679" s="15"/>
      <c r="AEF679" s="15"/>
      <c r="AEG679" s="15"/>
      <c r="AEH679" s="15"/>
      <c r="AEI679" s="15"/>
      <c r="AEJ679" s="15"/>
      <c r="AEK679" s="15"/>
      <c r="AEL679" s="15"/>
      <c r="AEM679" s="15"/>
      <c r="AEN679" s="15"/>
      <c r="AEO679" s="15"/>
      <c r="AEP679" s="15"/>
      <c r="AEQ679" s="15"/>
      <c r="AER679" s="15"/>
      <c r="AES679" s="15"/>
      <c r="AET679" s="15"/>
      <c r="AEU679" s="15"/>
      <c r="AEV679" s="15"/>
      <c r="AEW679" s="15"/>
      <c r="AEX679" s="15"/>
      <c r="AEY679" s="15"/>
      <c r="AEZ679" s="15"/>
      <c r="AFA679" s="15"/>
      <c r="AFB679" s="15"/>
      <c r="AFC679" s="15"/>
      <c r="AFD679" s="15"/>
      <c r="AFE679" s="15"/>
      <c r="AFF679" s="15"/>
      <c r="AFG679" s="15"/>
      <c r="AFH679" s="15"/>
      <c r="AFI679" s="15"/>
      <c r="AFJ679" s="15"/>
      <c r="AFK679" s="15"/>
      <c r="AFL679" s="15"/>
      <c r="AFM679" s="15"/>
      <c r="AFN679" s="15"/>
      <c r="AFO679" s="15"/>
      <c r="AFP679" s="15"/>
      <c r="AFQ679" s="15"/>
      <c r="AFR679" s="15"/>
      <c r="AFS679" s="15"/>
      <c r="AFT679" s="15"/>
      <c r="AFU679" s="15"/>
      <c r="AFV679" s="15"/>
      <c r="AFW679" s="15"/>
      <c r="AFX679" s="15"/>
      <c r="AFY679" s="15"/>
      <c r="AFZ679" s="15"/>
      <c r="AGA679" s="15"/>
      <c r="AGB679" s="15"/>
      <c r="AGC679" s="15"/>
      <c r="AGD679" s="15"/>
      <c r="AGE679" s="15"/>
      <c r="AGF679" s="15"/>
      <c r="AGG679" s="15"/>
      <c r="AGH679" s="15"/>
      <c r="AGI679" s="15"/>
      <c r="AGJ679" s="15"/>
      <c r="AGK679" s="15"/>
      <c r="AGL679" s="15"/>
      <c r="AGM679" s="15"/>
      <c r="AGN679" s="15"/>
      <c r="AGO679" s="15"/>
      <c r="AGP679" s="15"/>
      <c r="AGQ679" s="15"/>
      <c r="AGR679" s="15"/>
      <c r="AGS679" s="15"/>
      <c r="AGT679" s="15"/>
      <c r="AGU679" s="15"/>
      <c r="AGV679" s="15"/>
      <c r="AGW679" s="15"/>
      <c r="AGX679" s="15"/>
      <c r="AGY679" s="15"/>
      <c r="AGZ679" s="15"/>
      <c r="AHA679" s="15"/>
      <c r="AHB679" s="15"/>
      <c r="AHC679" s="15"/>
      <c r="AHD679" s="15"/>
      <c r="AHE679" s="15"/>
      <c r="AHF679" s="15"/>
      <c r="AHG679" s="15"/>
      <c r="AHH679" s="15"/>
      <c r="AHI679" s="15"/>
      <c r="AHJ679" s="15"/>
      <c r="AHK679" s="15"/>
      <c r="AHL679" s="15"/>
      <c r="AHM679" s="15"/>
      <c r="AHN679" s="15"/>
      <c r="AHO679" s="15"/>
      <c r="AHP679" s="15"/>
      <c r="AHQ679" s="15"/>
      <c r="AHR679" s="15"/>
      <c r="AHS679" s="15"/>
      <c r="AHT679" s="15"/>
      <c r="AHU679" s="15"/>
      <c r="AHV679" s="15"/>
      <c r="AHW679" s="15"/>
      <c r="AHX679" s="15"/>
      <c r="AHY679" s="15"/>
      <c r="AHZ679" s="15"/>
      <c r="AIA679" s="15"/>
      <c r="AIB679" s="15"/>
      <c r="AIC679" s="15"/>
      <c r="AID679" s="15"/>
      <c r="AIE679" s="15"/>
      <c r="AIF679" s="15"/>
      <c r="AIG679" s="15"/>
      <c r="AIH679" s="15"/>
      <c r="AII679" s="15"/>
      <c r="AIJ679" s="15"/>
      <c r="AIK679" s="15"/>
      <c r="AIL679" s="15"/>
      <c r="AIM679" s="15"/>
      <c r="AIN679" s="15"/>
      <c r="AIO679" s="15"/>
      <c r="AIP679" s="15"/>
      <c r="AIQ679" s="15"/>
      <c r="AIR679" s="15"/>
      <c r="AIS679" s="15"/>
      <c r="AIT679" s="15"/>
      <c r="AIU679" s="15"/>
      <c r="AIV679" s="15"/>
      <c r="AIW679" s="15"/>
      <c r="AIX679" s="15"/>
      <c r="AIY679" s="15"/>
      <c r="AIZ679" s="15"/>
      <c r="AJA679" s="15"/>
      <c r="AJB679" s="15"/>
      <c r="AJC679" s="15"/>
      <c r="AJD679" s="15"/>
      <c r="AJE679" s="15"/>
      <c r="AJF679" s="15"/>
      <c r="AJG679" s="15"/>
      <c r="AJH679" s="15"/>
      <c r="AJI679" s="15"/>
      <c r="AJJ679" s="15"/>
      <c r="AJK679" s="15"/>
      <c r="AJL679" s="15"/>
      <c r="AJM679" s="15"/>
      <c r="AJN679" s="15"/>
      <c r="AJO679" s="15"/>
      <c r="AJP679" s="15"/>
      <c r="AJQ679" s="15"/>
      <c r="AJR679" s="15"/>
      <c r="AJS679" s="15"/>
      <c r="AJT679" s="15"/>
      <c r="AJU679" s="15"/>
      <c r="AJV679" s="15"/>
      <c r="AJW679" s="15"/>
      <c r="AJX679" s="15"/>
      <c r="AJY679" s="15"/>
      <c r="AJZ679" s="15"/>
      <c r="AKA679" s="15"/>
      <c r="AKB679" s="15"/>
      <c r="AKC679" s="15"/>
      <c r="AKD679" s="15"/>
      <c r="AKE679" s="15"/>
      <c r="AKF679" s="15"/>
      <c r="AKG679" s="15"/>
      <c r="AKH679" s="15"/>
      <c r="AKI679" s="15"/>
      <c r="AKJ679" s="15"/>
      <c r="AKK679" s="15"/>
      <c r="AKL679" s="15"/>
      <c r="AKM679" s="15"/>
      <c r="AKN679" s="15"/>
      <c r="AKO679" s="15"/>
      <c r="AKP679" s="15"/>
      <c r="AKQ679" s="15"/>
      <c r="AKR679" s="15"/>
      <c r="AKS679" s="15"/>
      <c r="AKT679" s="15"/>
      <c r="AKU679" s="15"/>
      <c r="AKV679" s="15"/>
      <c r="AKW679" s="15"/>
      <c r="AKX679" s="15"/>
      <c r="AKY679" s="15"/>
      <c r="AKZ679" s="15"/>
      <c r="ALA679" s="15"/>
      <c r="ALB679" s="15"/>
      <c r="ALC679" s="15"/>
      <c r="ALD679" s="15"/>
      <c r="ALE679" s="15"/>
      <c r="ALF679" s="15"/>
      <c r="ALG679" s="15"/>
      <c r="ALH679" s="15"/>
      <c r="ALI679" s="15"/>
      <c r="ALJ679" s="15"/>
      <c r="ALK679" s="15"/>
      <c r="ALL679" s="15"/>
      <c r="ALM679" s="15"/>
      <c r="ALN679" s="15"/>
      <c r="ALO679" s="15"/>
      <c r="ALP679" s="15"/>
      <c r="ALQ679" s="15"/>
      <c r="ALR679" s="15"/>
      <c r="ALS679" s="15"/>
      <c r="ALT679" s="15"/>
      <c r="ALU679" s="15"/>
      <c r="ALV679" s="15"/>
      <c r="ALW679" s="15"/>
      <c r="ALX679" s="11"/>
      <c r="ALY679" s="11"/>
      <c r="ALZ679" s="11"/>
      <c r="AMA679" s="11"/>
    </row>
    <row r="680" spans="1:1015" ht="12.75" customHeight="1">
      <c r="A680" s="12"/>
      <c r="B680" s="12"/>
      <c r="C680" s="12"/>
      <c r="D680" s="12"/>
      <c r="E680" s="13"/>
      <c r="F680" s="13"/>
      <c r="G680" s="12" t="s">
        <v>648</v>
      </c>
      <c r="H680" s="14">
        <f t="shared" ref="H680:N680" si="106">H139+H153+H239+H292+H331+H348+H371+H454+H493+H531+H589+H649+H679</f>
        <v>1128842.1599999999</v>
      </c>
      <c r="I680" s="14">
        <f t="shared" si="106"/>
        <v>1300244.42</v>
      </c>
      <c r="J680" s="14">
        <f t="shared" si="106"/>
        <v>1276529</v>
      </c>
      <c r="K680" s="14">
        <f t="shared" si="106"/>
        <v>1284894.7599999998</v>
      </c>
      <c r="L680" s="3">
        <f t="shared" si="106"/>
        <v>1383075</v>
      </c>
      <c r="M680" s="14">
        <f t="shared" si="106"/>
        <v>1314640</v>
      </c>
      <c r="N680" s="14">
        <f t="shared" si="106"/>
        <v>1314640</v>
      </c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  <c r="IW680" s="15"/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  <c r="JO680" s="15"/>
      <c r="JP680" s="15"/>
      <c r="JQ680" s="15"/>
      <c r="JR680" s="15"/>
      <c r="JS680" s="15"/>
      <c r="JT680" s="15"/>
      <c r="JU680" s="15"/>
      <c r="JV680" s="15"/>
      <c r="JW680" s="15"/>
      <c r="JX680" s="15"/>
      <c r="JY680" s="15"/>
      <c r="JZ680" s="15"/>
      <c r="KA680" s="15"/>
      <c r="KB680" s="15"/>
      <c r="KC680" s="15"/>
      <c r="KD680" s="15"/>
      <c r="KE680" s="15"/>
      <c r="KF680" s="15"/>
      <c r="KG680" s="15"/>
      <c r="KH680" s="15"/>
      <c r="KI680" s="15"/>
      <c r="KJ680" s="15"/>
      <c r="KK680" s="15"/>
      <c r="KL680" s="15"/>
      <c r="KM680" s="15"/>
      <c r="KN680" s="15"/>
      <c r="KO680" s="15"/>
      <c r="KP680" s="15"/>
      <c r="KQ680" s="15"/>
      <c r="KR680" s="15"/>
      <c r="KS680" s="15"/>
      <c r="KT680" s="15"/>
      <c r="KU680" s="15"/>
      <c r="KV680" s="15"/>
      <c r="KW680" s="15"/>
      <c r="KX680" s="15"/>
      <c r="KY680" s="15"/>
      <c r="KZ680" s="15"/>
      <c r="LA680" s="15"/>
      <c r="LB680" s="15"/>
      <c r="LC680" s="15"/>
      <c r="LD680" s="15"/>
      <c r="LE680" s="15"/>
      <c r="LF680" s="15"/>
      <c r="LG680" s="15"/>
      <c r="LH680" s="15"/>
      <c r="LI680" s="15"/>
      <c r="LJ680" s="15"/>
      <c r="LK680" s="15"/>
      <c r="LL680" s="15"/>
      <c r="LM680" s="15"/>
      <c r="LN680" s="15"/>
      <c r="LO680" s="15"/>
      <c r="LP680" s="15"/>
      <c r="LQ680" s="15"/>
      <c r="LR680" s="15"/>
      <c r="LS680" s="15"/>
      <c r="LT680" s="15"/>
      <c r="LU680" s="15"/>
      <c r="LV680" s="15"/>
      <c r="LW680" s="15"/>
      <c r="LX680" s="15"/>
      <c r="LY680" s="15"/>
      <c r="LZ680" s="15"/>
      <c r="MA680" s="15"/>
      <c r="MB680" s="15"/>
      <c r="MC680" s="15"/>
      <c r="MD680" s="15"/>
      <c r="ME680" s="15"/>
      <c r="MF680" s="15"/>
      <c r="MG680" s="15"/>
      <c r="MH680" s="15"/>
      <c r="MI680" s="15"/>
      <c r="MJ680" s="15"/>
      <c r="MK680" s="15"/>
      <c r="ML680" s="15"/>
      <c r="MM680" s="15"/>
      <c r="MN680" s="15"/>
      <c r="MO680" s="15"/>
      <c r="MP680" s="15"/>
      <c r="MQ680" s="15"/>
      <c r="MR680" s="15"/>
      <c r="MS680" s="15"/>
      <c r="MT680" s="15"/>
      <c r="MU680" s="15"/>
      <c r="MV680" s="15"/>
      <c r="MW680" s="15"/>
      <c r="MX680" s="15"/>
      <c r="MY680" s="15"/>
      <c r="MZ680" s="15"/>
      <c r="NA680" s="15"/>
      <c r="NB680" s="15"/>
      <c r="NC680" s="15"/>
      <c r="ND680" s="15"/>
      <c r="NE680" s="15"/>
      <c r="NF680" s="15"/>
      <c r="NG680" s="15"/>
      <c r="NH680" s="15"/>
      <c r="NI680" s="15"/>
      <c r="NJ680" s="15"/>
      <c r="NK680" s="15"/>
      <c r="NL680" s="15"/>
      <c r="NM680" s="15"/>
      <c r="NN680" s="15"/>
      <c r="NO680" s="15"/>
      <c r="NP680" s="15"/>
      <c r="NQ680" s="15"/>
      <c r="NR680" s="15"/>
      <c r="NS680" s="15"/>
      <c r="NT680" s="15"/>
      <c r="NU680" s="15"/>
      <c r="NV680" s="15"/>
      <c r="NW680" s="15"/>
      <c r="NX680" s="15"/>
      <c r="NY680" s="15"/>
      <c r="NZ680" s="15"/>
      <c r="OA680" s="15"/>
      <c r="OB680" s="15"/>
      <c r="OC680" s="15"/>
      <c r="OD680" s="15"/>
      <c r="OE680" s="15"/>
      <c r="OF680" s="15"/>
      <c r="OG680" s="15"/>
      <c r="OH680" s="15"/>
      <c r="OI680" s="15"/>
      <c r="OJ680" s="15"/>
      <c r="OK680" s="15"/>
      <c r="OL680" s="15"/>
      <c r="OM680" s="15"/>
      <c r="ON680" s="15"/>
      <c r="OO680" s="15"/>
      <c r="OP680" s="15"/>
      <c r="OQ680" s="15"/>
      <c r="OR680" s="15"/>
      <c r="OS680" s="15"/>
      <c r="OT680" s="15"/>
      <c r="OU680" s="15"/>
      <c r="OV680" s="15"/>
      <c r="OW680" s="15"/>
      <c r="OX680" s="15"/>
      <c r="OY680" s="15"/>
      <c r="OZ680" s="15"/>
      <c r="PA680" s="15"/>
      <c r="PB680" s="15"/>
      <c r="PC680" s="15"/>
      <c r="PD680" s="15"/>
      <c r="PE680" s="15"/>
      <c r="PF680" s="15"/>
      <c r="PG680" s="15"/>
      <c r="PH680" s="15"/>
      <c r="PI680" s="15"/>
      <c r="PJ680" s="15"/>
      <c r="PK680" s="15"/>
      <c r="PL680" s="15"/>
      <c r="PM680" s="15"/>
      <c r="PN680" s="15"/>
      <c r="PO680" s="15"/>
      <c r="PP680" s="15"/>
      <c r="PQ680" s="15"/>
      <c r="PR680" s="15"/>
      <c r="PS680" s="15"/>
      <c r="PT680" s="15"/>
      <c r="PU680" s="15"/>
      <c r="PV680" s="15"/>
      <c r="PW680" s="15"/>
      <c r="PX680" s="15"/>
      <c r="PY680" s="15"/>
      <c r="PZ680" s="15"/>
      <c r="QA680" s="15"/>
      <c r="QB680" s="15"/>
      <c r="QC680" s="15"/>
      <c r="QD680" s="15"/>
      <c r="QE680" s="15"/>
      <c r="QF680" s="15"/>
      <c r="QG680" s="15"/>
      <c r="QH680" s="15"/>
      <c r="QI680" s="15"/>
      <c r="QJ680" s="15"/>
      <c r="QK680" s="15"/>
      <c r="QL680" s="15"/>
      <c r="QM680" s="15"/>
      <c r="QN680" s="15"/>
      <c r="QO680" s="15"/>
      <c r="QP680" s="15"/>
      <c r="QQ680" s="15"/>
      <c r="QR680" s="15"/>
      <c r="QS680" s="15"/>
      <c r="QT680" s="15"/>
      <c r="QU680" s="15"/>
      <c r="QV680" s="15"/>
      <c r="QW680" s="15"/>
      <c r="QX680" s="15"/>
      <c r="QY680" s="15"/>
      <c r="QZ680" s="15"/>
      <c r="RA680" s="15"/>
      <c r="RB680" s="15"/>
      <c r="RC680" s="15"/>
      <c r="RD680" s="15"/>
      <c r="RE680" s="15"/>
      <c r="RF680" s="15"/>
      <c r="RG680" s="15"/>
      <c r="RH680" s="15"/>
      <c r="RI680" s="15"/>
      <c r="RJ680" s="15"/>
      <c r="RK680" s="15"/>
      <c r="RL680" s="15"/>
      <c r="RM680" s="15"/>
      <c r="RN680" s="15"/>
      <c r="RO680" s="15"/>
      <c r="RP680" s="15"/>
      <c r="RQ680" s="15"/>
      <c r="RR680" s="15"/>
      <c r="RS680" s="15"/>
      <c r="RT680" s="15"/>
      <c r="RU680" s="15"/>
      <c r="RV680" s="15"/>
      <c r="RW680" s="15"/>
      <c r="RX680" s="15"/>
      <c r="RY680" s="15"/>
      <c r="RZ680" s="15"/>
      <c r="SA680" s="15"/>
      <c r="SB680" s="15"/>
      <c r="SC680" s="15"/>
      <c r="SD680" s="15"/>
      <c r="SE680" s="15"/>
      <c r="SF680" s="15"/>
      <c r="SG680" s="15"/>
      <c r="SH680" s="15"/>
      <c r="SI680" s="15"/>
      <c r="SJ680" s="15"/>
      <c r="SK680" s="15"/>
      <c r="SL680" s="15"/>
      <c r="SM680" s="15"/>
      <c r="SN680" s="15"/>
      <c r="SO680" s="15"/>
      <c r="SP680" s="15"/>
      <c r="SQ680" s="15"/>
      <c r="SR680" s="15"/>
      <c r="SS680" s="15"/>
      <c r="ST680" s="15"/>
      <c r="SU680" s="15"/>
      <c r="SV680" s="15"/>
      <c r="SW680" s="15"/>
      <c r="SX680" s="15"/>
      <c r="SY680" s="15"/>
      <c r="SZ680" s="15"/>
      <c r="TA680" s="15"/>
      <c r="TB680" s="15"/>
      <c r="TC680" s="15"/>
      <c r="TD680" s="15"/>
      <c r="TE680" s="15"/>
      <c r="TF680" s="15"/>
      <c r="TG680" s="15"/>
      <c r="TH680" s="15"/>
      <c r="TI680" s="15"/>
      <c r="TJ680" s="15"/>
      <c r="TK680" s="15"/>
      <c r="TL680" s="15"/>
      <c r="TM680" s="15"/>
      <c r="TN680" s="15"/>
      <c r="TO680" s="15"/>
      <c r="TP680" s="15"/>
      <c r="TQ680" s="15"/>
      <c r="TR680" s="15"/>
      <c r="TS680" s="15"/>
      <c r="TT680" s="15"/>
      <c r="TU680" s="15"/>
      <c r="TV680" s="15"/>
      <c r="TW680" s="15"/>
      <c r="TX680" s="15"/>
      <c r="TY680" s="15"/>
      <c r="TZ680" s="15"/>
      <c r="UA680" s="15"/>
      <c r="UB680" s="15"/>
      <c r="UC680" s="15"/>
      <c r="UD680" s="15"/>
      <c r="UE680" s="15"/>
      <c r="UF680" s="15"/>
      <c r="UG680" s="15"/>
      <c r="UH680" s="15"/>
      <c r="UI680" s="15"/>
      <c r="UJ680" s="15"/>
      <c r="UK680" s="15"/>
      <c r="UL680" s="15"/>
      <c r="UM680" s="15"/>
      <c r="UN680" s="15"/>
      <c r="UO680" s="15"/>
      <c r="UP680" s="15"/>
      <c r="UQ680" s="15"/>
      <c r="UR680" s="15"/>
      <c r="US680" s="15"/>
      <c r="UT680" s="15"/>
      <c r="UU680" s="15"/>
      <c r="UV680" s="15"/>
      <c r="UW680" s="15"/>
      <c r="UX680" s="15"/>
      <c r="UY680" s="15"/>
      <c r="UZ680" s="15"/>
      <c r="VA680" s="15"/>
      <c r="VB680" s="15"/>
      <c r="VC680" s="15"/>
      <c r="VD680" s="15"/>
      <c r="VE680" s="15"/>
      <c r="VF680" s="15"/>
      <c r="VG680" s="15"/>
      <c r="VH680" s="15"/>
      <c r="VI680" s="15"/>
      <c r="VJ680" s="15"/>
      <c r="VK680" s="15"/>
      <c r="VL680" s="15"/>
      <c r="VM680" s="15"/>
      <c r="VN680" s="15"/>
      <c r="VO680" s="15"/>
      <c r="VP680" s="15"/>
      <c r="VQ680" s="15"/>
      <c r="VR680" s="15"/>
      <c r="VS680" s="15"/>
      <c r="VT680" s="15"/>
      <c r="VU680" s="15"/>
      <c r="VV680" s="15"/>
      <c r="VW680" s="15"/>
      <c r="VX680" s="15"/>
      <c r="VY680" s="15"/>
      <c r="VZ680" s="15"/>
      <c r="WA680" s="15"/>
      <c r="WB680" s="15"/>
      <c r="WC680" s="15"/>
      <c r="WD680" s="15"/>
      <c r="WE680" s="15"/>
      <c r="WF680" s="15"/>
      <c r="WG680" s="15"/>
      <c r="WH680" s="15"/>
      <c r="WI680" s="15"/>
      <c r="WJ680" s="15"/>
      <c r="WK680" s="15"/>
      <c r="WL680" s="15"/>
      <c r="WM680" s="15"/>
      <c r="WN680" s="15"/>
      <c r="WO680" s="15"/>
      <c r="WP680" s="15"/>
      <c r="WQ680" s="15"/>
      <c r="WR680" s="15"/>
      <c r="WS680" s="15"/>
      <c r="WT680" s="15"/>
      <c r="WU680" s="15"/>
      <c r="WV680" s="15"/>
      <c r="WW680" s="15"/>
      <c r="WX680" s="15"/>
      <c r="WY680" s="15"/>
      <c r="WZ680" s="15"/>
      <c r="XA680" s="15"/>
      <c r="XB680" s="15"/>
      <c r="XC680" s="15"/>
      <c r="XD680" s="15"/>
      <c r="XE680" s="15"/>
      <c r="XF680" s="15"/>
      <c r="XG680" s="15"/>
      <c r="XH680" s="15"/>
      <c r="XI680" s="15"/>
      <c r="XJ680" s="15"/>
      <c r="XK680" s="15"/>
      <c r="XL680" s="15"/>
      <c r="XM680" s="15"/>
      <c r="XN680" s="15"/>
      <c r="XO680" s="15"/>
      <c r="XP680" s="15"/>
      <c r="XQ680" s="15"/>
      <c r="XR680" s="15"/>
      <c r="XS680" s="15"/>
      <c r="XT680" s="15"/>
      <c r="XU680" s="15"/>
      <c r="XV680" s="15"/>
      <c r="XW680" s="15"/>
      <c r="XX680" s="15"/>
      <c r="XY680" s="15"/>
      <c r="XZ680" s="15"/>
      <c r="YA680" s="15"/>
      <c r="YB680" s="15"/>
      <c r="YC680" s="15"/>
      <c r="YD680" s="15"/>
      <c r="YE680" s="15"/>
      <c r="YF680" s="15"/>
      <c r="YG680" s="15"/>
      <c r="YH680" s="15"/>
      <c r="YI680" s="15"/>
      <c r="YJ680" s="15"/>
      <c r="YK680" s="15"/>
      <c r="YL680" s="15"/>
      <c r="YM680" s="15"/>
      <c r="YN680" s="15"/>
      <c r="YO680" s="15"/>
      <c r="YP680" s="15"/>
      <c r="YQ680" s="15"/>
      <c r="YR680" s="15"/>
      <c r="YS680" s="15"/>
      <c r="YT680" s="15"/>
      <c r="YU680" s="15"/>
      <c r="YV680" s="15"/>
      <c r="YW680" s="15"/>
      <c r="YX680" s="15"/>
      <c r="YY680" s="15"/>
      <c r="YZ680" s="15"/>
      <c r="ZA680" s="15"/>
      <c r="ZB680" s="15"/>
      <c r="ZC680" s="15"/>
      <c r="ZD680" s="15"/>
      <c r="ZE680" s="15"/>
      <c r="ZF680" s="15"/>
      <c r="ZG680" s="15"/>
      <c r="ZH680" s="15"/>
      <c r="ZI680" s="15"/>
      <c r="ZJ680" s="15"/>
      <c r="ZK680" s="15"/>
      <c r="ZL680" s="15"/>
      <c r="ZM680" s="15"/>
      <c r="ZN680" s="15"/>
      <c r="ZO680" s="15"/>
      <c r="ZP680" s="15"/>
      <c r="ZQ680" s="15"/>
      <c r="ZR680" s="15"/>
      <c r="ZS680" s="15"/>
      <c r="ZT680" s="15"/>
      <c r="ZU680" s="15"/>
      <c r="ZV680" s="15"/>
      <c r="ZW680" s="15"/>
      <c r="ZX680" s="15"/>
      <c r="ZY680" s="15"/>
      <c r="ZZ680" s="15"/>
      <c r="AAA680" s="15"/>
      <c r="AAB680" s="15"/>
      <c r="AAC680" s="15"/>
      <c r="AAD680" s="15"/>
      <c r="AAE680" s="15"/>
      <c r="AAF680" s="15"/>
      <c r="AAG680" s="15"/>
      <c r="AAH680" s="15"/>
      <c r="AAI680" s="15"/>
      <c r="AAJ680" s="15"/>
      <c r="AAK680" s="15"/>
      <c r="AAL680" s="15"/>
      <c r="AAM680" s="15"/>
      <c r="AAN680" s="15"/>
      <c r="AAO680" s="15"/>
      <c r="AAP680" s="15"/>
      <c r="AAQ680" s="15"/>
      <c r="AAR680" s="15"/>
      <c r="AAS680" s="15"/>
      <c r="AAT680" s="15"/>
      <c r="AAU680" s="15"/>
      <c r="AAV680" s="15"/>
      <c r="AAW680" s="15"/>
      <c r="AAX680" s="15"/>
      <c r="AAY680" s="15"/>
      <c r="AAZ680" s="15"/>
      <c r="ABA680" s="15"/>
      <c r="ABB680" s="15"/>
      <c r="ABC680" s="15"/>
      <c r="ABD680" s="15"/>
      <c r="ABE680" s="15"/>
      <c r="ABF680" s="15"/>
      <c r="ABG680" s="15"/>
      <c r="ABH680" s="15"/>
      <c r="ABI680" s="15"/>
      <c r="ABJ680" s="15"/>
      <c r="ABK680" s="15"/>
      <c r="ABL680" s="15"/>
      <c r="ABM680" s="15"/>
      <c r="ABN680" s="15"/>
      <c r="ABO680" s="15"/>
      <c r="ABP680" s="15"/>
      <c r="ABQ680" s="15"/>
      <c r="ABR680" s="15"/>
      <c r="ABS680" s="15"/>
      <c r="ABT680" s="15"/>
      <c r="ABU680" s="15"/>
      <c r="ABV680" s="15"/>
      <c r="ABW680" s="15"/>
      <c r="ABX680" s="15"/>
      <c r="ABY680" s="15"/>
      <c r="ABZ680" s="15"/>
      <c r="ACA680" s="15"/>
      <c r="ACB680" s="15"/>
      <c r="ACC680" s="15"/>
      <c r="ACD680" s="15"/>
      <c r="ACE680" s="15"/>
      <c r="ACF680" s="15"/>
      <c r="ACG680" s="15"/>
      <c r="ACH680" s="15"/>
      <c r="ACI680" s="15"/>
      <c r="ACJ680" s="15"/>
      <c r="ACK680" s="15"/>
      <c r="ACL680" s="15"/>
      <c r="ACM680" s="15"/>
      <c r="ACN680" s="15"/>
      <c r="ACO680" s="15"/>
      <c r="ACP680" s="15"/>
      <c r="ACQ680" s="15"/>
      <c r="ACR680" s="15"/>
      <c r="ACS680" s="15"/>
      <c r="ACT680" s="15"/>
      <c r="ACU680" s="15"/>
      <c r="ACV680" s="15"/>
      <c r="ACW680" s="15"/>
      <c r="ACX680" s="15"/>
      <c r="ACY680" s="15"/>
      <c r="ACZ680" s="15"/>
      <c r="ADA680" s="15"/>
      <c r="ADB680" s="15"/>
      <c r="ADC680" s="15"/>
      <c r="ADD680" s="15"/>
      <c r="ADE680" s="15"/>
      <c r="ADF680" s="15"/>
      <c r="ADG680" s="15"/>
      <c r="ADH680" s="15"/>
      <c r="ADI680" s="15"/>
      <c r="ADJ680" s="15"/>
      <c r="ADK680" s="15"/>
      <c r="ADL680" s="15"/>
      <c r="ADM680" s="15"/>
      <c r="ADN680" s="15"/>
      <c r="ADO680" s="15"/>
      <c r="ADP680" s="15"/>
      <c r="ADQ680" s="15"/>
      <c r="ADR680" s="15"/>
      <c r="ADS680" s="15"/>
      <c r="ADT680" s="15"/>
      <c r="ADU680" s="15"/>
      <c r="ADV680" s="15"/>
      <c r="ADW680" s="15"/>
      <c r="ADX680" s="15"/>
      <c r="ADY680" s="15"/>
      <c r="ADZ680" s="15"/>
      <c r="AEA680" s="15"/>
      <c r="AEB680" s="15"/>
      <c r="AEC680" s="15"/>
      <c r="AED680" s="15"/>
      <c r="AEE680" s="15"/>
      <c r="AEF680" s="15"/>
      <c r="AEG680" s="15"/>
      <c r="AEH680" s="15"/>
      <c r="AEI680" s="15"/>
      <c r="AEJ680" s="15"/>
      <c r="AEK680" s="15"/>
      <c r="AEL680" s="15"/>
      <c r="AEM680" s="15"/>
      <c r="AEN680" s="15"/>
      <c r="AEO680" s="15"/>
      <c r="AEP680" s="15"/>
      <c r="AEQ680" s="15"/>
      <c r="AER680" s="15"/>
      <c r="AES680" s="15"/>
      <c r="AET680" s="15"/>
      <c r="AEU680" s="15"/>
      <c r="AEV680" s="15"/>
      <c r="AEW680" s="15"/>
      <c r="AEX680" s="15"/>
      <c r="AEY680" s="15"/>
      <c r="AEZ680" s="15"/>
      <c r="AFA680" s="15"/>
      <c r="AFB680" s="15"/>
      <c r="AFC680" s="15"/>
      <c r="AFD680" s="15"/>
      <c r="AFE680" s="15"/>
      <c r="AFF680" s="15"/>
      <c r="AFG680" s="15"/>
      <c r="AFH680" s="15"/>
      <c r="AFI680" s="15"/>
      <c r="AFJ680" s="15"/>
      <c r="AFK680" s="15"/>
      <c r="AFL680" s="15"/>
      <c r="AFM680" s="15"/>
      <c r="AFN680" s="15"/>
      <c r="AFO680" s="15"/>
      <c r="AFP680" s="15"/>
      <c r="AFQ680" s="15"/>
      <c r="AFR680" s="15"/>
      <c r="AFS680" s="15"/>
      <c r="AFT680" s="15"/>
      <c r="AFU680" s="15"/>
      <c r="AFV680" s="15"/>
      <c r="AFW680" s="15"/>
      <c r="AFX680" s="15"/>
      <c r="AFY680" s="15"/>
      <c r="AFZ680" s="15"/>
      <c r="AGA680" s="15"/>
      <c r="AGB680" s="15"/>
      <c r="AGC680" s="15"/>
      <c r="AGD680" s="15"/>
      <c r="AGE680" s="15"/>
      <c r="AGF680" s="15"/>
      <c r="AGG680" s="15"/>
      <c r="AGH680" s="15"/>
      <c r="AGI680" s="15"/>
      <c r="AGJ680" s="15"/>
      <c r="AGK680" s="15"/>
      <c r="AGL680" s="15"/>
      <c r="AGM680" s="15"/>
      <c r="AGN680" s="15"/>
      <c r="AGO680" s="15"/>
      <c r="AGP680" s="15"/>
      <c r="AGQ680" s="15"/>
      <c r="AGR680" s="15"/>
      <c r="AGS680" s="15"/>
      <c r="AGT680" s="15"/>
      <c r="AGU680" s="15"/>
      <c r="AGV680" s="15"/>
      <c r="AGW680" s="15"/>
      <c r="AGX680" s="15"/>
      <c r="AGY680" s="15"/>
      <c r="AGZ680" s="15"/>
      <c r="AHA680" s="15"/>
      <c r="AHB680" s="15"/>
      <c r="AHC680" s="15"/>
      <c r="AHD680" s="15"/>
      <c r="AHE680" s="15"/>
      <c r="AHF680" s="15"/>
      <c r="AHG680" s="15"/>
      <c r="AHH680" s="15"/>
      <c r="AHI680" s="15"/>
      <c r="AHJ680" s="15"/>
      <c r="AHK680" s="15"/>
      <c r="AHL680" s="15"/>
      <c r="AHM680" s="15"/>
      <c r="AHN680" s="15"/>
      <c r="AHO680" s="15"/>
      <c r="AHP680" s="15"/>
      <c r="AHQ680" s="15"/>
      <c r="AHR680" s="15"/>
      <c r="AHS680" s="15"/>
      <c r="AHT680" s="15"/>
      <c r="AHU680" s="15"/>
      <c r="AHV680" s="15"/>
      <c r="AHW680" s="15"/>
      <c r="AHX680" s="15"/>
      <c r="AHY680" s="15"/>
      <c r="AHZ680" s="15"/>
      <c r="AIA680" s="15"/>
      <c r="AIB680" s="15"/>
      <c r="AIC680" s="15"/>
      <c r="AID680" s="15"/>
      <c r="AIE680" s="15"/>
      <c r="AIF680" s="15"/>
      <c r="AIG680" s="15"/>
      <c r="AIH680" s="15"/>
      <c r="AII680" s="15"/>
      <c r="AIJ680" s="15"/>
      <c r="AIK680" s="15"/>
      <c r="AIL680" s="15"/>
      <c r="AIM680" s="15"/>
      <c r="AIN680" s="15"/>
      <c r="AIO680" s="15"/>
      <c r="AIP680" s="15"/>
      <c r="AIQ680" s="15"/>
      <c r="AIR680" s="15"/>
      <c r="AIS680" s="15"/>
      <c r="AIT680" s="15"/>
      <c r="AIU680" s="15"/>
      <c r="AIV680" s="15"/>
      <c r="AIW680" s="15"/>
      <c r="AIX680" s="15"/>
      <c r="AIY680" s="15"/>
      <c r="AIZ680" s="15"/>
      <c r="AJA680" s="15"/>
      <c r="AJB680" s="15"/>
      <c r="AJC680" s="15"/>
      <c r="AJD680" s="15"/>
      <c r="AJE680" s="15"/>
      <c r="AJF680" s="15"/>
      <c r="AJG680" s="15"/>
      <c r="AJH680" s="15"/>
      <c r="AJI680" s="15"/>
      <c r="AJJ680" s="15"/>
      <c r="AJK680" s="15"/>
      <c r="AJL680" s="15"/>
      <c r="AJM680" s="15"/>
      <c r="AJN680" s="15"/>
      <c r="AJO680" s="15"/>
      <c r="AJP680" s="15"/>
      <c r="AJQ680" s="15"/>
      <c r="AJR680" s="15"/>
      <c r="AJS680" s="15"/>
      <c r="AJT680" s="15"/>
      <c r="AJU680" s="15"/>
      <c r="AJV680" s="15"/>
      <c r="AJW680" s="15"/>
      <c r="AJX680" s="15"/>
      <c r="AJY680" s="15"/>
      <c r="AJZ680" s="15"/>
      <c r="AKA680" s="15"/>
      <c r="AKB680" s="15"/>
      <c r="AKC680" s="15"/>
      <c r="AKD680" s="15"/>
      <c r="AKE680" s="15"/>
      <c r="AKF680" s="15"/>
      <c r="AKG680" s="15"/>
      <c r="AKH680" s="15"/>
      <c r="AKI680" s="15"/>
      <c r="AKJ680" s="15"/>
      <c r="AKK680" s="15"/>
      <c r="AKL680" s="15"/>
      <c r="AKM680" s="15"/>
      <c r="AKN680" s="15"/>
      <c r="AKO680" s="15"/>
      <c r="AKP680" s="15"/>
      <c r="AKQ680" s="15"/>
      <c r="AKR680" s="15"/>
      <c r="AKS680" s="15"/>
      <c r="AKT680" s="15"/>
      <c r="AKU680" s="15"/>
      <c r="AKV680" s="15"/>
      <c r="AKW680" s="15"/>
      <c r="AKX680" s="15"/>
      <c r="AKY680" s="15"/>
      <c r="AKZ680" s="15"/>
      <c r="ALA680" s="15"/>
      <c r="ALB680" s="15"/>
      <c r="ALC680" s="15"/>
      <c r="ALD680" s="15"/>
      <c r="ALE680" s="15"/>
      <c r="ALF680" s="15"/>
      <c r="ALG680" s="15"/>
      <c r="ALH680" s="15"/>
      <c r="ALI680" s="15"/>
      <c r="ALJ680" s="15"/>
      <c r="ALK680" s="15"/>
      <c r="ALL680" s="15"/>
      <c r="ALM680" s="15"/>
      <c r="ALN680" s="15"/>
      <c r="ALO680" s="15"/>
      <c r="ALP680" s="15"/>
      <c r="ALQ680" s="15"/>
      <c r="ALR680" s="15"/>
      <c r="ALS680" s="15"/>
      <c r="ALT680" s="15"/>
      <c r="ALU680" s="15"/>
      <c r="ALV680" s="15"/>
      <c r="ALW680" s="15"/>
      <c r="ALX680" s="11"/>
      <c r="ALY680" s="11"/>
      <c r="ALZ680" s="11"/>
      <c r="AMA680" s="11"/>
    </row>
    <row r="681" spans="1:1015" ht="12.75" customHeight="1">
      <c r="A681" s="11"/>
      <c r="B681" s="11"/>
      <c r="C681" s="11"/>
      <c r="D681" s="11"/>
      <c r="E681" s="11"/>
      <c r="F681" s="11"/>
      <c r="G681" s="11"/>
      <c r="H681" s="41"/>
      <c r="I681" s="41"/>
      <c r="J681" s="41"/>
      <c r="K681" s="41"/>
      <c r="L681"/>
      <c r="M681" s="41"/>
      <c r="N681" s="4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  <c r="AKS681" s="11"/>
      <c r="AKT681" s="11"/>
      <c r="AKU681" s="11"/>
      <c r="AKV681" s="11"/>
      <c r="AKW681" s="11"/>
      <c r="AKX681" s="11"/>
      <c r="AKY681" s="11"/>
      <c r="AKZ681" s="11"/>
      <c r="ALA681" s="11"/>
      <c r="ALB681" s="11"/>
      <c r="ALC681" s="11"/>
      <c r="ALD681" s="11"/>
      <c r="ALE681" s="11"/>
      <c r="ALF681" s="11"/>
      <c r="ALG681" s="11"/>
      <c r="ALH681" s="11"/>
      <c r="ALI681" s="11"/>
      <c r="ALJ681" s="11"/>
      <c r="ALK681" s="11"/>
      <c r="ALL681" s="11"/>
      <c r="ALM681" s="11"/>
      <c r="ALN681" s="11"/>
      <c r="ALO681" s="11"/>
      <c r="ALP681" s="11"/>
      <c r="ALQ681" s="11"/>
      <c r="ALR681" s="11"/>
      <c r="ALS681" s="11"/>
      <c r="ALT681" s="11"/>
      <c r="ALU681" s="11"/>
      <c r="ALV681" s="11"/>
      <c r="ALW681" s="11"/>
      <c r="ALX681" s="11"/>
      <c r="ALY681" s="11"/>
      <c r="ALZ681" s="11"/>
      <c r="AMA681" s="11"/>
    </row>
    <row r="682" spans="1:1015" ht="12.75" customHeight="1">
      <c r="A682" s="55" t="s">
        <v>649</v>
      </c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  <c r="AKS682" s="11"/>
      <c r="AKT682" s="11"/>
      <c r="AKU682" s="11"/>
      <c r="AKV682" s="11"/>
      <c r="AKW682" s="11"/>
      <c r="AKX682" s="11"/>
      <c r="AKY682" s="11"/>
      <c r="AKZ682" s="11"/>
      <c r="ALA682" s="11"/>
      <c r="ALB682" s="11"/>
      <c r="ALC682" s="11"/>
      <c r="ALD682" s="11"/>
      <c r="ALE682" s="11"/>
      <c r="ALF682" s="11"/>
      <c r="ALG682" s="11"/>
      <c r="ALH682" s="11"/>
      <c r="ALI682" s="11"/>
      <c r="ALJ682" s="11"/>
      <c r="ALK682" s="11"/>
      <c r="ALL682" s="11"/>
      <c r="ALM682" s="11"/>
      <c r="ALN682" s="11"/>
      <c r="ALO682" s="11"/>
      <c r="ALP682" s="11"/>
      <c r="ALQ682" s="11"/>
      <c r="ALR682" s="11"/>
      <c r="ALS682" s="11"/>
      <c r="ALT682" s="11"/>
      <c r="ALU682" s="11"/>
      <c r="ALV682" s="11"/>
      <c r="ALW682" s="11"/>
      <c r="ALX682" s="11"/>
      <c r="ALY682" s="11"/>
      <c r="ALZ682" s="11"/>
      <c r="AMA682" s="11"/>
    </row>
    <row r="683" spans="1:1015" ht="12.75" customHeight="1">
      <c r="A683" s="55" t="s">
        <v>650</v>
      </c>
      <c r="B683" s="55"/>
      <c r="C683" s="55"/>
      <c r="D683" s="55"/>
      <c r="E683" s="55"/>
      <c r="F683" s="55"/>
      <c r="G683" s="55"/>
      <c r="H683" s="2" t="s">
        <v>8</v>
      </c>
      <c r="I683" s="2" t="s">
        <v>9</v>
      </c>
      <c r="J683" s="2" t="s">
        <v>10</v>
      </c>
      <c r="K683" s="2" t="s">
        <v>11</v>
      </c>
      <c r="L683" s="3" t="s">
        <v>12</v>
      </c>
      <c r="M683" s="2" t="s">
        <v>13</v>
      </c>
      <c r="N683" s="2" t="s">
        <v>14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  <c r="AKS683" s="11"/>
      <c r="AKT683" s="11"/>
      <c r="AKU683" s="11"/>
      <c r="AKV683" s="11"/>
      <c r="AKW683" s="11"/>
      <c r="AKX683" s="11"/>
      <c r="AKY683" s="11"/>
      <c r="AKZ683" s="11"/>
      <c r="ALA683" s="11"/>
      <c r="ALB683" s="11"/>
      <c r="ALC683" s="11"/>
      <c r="ALD683" s="11"/>
      <c r="ALE683" s="11"/>
      <c r="ALF683" s="11"/>
      <c r="ALG683" s="11"/>
      <c r="ALH683" s="11"/>
      <c r="ALI683" s="11"/>
      <c r="ALJ683" s="11"/>
      <c r="ALK683" s="11"/>
      <c r="ALL683" s="11"/>
      <c r="ALM683" s="11"/>
      <c r="ALN683" s="11"/>
      <c r="ALO683" s="11"/>
      <c r="ALP683" s="11"/>
      <c r="ALQ683" s="11"/>
      <c r="ALR683" s="11"/>
      <c r="ALS683" s="11"/>
      <c r="ALT683" s="11"/>
      <c r="ALU683" s="11"/>
      <c r="ALV683" s="11"/>
      <c r="ALW683" s="11"/>
      <c r="ALX683" s="11"/>
      <c r="ALY683" s="11"/>
      <c r="ALZ683" s="11"/>
      <c r="AMA683" s="11"/>
    </row>
    <row r="684" spans="1:1015" ht="12.75" customHeight="1">
      <c r="A684" s="54" t="s">
        <v>0</v>
      </c>
      <c r="B684" s="54"/>
      <c r="C684" s="54"/>
      <c r="D684" s="54"/>
      <c r="E684" s="54"/>
      <c r="F684" s="54"/>
      <c r="G684" s="54"/>
      <c r="H684" s="10">
        <f t="shared" ref="H684:N684" si="107">H90</f>
        <v>1148982.5</v>
      </c>
      <c r="I684" s="10">
        <f t="shared" si="107"/>
        <v>1337372.95</v>
      </c>
      <c r="J684" s="10">
        <f t="shared" si="107"/>
        <v>1276529</v>
      </c>
      <c r="K684" s="10">
        <f t="shared" si="107"/>
        <v>1315133.1099999999</v>
      </c>
      <c r="L684" s="7">
        <f t="shared" si="107"/>
        <v>1383075</v>
      </c>
      <c r="M684" s="10">
        <f t="shared" si="107"/>
        <v>1314640</v>
      </c>
      <c r="N684" s="10">
        <f t="shared" si="107"/>
        <v>1314640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  <c r="AKS684" s="11"/>
      <c r="AKT684" s="11"/>
      <c r="AKU684" s="11"/>
      <c r="AKV684" s="11"/>
      <c r="AKW684" s="11"/>
      <c r="AKX684" s="11"/>
      <c r="AKY684" s="11"/>
      <c r="AKZ684" s="11"/>
      <c r="ALA684" s="11"/>
      <c r="ALB684" s="11"/>
      <c r="ALC684" s="11"/>
      <c r="ALD684" s="11"/>
      <c r="ALE684" s="11"/>
      <c r="ALF684" s="11"/>
      <c r="ALG684" s="11"/>
      <c r="ALH684" s="11"/>
      <c r="ALI684" s="11"/>
      <c r="ALJ684" s="11"/>
      <c r="ALK684" s="11"/>
      <c r="ALL684" s="11"/>
      <c r="ALM684" s="11"/>
      <c r="ALN684" s="11"/>
      <c r="ALO684" s="11"/>
      <c r="ALP684" s="11"/>
      <c r="ALQ684" s="11"/>
      <c r="ALR684" s="11"/>
      <c r="ALS684" s="11"/>
      <c r="ALT684" s="11"/>
      <c r="ALU684" s="11"/>
      <c r="ALV684" s="11"/>
      <c r="ALW684" s="11"/>
      <c r="ALX684" s="11"/>
      <c r="ALY684" s="11"/>
      <c r="ALZ684" s="11"/>
      <c r="AMA684" s="11"/>
    </row>
    <row r="685" spans="1:1015" ht="12.75" customHeight="1">
      <c r="A685" s="54" t="s">
        <v>163</v>
      </c>
      <c r="B685" s="54"/>
      <c r="C685" s="54"/>
      <c r="D685" s="54"/>
      <c r="E685" s="54"/>
      <c r="F685" s="54"/>
      <c r="G685" s="54"/>
      <c r="H685" s="10">
        <f t="shared" ref="H685:N685" si="108">H680</f>
        <v>1128842.1599999999</v>
      </c>
      <c r="I685" s="10">
        <f t="shared" si="108"/>
        <v>1300244.42</v>
      </c>
      <c r="J685" s="10">
        <f t="shared" si="108"/>
        <v>1276529</v>
      </c>
      <c r="K685" s="10">
        <f t="shared" si="108"/>
        <v>1284894.7599999998</v>
      </c>
      <c r="L685" s="7">
        <f t="shared" si="108"/>
        <v>1383075</v>
      </c>
      <c r="M685" s="10">
        <f t="shared" si="108"/>
        <v>1314640</v>
      </c>
      <c r="N685" s="10">
        <f t="shared" si="108"/>
        <v>1314640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  <c r="AKS685" s="11"/>
      <c r="AKT685" s="11"/>
      <c r="AKU685" s="11"/>
      <c r="AKV685" s="11"/>
      <c r="AKW685" s="11"/>
      <c r="AKX685" s="11"/>
      <c r="AKY685" s="11"/>
      <c r="AKZ685" s="11"/>
      <c r="ALA685" s="11"/>
      <c r="ALB685" s="11"/>
      <c r="ALC685" s="11"/>
      <c r="ALD685" s="11"/>
      <c r="ALE685" s="11"/>
      <c r="ALF685" s="11"/>
      <c r="ALG685" s="11"/>
      <c r="ALH685" s="11"/>
      <c r="ALI685" s="11"/>
      <c r="ALJ685" s="11"/>
      <c r="ALK685" s="11"/>
      <c r="ALL685" s="11"/>
      <c r="ALM685" s="11"/>
      <c r="ALN685" s="11"/>
      <c r="ALO685" s="11"/>
      <c r="ALP685" s="11"/>
      <c r="ALQ685" s="11"/>
      <c r="ALR685" s="11"/>
      <c r="ALS685" s="11"/>
      <c r="ALT685" s="11"/>
      <c r="ALU685" s="11"/>
      <c r="ALV685" s="11"/>
      <c r="ALW685" s="11"/>
      <c r="ALX685" s="11"/>
      <c r="ALY685" s="11"/>
      <c r="ALZ685" s="11"/>
      <c r="AMA685" s="11"/>
    </row>
    <row r="686" spans="1:1015" ht="12.75" customHeight="1">
      <c r="A686" s="54" t="s">
        <v>651</v>
      </c>
      <c r="B686" s="54"/>
      <c r="C686" s="54"/>
      <c r="D686" s="54"/>
      <c r="E686" s="54"/>
      <c r="F686" s="54"/>
      <c r="G686" s="54"/>
      <c r="H686" s="10">
        <f t="shared" ref="H686:N686" si="109">H684-H685</f>
        <v>20140.340000000084</v>
      </c>
      <c r="I686" s="10">
        <f t="shared" si="109"/>
        <v>37128.530000000028</v>
      </c>
      <c r="J686" s="10">
        <f t="shared" si="109"/>
        <v>0</v>
      </c>
      <c r="K686" s="10">
        <f t="shared" si="109"/>
        <v>30238.350000000093</v>
      </c>
      <c r="L686" s="7">
        <f t="shared" si="109"/>
        <v>0</v>
      </c>
      <c r="M686" s="10">
        <f t="shared" si="109"/>
        <v>0</v>
      </c>
      <c r="N686" s="10">
        <f t="shared" si="109"/>
        <v>0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  <c r="AKS686" s="11"/>
      <c r="AKT686" s="11"/>
      <c r="AKU686" s="11"/>
      <c r="AKV686" s="11"/>
      <c r="AKW686" s="11"/>
      <c r="AKX686" s="11"/>
      <c r="AKY686" s="11"/>
      <c r="AKZ686" s="11"/>
      <c r="ALA686" s="11"/>
      <c r="ALB686" s="11"/>
      <c r="ALC686" s="11"/>
      <c r="ALD686" s="11"/>
      <c r="ALE686" s="11"/>
      <c r="ALF686" s="11"/>
      <c r="ALG686" s="11"/>
      <c r="ALH686" s="11"/>
      <c r="ALI686" s="11"/>
      <c r="ALJ686" s="11"/>
      <c r="ALK686" s="11"/>
      <c r="ALL686" s="11"/>
      <c r="ALM686" s="11"/>
      <c r="ALN686" s="11"/>
      <c r="ALO686" s="11"/>
      <c r="ALP686" s="11"/>
      <c r="ALQ686" s="11"/>
      <c r="ALR686" s="11"/>
      <c r="ALS686" s="11"/>
      <c r="ALT686" s="11"/>
      <c r="ALU686" s="11"/>
      <c r="ALV686" s="11"/>
      <c r="ALW686" s="11"/>
      <c r="ALX686" s="11"/>
      <c r="ALY686" s="11"/>
      <c r="ALZ686" s="11"/>
      <c r="AMA686" s="11"/>
    </row>
    <row r="687" spans="1:1015" ht="12.75" customHeight="1">
      <c r="L687" s="41"/>
    </row>
    <row r="688" spans="1:1015" ht="12.75" customHeight="1">
      <c r="K688" s="42">
        <v>15785.68</v>
      </c>
      <c r="L688" s="43"/>
      <c r="M688" s="42" t="s">
        <v>652</v>
      </c>
    </row>
    <row r="689" spans="11:13" ht="12.75" customHeight="1">
      <c r="K689" s="42">
        <v>368.75</v>
      </c>
      <c r="L689" s="43"/>
      <c r="M689" s="42" t="s">
        <v>653</v>
      </c>
    </row>
    <row r="690" spans="11:13" ht="12.75" customHeight="1">
      <c r="K690" s="42">
        <v>0.08</v>
      </c>
      <c r="L690" s="43"/>
      <c r="M690" s="42" t="s">
        <v>654</v>
      </c>
    </row>
    <row r="691" spans="11:13" ht="12.75" customHeight="1">
      <c r="K691" s="42">
        <v>12900.01</v>
      </c>
      <c r="L691" s="43"/>
      <c r="M691" s="42" t="s">
        <v>655</v>
      </c>
    </row>
    <row r="692" spans="11:13" ht="12.75" customHeight="1">
      <c r="K692" s="42">
        <v>1183.83</v>
      </c>
      <c r="L692" s="43"/>
      <c r="M692" s="42" t="s">
        <v>656</v>
      </c>
    </row>
    <row r="693" spans="11:13" ht="12.75" customHeight="1">
      <c r="K693" s="42">
        <f>SUM(K688:K692)</f>
        <v>30238.35</v>
      </c>
      <c r="L693" s="43"/>
      <c r="M693" s="42"/>
    </row>
    <row r="694" spans="11:13" ht="12.75" customHeight="1">
      <c r="K694" s="42">
        <v>11209.8</v>
      </c>
      <c r="L694" s="43"/>
      <c r="M694" s="42" t="s">
        <v>657</v>
      </c>
    </row>
    <row r="695" spans="11:13" ht="12.75" customHeight="1">
      <c r="K695" s="42">
        <v>734.43</v>
      </c>
      <c r="L695" s="43"/>
      <c r="M695" s="42" t="s">
        <v>658</v>
      </c>
    </row>
    <row r="696" spans="11:13" ht="12.75" customHeight="1">
      <c r="K696" s="42">
        <f>K693-K694-K695</f>
        <v>18294.12</v>
      </c>
      <c r="L696" s="43"/>
      <c r="M696" s="42" t="s">
        <v>659</v>
      </c>
    </row>
    <row r="697" spans="11:13" ht="12.75" customHeight="1">
      <c r="L697" s="41"/>
    </row>
    <row r="698" spans="11:13" ht="12.75" customHeight="1">
      <c r="L698" s="41"/>
    </row>
    <row r="699" spans="11:13" ht="12.75" customHeight="1">
      <c r="L699" s="41"/>
    </row>
    <row r="700" spans="11:13" ht="12.75" customHeight="1">
      <c r="L700" s="41"/>
    </row>
    <row r="701" spans="11:13" ht="12.75" customHeight="1">
      <c r="L701" s="41"/>
    </row>
    <row r="702" spans="11:13" ht="12.75" customHeight="1">
      <c r="L702" s="41"/>
    </row>
    <row r="703" spans="11:13" ht="12.75" customHeight="1">
      <c r="L703" s="41"/>
    </row>
    <row r="704" spans="11:13" ht="12.75" customHeight="1">
      <c r="L704" s="41"/>
    </row>
    <row r="705" spans="12:12" ht="12.75" customHeight="1">
      <c r="L705" s="41"/>
    </row>
    <row r="706" spans="12:12" ht="12.75" customHeight="1">
      <c r="L706" s="41"/>
    </row>
    <row r="707" spans="12:12" ht="12.75" customHeight="1">
      <c r="L707" s="41"/>
    </row>
    <row r="708" spans="12:12" ht="12.75" customHeight="1">
      <c r="L708" s="41"/>
    </row>
    <row r="709" spans="12:12" ht="12.75" customHeight="1">
      <c r="L709" s="41"/>
    </row>
    <row r="710" spans="12:12" ht="12.75" customHeight="1">
      <c r="L710" s="41"/>
    </row>
    <row r="711" spans="12:12" ht="12.75" customHeight="1">
      <c r="L711" s="41"/>
    </row>
    <row r="712" spans="12:12" ht="12.75" customHeight="1">
      <c r="L712" s="41"/>
    </row>
    <row r="713" spans="12:12" ht="12.75" customHeight="1">
      <c r="L713" s="41"/>
    </row>
    <row r="714" spans="12:12" ht="12.75" customHeight="1">
      <c r="L714" s="41"/>
    </row>
    <row r="715" spans="12:12" ht="12.75" customHeight="1">
      <c r="L715" s="41"/>
    </row>
    <row r="716" spans="12:12" ht="12.75" customHeight="1">
      <c r="L716" s="41"/>
    </row>
    <row r="717" spans="12:12" ht="12.75" customHeight="1">
      <c r="L717" s="41"/>
    </row>
    <row r="718" spans="12:12" ht="12.75" customHeight="1">
      <c r="L718" s="41"/>
    </row>
  </sheetData>
  <mergeCells count="20">
    <mergeCell ref="A685:G685"/>
    <mergeCell ref="A686:G686"/>
    <mergeCell ref="A533:N533"/>
    <mergeCell ref="A591:N591"/>
    <mergeCell ref="A651:N651"/>
    <mergeCell ref="A682:N682"/>
    <mergeCell ref="A683:G683"/>
    <mergeCell ref="A684:G684"/>
    <mergeCell ref="A495:N495"/>
    <mergeCell ref="A1:N1"/>
    <mergeCell ref="A92:N92"/>
    <mergeCell ref="A93:N93"/>
    <mergeCell ref="A141:N141"/>
    <mergeCell ref="A155:N155"/>
    <mergeCell ref="A241:N241"/>
    <mergeCell ref="A294:N294"/>
    <mergeCell ref="A333:N333"/>
    <mergeCell ref="A350:N350"/>
    <mergeCell ref="A373:N373"/>
    <mergeCell ref="A456:N456"/>
  </mergeCells>
  <pageMargins left="0.19645669291338583" right="0.19645669291338583" top="0.43188976377952759" bottom="0.43188976377952759" header="0.19645669291338583" footer="0.19645669291338583"/>
  <pageSetup paperSize="9" scale="91" fitToWidth="0" fitToHeight="0" pageOrder="overThenDown" orientation="landscape" r:id="rId1"/>
  <headerFooter alignWithMargins="0">
    <oddHeader>&amp;LProgramový rozpočet 2015 - 2017&amp;CFinančný rozpočet v členení podľa programov&amp;RObec Nesluša</oddHeader>
    <oddFooter>&amp;LPríloha č. 1&amp;R&amp;P/&amp;N</oddFooter>
  </headerFooter>
  <rowBreaks count="1" manualBreakCount="1">
    <brk id="9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RowHeight="14.25"/>
  <cols>
    <col min="1" max="1" width="10.75" customWidth="1"/>
    <col min="2" max="2" width="42.5" customWidth="1"/>
  </cols>
  <sheetData>
    <row r="1" spans="1:2">
      <c r="A1" s="45" t="s">
        <v>660</v>
      </c>
      <c r="B1" s="46" t="s">
        <v>661</v>
      </c>
    </row>
    <row r="2" spans="1:2">
      <c r="A2" s="47" t="s">
        <v>351</v>
      </c>
      <c r="B2" s="48" t="s">
        <v>662</v>
      </c>
    </row>
    <row r="3" spans="1:2">
      <c r="A3" s="47" t="s">
        <v>4</v>
      </c>
      <c r="B3" s="48" t="s">
        <v>663</v>
      </c>
    </row>
    <row r="4" spans="1:2">
      <c r="A4" s="47" t="s">
        <v>664</v>
      </c>
      <c r="B4" s="48" t="s">
        <v>665</v>
      </c>
    </row>
    <row r="5" spans="1:2">
      <c r="A5" s="47" t="s">
        <v>666</v>
      </c>
      <c r="B5" s="48" t="s">
        <v>667</v>
      </c>
    </row>
    <row r="6" spans="1:2">
      <c r="A6" s="47" t="s">
        <v>668</v>
      </c>
      <c r="B6" s="48" t="s">
        <v>669</v>
      </c>
    </row>
    <row r="7" spans="1:2">
      <c r="A7" s="47" t="s">
        <v>670</v>
      </c>
      <c r="B7" s="48" t="s">
        <v>671</v>
      </c>
    </row>
    <row r="8" spans="1:2">
      <c r="A8" s="47" t="s">
        <v>672</v>
      </c>
      <c r="B8" s="48" t="s">
        <v>673</v>
      </c>
    </row>
    <row r="9" spans="1:2">
      <c r="A9" s="47" t="s">
        <v>674</v>
      </c>
      <c r="B9" s="48" t="s">
        <v>675</v>
      </c>
    </row>
    <row r="10" spans="1:2">
      <c r="A10" s="47" t="s">
        <v>676</v>
      </c>
      <c r="B10" s="48" t="s">
        <v>677</v>
      </c>
    </row>
    <row r="11" spans="1:2">
      <c r="A11" s="47" t="s">
        <v>3</v>
      </c>
      <c r="B11" s="48" t="s">
        <v>678</v>
      </c>
    </row>
    <row r="12" spans="1:2">
      <c r="A12" s="47" t="s">
        <v>1</v>
      </c>
      <c r="B12" s="48" t="s">
        <v>679</v>
      </c>
    </row>
    <row r="13" spans="1:2">
      <c r="A13" s="47" t="s">
        <v>2</v>
      </c>
      <c r="B13" s="48" t="s">
        <v>680</v>
      </c>
    </row>
    <row r="14" spans="1:2">
      <c r="A14" s="47" t="s">
        <v>681</v>
      </c>
      <c r="B14" s="48" t="s">
        <v>682</v>
      </c>
    </row>
    <row r="15" spans="1:2">
      <c r="A15" s="47" t="s">
        <v>683</v>
      </c>
      <c r="B15" s="48" t="s">
        <v>684</v>
      </c>
    </row>
    <row r="16" spans="1:2">
      <c r="A16" s="47" t="s">
        <v>685</v>
      </c>
      <c r="B16" s="48" t="s">
        <v>686</v>
      </c>
    </row>
    <row r="17" spans="1:2">
      <c r="A17" s="47" t="s">
        <v>687</v>
      </c>
      <c r="B17" s="48" t="s">
        <v>688</v>
      </c>
    </row>
    <row r="18" spans="1:2">
      <c r="A18" s="47" t="s">
        <v>689</v>
      </c>
      <c r="B18" s="48" t="s">
        <v>690</v>
      </c>
    </row>
    <row r="19" spans="1:2">
      <c r="A19" s="47" t="s">
        <v>691</v>
      </c>
      <c r="B19" s="48" t="s">
        <v>692</v>
      </c>
    </row>
    <row r="20" spans="1:2">
      <c r="A20" s="47" t="s">
        <v>693</v>
      </c>
      <c r="B20" s="48" t="s">
        <v>694</v>
      </c>
    </row>
    <row r="21" spans="1:2">
      <c r="A21" s="47" t="s">
        <v>695</v>
      </c>
      <c r="B21" s="48" t="s">
        <v>696</v>
      </c>
    </row>
    <row r="22" spans="1:2">
      <c r="A22" s="47" t="s">
        <v>697</v>
      </c>
      <c r="B22" s="48" t="s">
        <v>698</v>
      </c>
    </row>
    <row r="23" spans="1:2">
      <c r="A23" s="47" t="s">
        <v>699</v>
      </c>
      <c r="B23" s="48" t="s">
        <v>700</v>
      </c>
    </row>
    <row r="24" spans="1:2">
      <c r="A24" s="47" t="s">
        <v>701</v>
      </c>
      <c r="B24" s="48" t="s">
        <v>702</v>
      </c>
    </row>
    <row r="25" spans="1:2">
      <c r="A25" s="47" t="s">
        <v>703</v>
      </c>
      <c r="B25" s="48" t="s">
        <v>704</v>
      </c>
    </row>
    <row r="26" spans="1:2">
      <c r="A26" s="47" t="s">
        <v>705</v>
      </c>
      <c r="B26" s="48" t="s">
        <v>706</v>
      </c>
    </row>
    <row r="27" spans="1:2">
      <c r="A27" s="47" t="s">
        <v>707</v>
      </c>
      <c r="B27" s="48" t="s">
        <v>708</v>
      </c>
    </row>
    <row r="28" spans="1:2">
      <c r="A28" s="47" t="s">
        <v>709</v>
      </c>
      <c r="B28" s="48" t="s">
        <v>710</v>
      </c>
    </row>
    <row r="29" spans="1:2">
      <c r="A29" s="47" t="s">
        <v>711</v>
      </c>
      <c r="B29" s="48" t="s">
        <v>712</v>
      </c>
    </row>
    <row r="30" spans="1:2">
      <c r="A30" s="47" t="s">
        <v>713</v>
      </c>
      <c r="B30" s="48" t="s">
        <v>714</v>
      </c>
    </row>
    <row r="31" spans="1:2">
      <c r="A31" s="47" t="s">
        <v>715</v>
      </c>
      <c r="B31" s="48" t="s">
        <v>716</v>
      </c>
    </row>
    <row r="32" spans="1:2">
      <c r="A32" s="47" t="s">
        <v>717</v>
      </c>
      <c r="B32" s="48" t="s">
        <v>718</v>
      </c>
    </row>
    <row r="33" spans="1:2">
      <c r="A33" s="47" t="s">
        <v>719</v>
      </c>
      <c r="B33" s="48" t="s">
        <v>720</v>
      </c>
    </row>
    <row r="34" spans="1:2">
      <c r="A34" s="47" t="s">
        <v>721</v>
      </c>
      <c r="B34" s="48" t="s">
        <v>722</v>
      </c>
    </row>
    <row r="35" spans="1:2">
      <c r="A35" s="47" t="s">
        <v>723</v>
      </c>
      <c r="B35" s="48" t="s">
        <v>724</v>
      </c>
    </row>
    <row r="36" spans="1:2">
      <c r="A36" s="47" t="s">
        <v>5</v>
      </c>
      <c r="B36" s="48" t="s">
        <v>725</v>
      </c>
    </row>
    <row r="37" spans="1:2">
      <c r="A37" s="47" t="s">
        <v>726</v>
      </c>
      <c r="B37" s="48" t="s">
        <v>727</v>
      </c>
    </row>
    <row r="38" spans="1:2">
      <c r="A38" s="47" t="s">
        <v>728</v>
      </c>
      <c r="B38" s="48" t="s">
        <v>729</v>
      </c>
    </row>
  </sheetData>
  <pageMargins left="0.19645669291338583" right="0.19645669291338583" top="0.39291338582677166" bottom="0.39291338582677166" header="0.19645669291338583" footer="0.19645669291338583"/>
  <pageSetup paperSize="0" fitToWidth="0" fitToHeight="0" pageOrder="overThenDown" orientation="portrait" horizontalDpi="0" verticalDpi="0" copies="0"/>
  <headerFooter alignWithMargins="0">
    <oddHeader>&amp;C&amp;10Legenda</oddHeader>
    <oddFooter>&amp;R&amp;10&amp;K000000&amp;P/&amp;N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731</TotalTime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R_2015</vt:lpstr>
      <vt:lpstr>Legenda</vt:lpstr>
      <vt:lpstr>Legenda!Oblasť_tlače</vt:lpstr>
      <vt:lpstr>R_2015!Oblasť_tlače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Finančný rozpočet Obce Nesluša v členení podľa programov na roky 2015 - 2017</dc:title>
  <dc:subject>Programový rozpočet Obce Nesluša na roky 2015 - 2017</dc:subject>
  <dc:creator>TABAČEK Matej</dc:creator>
  <cp:keywords>programový,rozpočet,2015,Obec Nesluša,príloha č. 1</cp:keywords>
  <dc:description>schválený: 21. 03. 2015
uznesenie: III-18/2015</dc:description>
  <cp:lastModifiedBy>Matej Tabaček</cp:lastModifiedBy>
  <cp:revision>96</cp:revision>
  <dcterms:created xsi:type="dcterms:W3CDTF">2015-02-06T15:07:27Z</dcterms:created>
  <dcterms:modified xsi:type="dcterms:W3CDTF">2015-04-08T08:09:52Z</dcterms:modified>
</cp:coreProperties>
</file>